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xVal>
          <yVal>
            <numRef>
              <f>gráficos!$B$7:$B$285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  <c r="AA2" t="n">
        <v>841.9744009314093</v>
      </c>
      <c r="AB2" t="n">
        <v>1152.026520643341</v>
      </c>
      <c r="AC2" t="n">
        <v>1042.078726392516</v>
      </c>
      <c r="AD2" t="n">
        <v>841974.4009314092</v>
      </c>
      <c r="AE2" t="n">
        <v>1152026.520643341</v>
      </c>
      <c r="AF2" t="n">
        <v>3.630154190546102e-06</v>
      </c>
      <c r="AG2" t="n">
        <v>43.22916666666666</v>
      </c>
      <c r="AH2" t="n">
        <v>1042078.726392516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  <c r="AA3" t="n">
        <v>657.1422118141375</v>
      </c>
      <c r="AB3" t="n">
        <v>899.1309652724019</v>
      </c>
      <c r="AC3" t="n">
        <v>813.3191678850385</v>
      </c>
      <c r="AD3" t="n">
        <v>657142.2118141374</v>
      </c>
      <c r="AE3" t="n">
        <v>899130.9652724019</v>
      </c>
      <c r="AF3" t="n">
        <v>4.549204217967365e-06</v>
      </c>
      <c r="AG3" t="n">
        <v>34.50520833333334</v>
      </c>
      <c r="AH3" t="n">
        <v>813319.1678850385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  <c r="AA4" t="n">
        <v>603.0964333805503</v>
      </c>
      <c r="AB4" t="n">
        <v>825.183146888101</v>
      </c>
      <c r="AC4" t="n">
        <v>746.4288255009204</v>
      </c>
      <c r="AD4" t="n">
        <v>603096.4333805502</v>
      </c>
      <c r="AE4" t="n">
        <v>825183.146888101</v>
      </c>
      <c r="AF4" t="n">
        <v>4.901720685302073e-06</v>
      </c>
      <c r="AG4" t="n">
        <v>32.03125</v>
      </c>
      <c r="AH4" t="n">
        <v>746428.8255009204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  <c r="AA5" t="n">
        <v>576.2169371407776</v>
      </c>
      <c r="AB5" t="n">
        <v>788.4054342931626</v>
      </c>
      <c r="AC5" t="n">
        <v>713.1611261781991</v>
      </c>
      <c r="AD5" t="n">
        <v>576216.9371407776</v>
      </c>
      <c r="AE5" t="n">
        <v>788405.4342931625</v>
      </c>
      <c r="AF5" t="n">
        <v>5.09831988455764e-06</v>
      </c>
      <c r="AG5" t="n">
        <v>30.78125</v>
      </c>
      <c r="AH5" t="n">
        <v>713161.1261781991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  <c r="AA6" t="n">
        <v>563.6601077728587</v>
      </c>
      <c r="AB6" t="n">
        <v>771.2246263837613</v>
      </c>
      <c r="AC6" t="n">
        <v>697.6200304622556</v>
      </c>
      <c r="AD6" t="n">
        <v>563660.1077728587</v>
      </c>
      <c r="AE6" t="n">
        <v>771224.6263837613</v>
      </c>
      <c r="AF6" t="n">
        <v>5.18348072715363e-06</v>
      </c>
      <c r="AG6" t="n">
        <v>30.28645833333333</v>
      </c>
      <c r="AH6" t="n">
        <v>697620.0304622556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  <c r="AA7" t="n">
        <v>560.0912610707453</v>
      </c>
      <c r="AB7" t="n">
        <v>766.3415728795253</v>
      </c>
      <c r="AC7" t="n">
        <v>693.2030087310553</v>
      </c>
      <c r="AD7" t="n">
        <v>560091.2610707453</v>
      </c>
      <c r="AE7" t="n">
        <v>766341.5728795253</v>
      </c>
      <c r="AF7" t="n">
        <v>5.278827119925644e-06</v>
      </c>
      <c r="AG7" t="n">
        <v>29.73958333333333</v>
      </c>
      <c r="AH7" t="n">
        <v>693203.0087310553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  <c r="AA8" t="n">
        <v>548.2969803152575</v>
      </c>
      <c r="AB8" t="n">
        <v>750.2041176229229</v>
      </c>
      <c r="AC8" t="n">
        <v>678.6056895550822</v>
      </c>
      <c r="AD8" t="n">
        <v>548296.9803152576</v>
      </c>
      <c r="AE8" t="n">
        <v>750204.1176229229</v>
      </c>
      <c r="AF8" t="n">
        <v>5.332286190967854e-06</v>
      </c>
      <c r="AG8" t="n">
        <v>29.42708333333333</v>
      </c>
      <c r="AH8" t="n">
        <v>678605.6895550822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546.1105021784394</v>
      </c>
      <c r="AB9" t="n">
        <v>747.2124817755207</v>
      </c>
      <c r="AC9" t="n">
        <v>675.899571234169</v>
      </c>
      <c r="AD9" t="n">
        <v>546110.5021784394</v>
      </c>
      <c r="AE9" t="n">
        <v>747212.4817755207</v>
      </c>
      <c r="AF9" t="n">
        <v>5.395267847381731e-06</v>
      </c>
      <c r="AG9" t="n">
        <v>29.08854166666667</v>
      </c>
      <c r="AH9" t="n">
        <v>675899.571234169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534.45116157093</v>
      </c>
      <c r="AB10" t="n">
        <v>731.2596575825214</v>
      </c>
      <c r="AC10" t="n">
        <v>661.4692621922202</v>
      </c>
      <c r="AD10" t="n">
        <v>534451.16157093</v>
      </c>
      <c r="AE10" t="n">
        <v>731259.6575825214</v>
      </c>
      <c r="AF10" t="n">
        <v>5.444929938180809e-06</v>
      </c>
      <c r="AG10" t="n">
        <v>28.828125</v>
      </c>
      <c r="AH10" t="n">
        <v>661469.2621922202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534.0282618346251</v>
      </c>
      <c r="AB11" t="n">
        <v>730.6810275062894</v>
      </c>
      <c r="AC11" t="n">
        <v>660.9458557583514</v>
      </c>
      <c r="AD11" t="n">
        <v>534028.2618346252</v>
      </c>
      <c r="AE11" t="n">
        <v>730681.0275062894</v>
      </c>
      <c r="AF11" t="n">
        <v>5.453548480637445e-06</v>
      </c>
      <c r="AG11" t="n">
        <v>28.77604166666667</v>
      </c>
      <c r="AH11" t="n">
        <v>660945.8557583514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532.887972574788</v>
      </c>
      <c r="AB12" t="n">
        <v>729.1208334349686</v>
      </c>
      <c r="AC12" t="n">
        <v>659.5345644194512</v>
      </c>
      <c r="AD12" t="n">
        <v>532887.972574788</v>
      </c>
      <c r="AE12" t="n">
        <v>729120.8334349686</v>
      </c>
      <c r="AF12" t="n">
        <v>5.483080549195148e-06</v>
      </c>
      <c r="AG12" t="n">
        <v>28.61979166666667</v>
      </c>
      <c r="AH12" t="n">
        <v>659534.5644194512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532.5801575767435</v>
      </c>
      <c r="AB13" t="n">
        <v>728.6996673748047</v>
      </c>
      <c r="AC13" t="n">
        <v>659.1535938569591</v>
      </c>
      <c r="AD13" t="n">
        <v>532580.1575767435</v>
      </c>
      <c r="AE13" t="n">
        <v>728699.6673748047</v>
      </c>
      <c r="AF13" t="n">
        <v>5.482899740612142e-06</v>
      </c>
      <c r="AG13" t="n">
        <v>28.61979166666667</v>
      </c>
      <c r="AH13" t="n">
        <v>659153.5938569591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  <c r="AA14" t="n">
        <v>530.8303295353085</v>
      </c>
      <c r="AB14" t="n">
        <v>726.3054754515484</v>
      </c>
      <c r="AC14" t="n">
        <v>656.9879002505888</v>
      </c>
      <c r="AD14" t="n">
        <v>530830.3295353084</v>
      </c>
      <c r="AE14" t="n">
        <v>726305.4754515485</v>
      </c>
      <c r="AF14" t="n">
        <v>5.524244636592927e-06</v>
      </c>
      <c r="AG14" t="n">
        <v>28.41145833333333</v>
      </c>
      <c r="AH14" t="n">
        <v>656987.9002505889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  <c r="AA15" t="n">
        <v>531.3041942274496</v>
      </c>
      <c r="AB15" t="n">
        <v>726.9538380287709</v>
      </c>
      <c r="AC15" t="n">
        <v>657.5743840134238</v>
      </c>
      <c r="AD15" t="n">
        <v>531304.1942274496</v>
      </c>
      <c r="AE15" t="n">
        <v>726953.8380287709</v>
      </c>
      <c r="AF15" t="n">
        <v>5.510081297590762e-06</v>
      </c>
      <c r="AG15" t="n">
        <v>28.48958333333333</v>
      </c>
      <c r="AH15" t="n">
        <v>657574.3840134238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519.9042871193911</v>
      </c>
      <c r="AB16" t="n">
        <v>711.3559821951185</v>
      </c>
      <c r="AC16" t="n">
        <v>643.4651656488071</v>
      </c>
      <c r="AD16" t="n">
        <v>519904.2871193911</v>
      </c>
      <c r="AE16" t="n">
        <v>711355.9821951184</v>
      </c>
      <c r="AF16" t="n">
        <v>5.542867920642579e-06</v>
      </c>
      <c r="AG16" t="n">
        <v>28.30729166666667</v>
      </c>
      <c r="AH16" t="n">
        <v>643465.1656488071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520.0272046282436</v>
      </c>
      <c r="AB17" t="n">
        <v>711.5241633534681</v>
      </c>
      <c r="AC17" t="n">
        <v>643.6172958334475</v>
      </c>
      <c r="AD17" t="n">
        <v>520027.2046282435</v>
      </c>
      <c r="AE17" t="n">
        <v>711524.1633534681</v>
      </c>
      <c r="AF17" t="n">
        <v>5.543289807336261e-06</v>
      </c>
      <c r="AG17" t="n">
        <v>28.30729166666667</v>
      </c>
      <c r="AH17" t="n">
        <v>643617.2958334476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  <c r="AA18" t="n">
        <v>519.5595250632714</v>
      </c>
      <c r="AB18" t="n">
        <v>710.884263540107</v>
      </c>
      <c r="AC18" t="n">
        <v>643.0384671601686</v>
      </c>
      <c r="AD18" t="n">
        <v>519559.5250632714</v>
      </c>
      <c r="AE18" t="n">
        <v>710884.2635401069</v>
      </c>
      <c r="AF18" t="n">
        <v>5.550220803018171e-06</v>
      </c>
      <c r="AG18" t="n">
        <v>28.28125</v>
      </c>
      <c r="AH18" t="n">
        <v>643038.4671601686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  <c r="AA19" t="n">
        <v>519.2700039798166</v>
      </c>
      <c r="AB19" t="n">
        <v>710.4881280209553</v>
      </c>
      <c r="AC19" t="n">
        <v>642.6801382589852</v>
      </c>
      <c r="AD19" t="n">
        <v>519270.0039798166</v>
      </c>
      <c r="AE19" t="n">
        <v>710488.1280209552</v>
      </c>
      <c r="AF19" t="n">
        <v>5.538769592761102e-06</v>
      </c>
      <c r="AG19" t="n">
        <v>28.33333333333333</v>
      </c>
      <c r="AH19" t="n">
        <v>642680.1382589851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518.1694739374835</v>
      </c>
      <c r="AB20" t="n">
        <v>708.9823342650765</v>
      </c>
      <c r="AC20" t="n">
        <v>641.3180553457724</v>
      </c>
      <c r="AD20" t="n">
        <v>518169.4739374835</v>
      </c>
      <c r="AE20" t="n">
        <v>708982.3342650764</v>
      </c>
      <c r="AF20" t="n">
        <v>5.572038372034271e-06</v>
      </c>
      <c r="AG20" t="n">
        <v>28.17708333333333</v>
      </c>
      <c r="AH20" t="n">
        <v>641318.0553457724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  <c r="AA21" t="n">
        <v>518.3579759106682</v>
      </c>
      <c r="AB21" t="n">
        <v>709.2402509809078</v>
      </c>
      <c r="AC21" t="n">
        <v>641.5513568522333</v>
      </c>
      <c r="AD21" t="n">
        <v>518357.9759106681</v>
      </c>
      <c r="AE21" t="n">
        <v>709240.2509809078</v>
      </c>
      <c r="AF21" t="n">
        <v>5.573786188336665e-06</v>
      </c>
      <c r="AG21" t="n">
        <v>28.15104166666667</v>
      </c>
      <c r="AH21" t="n">
        <v>641551.3568522333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517.8121616831453</v>
      </c>
      <c r="AB22" t="n">
        <v>708.4934438751867</v>
      </c>
      <c r="AC22" t="n">
        <v>640.8758239685319</v>
      </c>
      <c r="AD22" t="n">
        <v>517812.1616831453</v>
      </c>
      <c r="AE22" t="n">
        <v>708493.4438751867</v>
      </c>
      <c r="AF22" t="n">
        <v>5.581802035516613e-06</v>
      </c>
      <c r="AG22" t="n">
        <v>28.125</v>
      </c>
      <c r="AH22" t="n">
        <v>640875.8239685319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517.6661817722035</v>
      </c>
      <c r="AB23" t="n">
        <v>708.2937077208569</v>
      </c>
      <c r="AC23" t="n">
        <v>640.6951503524399</v>
      </c>
      <c r="AD23" t="n">
        <v>517666.1817722034</v>
      </c>
      <c r="AE23" t="n">
        <v>708293.7077208569</v>
      </c>
      <c r="AF23" t="n">
        <v>5.569748129982857e-06</v>
      </c>
      <c r="AG23" t="n">
        <v>28.17708333333333</v>
      </c>
      <c r="AH23" t="n">
        <v>640695.1503524398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  <c r="AA24" t="n">
        <v>517.0250903811148</v>
      </c>
      <c r="AB24" t="n">
        <v>707.4165381966134</v>
      </c>
      <c r="AC24" t="n">
        <v>639.9016966564751</v>
      </c>
      <c r="AD24" t="n">
        <v>517025.0903811148</v>
      </c>
      <c r="AE24" t="n">
        <v>707416.5381966134</v>
      </c>
      <c r="AF24" t="n">
        <v>5.567216809820767e-06</v>
      </c>
      <c r="AG24" t="n">
        <v>28.203125</v>
      </c>
      <c r="AH24" t="n">
        <v>639901.6966564751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515.272136305001</v>
      </c>
      <c r="AB25" t="n">
        <v>705.0180690947988</v>
      </c>
      <c r="AC25" t="n">
        <v>637.7321340794649</v>
      </c>
      <c r="AD25" t="n">
        <v>515272.136305001</v>
      </c>
      <c r="AE25" t="n">
        <v>705018.0690947988</v>
      </c>
      <c r="AF25" t="n">
        <v>5.608200088635539e-06</v>
      </c>
      <c r="AG25" t="n">
        <v>27.99479166666667</v>
      </c>
      <c r="AH25" t="n">
        <v>637732.1340794649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515.3022462473572</v>
      </c>
      <c r="AB26" t="n">
        <v>705.0592668462874</v>
      </c>
      <c r="AC26" t="n">
        <v>637.7693999753729</v>
      </c>
      <c r="AD26" t="n">
        <v>515302.2462473572</v>
      </c>
      <c r="AE26" t="n">
        <v>705059.2668462874</v>
      </c>
      <c r="AF26" t="n">
        <v>5.607778201941859e-06</v>
      </c>
      <c r="AG26" t="n">
        <v>27.99479166666667</v>
      </c>
      <c r="AH26" t="n">
        <v>637769.3999753729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515.28571334443</v>
      </c>
      <c r="AB27" t="n">
        <v>705.0366457991222</v>
      </c>
      <c r="AC27" t="n">
        <v>637.7489378492003</v>
      </c>
      <c r="AD27" t="n">
        <v>515285.71334443</v>
      </c>
      <c r="AE27" t="n">
        <v>705036.6457991222</v>
      </c>
      <c r="AF27" t="n">
        <v>5.604463377920076e-06</v>
      </c>
      <c r="AG27" t="n">
        <v>27.99479166666667</v>
      </c>
      <c r="AH27" t="n">
        <v>637748.9378492003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515.4602965435784</v>
      </c>
      <c r="AB28" t="n">
        <v>705.2755182342643</v>
      </c>
      <c r="AC28" t="n">
        <v>637.965012634392</v>
      </c>
      <c r="AD28" t="n">
        <v>515460.2965435784</v>
      </c>
      <c r="AE28" t="n">
        <v>705275.5182342642</v>
      </c>
      <c r="AF28" t="n">
        <v>5.602112866340993e-06</v>
      </c>
      <c r="AG28" t="n">
        <v>28.02083333333333</v>
      </c>
      <c r="AH28" t="n">
        <v>637965.012634392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  <c r="AA29" t="n">
        <v>514.6348228558575</v>
      </c>
      <c r="AB29" t="n">
        <v>704.1460687173956</v>
      </c>
      <c r="AC29" t="n">
        <v>636.943356194221</v>
      </c>
      <c r="AD29" t="n">
        <v>514634.8228558575</v>
      </c>
      <c r="AE29" t="n">
        <v>704146.0687173955</v>
      </c>
      <c r="AF29" t="n">
        <v>5.609646557299591e-06</v>
      </c>
      <c r="AG29" t="n">
        <v>27.96875</v>
      </c>
      <c r="AH29" t="n">
        <v>636943.3561942209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514.9245573031615</v>
      </c>
      <c r="AB30" t="n">
        <v>704.5424961703786</v>
      </c>
      <c r="AC30" t="n">
        <v>637.3019491674806</v>
      </c>
      <c r="AD30" t="n">
        <v>514924.5573031615</v>
      </c>
      <c r="AE30" t="n">
        <v>704542.4961703786</v>
      </c>
      <c r="AF30" t="n">
        <v>5.601570440591974e-06</v>
      </c>
      <c r="AG30" t="n">
        <v>28.02083333333333</v>
      </c>
      <c r="AH30" t="n">
        <v>637301.9491674807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514.2318538187117</v>
      </c>
      <c r="AB31" t="n">
        <v>703.5947087030335</v>
      </c>
      <c r="AC31" t="n">
        <v>636.4446172057909</v>
      </c>
      <c r="AD31" t="n">
        <v>514231.8538187117</v>
      </c>
      <c r="AE31" t="n">
        <v>703594.7087030335</v>
      </c>
      <c r="AF31" t="n">
        <v>5.602414213979338e-06</v>
      </c>
      <c r="AG31" t="n">
        <v>28.02083333333333</v>
      </c>
      <c r="AH31" t="n">
        <v>636444.6172057909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  <c r="AA32" t="n">
        <v>513.0823053456691</v>
      </c>
      <c r="AB32" t="n">
        <v>702.0218457677171</v>
      </c>
      <c r="AC32" t="n">
        <v>635.0218661014941</v>
      </c>
      <c r="AD32" t="n">
        <v>513082.305345669</v>
      </c>
      <c r="AE32" t="n">
        <v>702021.8457677171</v>
      </c>
      <c r="AF32" t="n">
        <v>5.606874159026828e-06</v>
      </c>
      <c r="AG32" t="n">
        <v>27.99479166666667</v>
      </c>
      <c r="AH32" t="n">
        <v>635021.8661014941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  <c r="AA33" t="n">
        <v>512.1066324884748</v>
      </c>
      <c r="AB33" t="n">
        <v>700.6868871208554</v>
      </c>
      <c r="AC33" t="n">
        <v>633.8143140342627</v>
      </c>
      <c r="AD33" t="n">
        <v>512106.6324884748</v>
      </c>
      <c r="AE33" t="n">
        <v>700686.8871208554</v>
      </c>
      <c r="AF33" t="n">
        <v>5.600545858621605e-06</v>
      </c>
      <c r="AG33" t="n">
        <v>28.02083333333333</v>
      </c>
      <c r="AH33" t="n">
        <v>633814.3140342627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  <c r="AA34" t="n">
        <v>512.403793417949</v>
      </c>
      <c r="AB34" t="n">
        <v>701.0934758143769</v>
      </c>
      <c r="AC34" t="n">
        <v>634.1820984735253</v>
      </c>
      <c r="AD34" t="n">
        <v>512403.793417949</v>
      </c>
      <c r="AE34" t="n">
        <v>701093.475814377</v>
      </c>
      <c r="AF34" t="n">
        <v>5.599521276651235e-06</v>
      </c>
      <c r="AG34" t="n">
        <v>28.02083333333333</v>
      </c>
      <c r="AH34" t="n">
        <v>634182.0984735254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6.6963</v>
      </c>
      <c r="E2" t="n">
        <v>14.93</v>
      </c>
      <c r="F2" t="n">
        <v>9.81</v>
      </c>
      <c r="G2" t="n">
        <v>6.76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119.35</v>
      </c>
      <c r="Q2" t="n">
        <v>203.58</v>
      </c>
      <c r="R2" t="n">
        <v>69.64</v>
      </c>
      <c r="S2" t="n">
        <v>13.05</v>
      </c>
      <c r="T2" t="n">
        <v>27590.68</v>
      </c>
      <c r="U2" t="n">
        <v>0.19</v>
      </c>
      <c r="V2" t="n">
        <v>0.76</v>
      </c>
      <c r="W2" t="n">
        <v>0.2</v>
      </c>
      <c r="X2" t="n">
        <v>1.78</v>
      </c>
      <c r="Y2" t="n">
        <v>0.5</v>
      </c>
      <c r="Z2" t="n">
        <v>10</v>
      </c>
      <c r="AA2" t="n">
        <v>723.7632263240004</v>
      </c>
      <c r="AB2" t="n">
        <v>990.2847764365245</v>
      </c>
      <c r="AC2" t="n">
        <v>895.7733872468347</v>
      </c>
      <c r="AD2" t="n">
        <v>723763.2263240004</v>
      </c>
      <c r="AE2" t="n">
        <v>990284.7764365245</v>
      </c>
      <c r="AF2" t="n">
        <v>4.415939240590086e-06</v>
      </c>
      <c r="AG2" t="n">
        <v>38.88020833333334</v>
      </c>
      <c r="AH2" t="n">
        <v>895773.3872468347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8.0785</v>
      </c>
      <c r="E3" t="n">
        <v>12.38</v>
      </c>
      <c r="F3" t="n">
        <v>8.800000000000001</v>
      </c>
      <c r="G3" t="n">
        <v>13.53</v>
      </c>
      <c r="H3" t="n">
        <v>0.22</v>
      </c>
      <c r="I3" t="n">
        <v>39</v>
      </c>
      <c r="J3" t="n">
        <v>160.54</v>
      </c>
      <c r="K3" t="n">
        <v>50.28</v>
      </c>
      <c r="L3" t="n">
        <v>2</v>
      </c>
      <c r="M3" t="n">
        <v>37</v>
      </c>
      <c r="N3" t="n">
        <v>28.26</v>
      </c>
      <c r="O3" t="n">
        <v>20034.4</v>
      </c>
      <c r="P3" t="n">
        <v>106.13</v>
      </c>
      <c r="Q3" t="n">
        <v>203.57</v>
      </c>
      <c r="R3" t="n">
        <v>38.03</v>
      </c>
      <c r="S3" t="n">
        <v>13.05</v>
      </c>
      <c r="T3" t="n">
        <v>12026.03</v>
      </c>
      <c r="U3" t="n">
        <v>0.34</v>
      </c>
      <c r="V3" t="n">
        <v>0.85</v>
      </c>
      <c r="W3" t="n">
        <v>0.12</v>
      </c>
      <c r="X3" t="n">
        <v>0.77</v>
      </c>
      <c r="Y3" t="n">
        <v>0.5</v>
      </c>
      <c r="Z3" t="n">
        <v>10</v>
      </c>
      <c r="AA3" t="n">
        <v>587.7778929833695</v>
      </c>
      <c r="AB3" t="n">
        <v>804.2236441103722</v>
      </c>
      <c r="AC3" t="n">
        <v>727.4696682514514</v>
      </c>
      <c r="AD3" t="n">
        <v>587777.8929833695</v>
      </c>
      <c r="AE3" t="n">
        <v>804223.6441103722</v>
      </c>
      <c r="AF3" t="n">
        <v>5.327444283426222e-06</v>
      </c>
      <c r="AG3" t="n">
        <v>32.23958333333334</v>
      </c>
      <c r="AH3" t="n">
        <v>727469.6682514513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8.5527</v>
      </c>
      <c r="E4" t="n">
        <v>11.69</v>
      </c>
      <c r="F4" t="n">
        <v>8.529999999999999</v>
      </c>
      <c r="G4" t="n">
        <v>19.68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102.07</v>
      </c>
      <c r="Q4" t="n">
        <v>203.56</v>
      </c>
      <c r="R4" t="n">
        <v>29.72</v>
      </c>
      <c r="S4" t="n">
        <v>13.05</v>
      </c>
      <c r="T4" t="n">
        <v>7934.64</v>
      </c>
      <c r="U4" t="n">
        <v>0.44</v>
      </c>
      <c r="V4" t="n">
        <v>0.87</v>
      </c>
      <c r="W4" t="n">
        <v>0.1</v>
      </c>
      <c r="X4" t="n">
        <v>0.51</v>
      </c>
      <c r="Y4" t="n">
        <v>0.5</v>
      </c>
      <c r="Z4" t="n">
        <v>10</v>
      </c>
      <c r="AA4" t="n">
        <v>558.4073590646542</v>
      </c>
      <c r="AB4" t="n">
        <v>764.0375838662779</v>
      </c>
      <c r="AC4" t="n">
        <v>691.1189091955634</v>
      </c>
      <c r="AD4" t="n">
        <v>558407.3590646542</v>
      </c>
      <c r="AE4" t="n">
        <v>764037.5838662779</v>
      </c>
      <c r="AF4" t="n">
        <v>5.640160020159616e-06</v>
      </c>
      <c r="AG4" t="n">
        <v>30.44270833333333</v>
      </c>
      <c r="AH4" t="n">
        <v>691118.9091955634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8.865500000000001</v>
      </c>
      <c r="E5" t="n">
        <v>11.28</v>
      </c>
      <c r="F5" t="n">
        <v>8.34</v>
      </c>
      <c r="G5" t="n">
        <v>26.35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17</v>
      </c>
      <c r="N5" t="n">
        <v>29.12</v>
      </c>
      <c r="O5" t="n">
        <v>20386.62</v>
      </c>
      <c r="P5" t="n">
        <v>99.04000000000001</v>
      </c>
      <c r="Q5" t="n">
        <v>203.57</v>
      </c>
      <c r="R5" t="n">
        <v>23.57</v>
      </c>
      <c r="S5" t="n">
        <v>13.05</v>
      </c>
      <c r="T5" t="n">
        <v>4895.47</v>
      </c>
      <c r="U5" t="n">
        <v>0.55</v>
      </c>
      <c r="V5" t="n">
        <v>0.89</v>
      </c>
      <c r="W5" t="n">
        <v>0.09</v>
      </c>
      <c r="X5" t="n">
        <v>0.32</v>
      </c>
      <c r="Y5" t="n">
        <v>0.5</v>
      </c>
      <c r="Z5" t="n">
        <v>10</v>
      </c>
      <c r="AA5" t="n">
        <v>532.8627465690383</v>
      </c>
      <c r="AB5" t="n">
        <v>729.0863181010089</v>
      </c>
      <c r="AC5" t="n">
        <v>659.5033431805222</v>
      </c>
      <c r="AD5" t="n">
        <v>532862.7465690384</v>
      </c>
      <c r="AE5" t="n">
        <v>729086.3181010089</v>
      </c>
      <c r="AF5" t="n">
        <v>5.846438979354481e-06</v>
      </c>
      <c r="AG5" t="n">
        <v>29.375</v>
      </c>
      <c r="AH5" t="n">
        <v>659503.3431805222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8.9955</v>
      </c>
      <c r="E6" t="n">
        <v>11.12</v>
      </c>
      <c r="F6" t="n">
        <v>8.31</v>
      </c>
      <c r="G6" t="n">
        <v>33.24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97.72</v>
      </c>
      <c r="Q6" t="n">
        <v>203.56</v>
      </c>
      <c r="R6" t="n">
        <v>22.89</v>
      </c>
      <c r="S6" t="n">
        <v>13.05</v>
      </c>
      <c r="T6" t="n">
        <v>4575.75</v>
      </c>
      <c r="U6" t="n">
        <v>0.57</v>
      </c>
      <c r="V6" t="n">
        <v>0.9</v>
      </c>
      <c r="W6" t="n">
        <v>0.08</v>
      </c>
      <c r="X6" t="n">
        <v>0.28</v>
      </c>
      <c r="Y6" t="n">
        <v>0.5</v>
      </c>
      <c r="Z6" t="n">
        <v>10</v>
      </c>
      <c r="AA6" t="n">
        <v>520.8841146110364</v>
      </c>
      <c r="AB6" t="n">
        <v>712.6966253961256</v>
      </c>
      <c r="AC6" t="n">
        <v>644.6778597443147</v>
      </c>
      <c r="AD6" t="n">
        <v>520884.1146110364</v>
      </c>
      <c r="AE6" t="n">
        <v>712696.6253961256</v>
      </c>
      <c r="AF6" t="n">
        <v>5.932168725822935e-06</v>
      </c>
      <c r="AG6" t="n">
        <v>28.95833333333333</v>
      </c>
      <c r="AH6" t="n">
        <v>644677.8597443147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9.079000000000001</v>
      </c>
      <c r="E7" t="n">
        <v>11.01</v>
      </c>
      <c r="F7" t="n">
        <v>8.27</v>
      </c>
      <c r="G7" t="n">
        <v>38.17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96.45999999999999</v>
      </c>
      <c r="Q7" t="n">
        <v>203.56</v>
      </c>
      <c r="R7" t="n">
        <v>21.81</v>
      </c>
      <c r="S7" t="n">
        <v>13.05</v>
      </c>
      <c r="T7" t="n">
        <v>4045.02</v>
      </c>
      <c r="U7" t="n">
        <v>0.6</v>
      </c>
      <c r="V7" t="n">
        <v>0.9</v>
      </c>
      <c r="W7" t="n">
        <v>0.07000000000000001</v>
      </c>
      <c r="X7" t="n">
        <v>0.25</v>
      </c>
      <c r="Y7" t="n">
        <v>0.5</v>
      </c>
      <c r="Z7" t="n">
        <v>10</v>
      </c>
      <c r="AA7" t="n">
        <v>519.1372219263077</v>
      </c>
      <c r="AB7" t="n">
        <v>710.3064497574137</v>
      </c>
      <c r="AC7" t="n">
        <v>642.5157991139288</v>
      </c>
      <c r="AD7" t="n">
        <v>519137.2219263077</v>
      </c>
      <c r="AE7" t="n">
        <v>710306.4497574137</v>
      </c>
      <c r="AF7" t="n">
        <v>5.987233601439212e-06</v>
      </c>
      <c r="AG7" t="n">
        <v>28.671875</v>
      </c>
      <c r="AH7" t="n">
        <v>642515.7991139288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9.173400000000001</v>
      </c>
      <c r="E8" t="n">
        <v>10.9</v>
      </c>
      <c r="F8" t="n">
        <v>8.220000000000001</v>
      </c>
      <c r="G8" t="n">
        <v>44.85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95.12</v>
      </c>
      <c r="Q8" t="n">
        <v>203.56</v>
      </c>
      <c r="R8" t="n">
        <v>20.18</v>
      </c>
      <c r="S8" t="n">
        <v>13.05</v>
      </c>
      <c r="T8" t="n">
        <v>3238.79</v>
      </c>
      <c r="U8" t="n">
        <v>0.65</v>
      </c>
      <c r="V8" t="n">
        <v>0.91</v>
      </c>
      <c r="W8" t="n">
        <v>0.07000000000000001</v>
      </c>
      <c r="X8" t="n">
        <v>0.2</v>
      </c>
      <c r="Y8" t="n">
        <v>0.5</v>
      </c>
      <c r="Z8" t="n">
        <v>10</v>
      </c>
      <c r="AA8" t="n">
        <v>517.1311368500481</v>
      </c>
      <c r="AB8" t="n">
        <v>707.5616356538478</v>
      </c>
      <c r="AC8" t="n">
        <v>640.0329462160365</v>
      </c>
      <c r="AD8" t="n">
        <v>517131.136850048</v>
      </c>
      <c r="AE8" t="n">
        <v>707561.6356538478</v>
      </c>
      <c r="AF8" t="n">
        <v>6.049486586567075e-06</v>
      </c>
      <c r="AG8" t="n">
        <v>28.38541666666667</v>
      </c>
      <c r="AH8" t="n">
        <v>640032.9462160366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9.2393</v>
      </c>
      <c r="E9" t="n">
        <v>10.82</v>
      </c>
      <c r="F9" t="n">
        <v>8.18</v>
      </c>
      <c r="G9" t="n">
        <v>49.06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93.98</v>
      </c>
      <c r="Q9" t="n">
        <v>203.56</v>
      </c>
      <c r="R9" t="n">
        <v>18.83</v>
      </c>
      <c r="S9" t="n">
        <v>13.05</v>
      </c>
      <c r="T9" t="n">
        <v>2570.43</v>
      </c>
      <c r="U9" t="n">
        <v>0.6899999999999999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506.0727681112592</v>
      </c>
      <c r="AB9" t="n">
        <v>692.4310876846397</v>
      </c>
      <c r="AC9" t="n">
        <v>626.3464365091522</v>
      </c>
      <c r="AD9" t="n">
        <v>506072.7681112592</v>
      </c>
      <c r="AE9" t="n">
        <v>692431.0876846397</v>
      </c>
      <c r="AF9" t="n">
        <v>6.092944973430699e-06</v>
      </c>
      <c r="AG9" t="n">
        <v>28.17708333333333</v>
      </c>
      <c r="AH9" t="n">
        <v>626346.4365091522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9.259</v>
      </c>
      <c r="E10" t="n">
        <v>10.8</v>
      </c>
      <c r="F10" t="n">
        <v>8.19</v>
      </c>
      <c r="G10" t="n">
        <v>54.57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93.51000000000001</v>
      </c>
      <c r="Q10" t="n">
        <v>203.56</v>
      </c>
      <c r="R10" t="n">
        <v>19.06</v>
      </c>
      <c r="S10" t="n">
        <v>13.05</v>
      </c>
      <c r="T10" t="n">
        <v>2688.34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505.6508479832977</v>
      </c>
      <c r="AB10" t="n">
        <v>691.8537979517605</v>
      </c>
      <c r="AC10" t="n">
        <v>625.8242424981478</v>
      </c>
      <c r="AD10" t="n">
        <v>505650.8479832977</v>
      </c>
      <c r="AE10" t="n">
        <v>691853.7979517605</v>
      </c>
      <c r="AF10" t="n">
        <v>6.10593632731861e-06</v>
      </c>
      <c r="AG10" t="n">
        <v>28.125</v>
      </c>
      <c r="AH10" t="n">
        <v>625824.2424981478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9.302300000000001</v>
      </c>
      <c r="E11" t="n">
        <v>10.75</v>
      </c>
      <c r="F11" t="n">
        <v>8.17</v>
      </c>
      <c r="G11" t="n">
        <v>61.26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92.38</v>
      </c>
      <c r="Q11" t="n">
        <v>203.56</v>
      </c>
      <c r="R11" t="n">
        <v>18.52</v>
      </c>
      <c r="S11" t="n">
        <v>13.05</v>
      </c>
      <c r="T11" t="n">
        <v>2427.48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504.4148748551955</v>
      </c>
      <c r="AB11" t="n">
        <v>690.1626849906052</v>
      </c>
      <c r="AC11" t="n">
        <v>624.294526984513</v>
      </c>
      <c r="AD11" t="n">
        <v>504414.8748551955</v>
      </c>
      <c r="AE11" t="n">
        <v>690162.6849906051</v>
      </c>
      <c r="AF11" t="n">
        <v>6.134490927488488e-06</v>
      </c>
      <c r="AG11" t="n">
        <v>27.99479166666667</v>
      </c>
      <c r="AH11" t="n">
        <v>624294.526984513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9.3582</v>
      </c>
      <c r="E12" t="n">
        <v>10.69</v>
      </c>
      <c r="F12" t="n">
        <v>8.140000000000001</v>
      </c>
      <c r="G12" t="n">
        <v>69.73999999999999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90.84</v>
      </c>
      <c r="Q12" t="n">
        <v>203.56</v>
      </c>
      <c r="R12" t="n">
        <v>17.36</v>
      </c>
      <c r="S12" t="n">
        <v>13.05</v>
      </c>
      <c r="T12" t="n">
        <v>1851.95</v>
      </c>
      <c r="U12" t="n">
        <v>0.75</v>
      </c>
      <c r="V12" t="n">
        <v>0.92</v>
      </c>
      <c r="W12" t="n">
        <v>0.07000000000000001</v>
      </c>
      <c r="X12" t="n">
        <v>0.11</v>
      </c>
      <c r="Y12" t="n">
        <v>0.5</v>
      </c>
      <c r="Z12" t="n">
        <v>10</v>
      </c>
      <c r="AA12" t="n">
        <v>502.903069502735</v>
      </c>
      <c r="AB12" t="n">
        <v>688.0941662112235</v>
      </c>
      <c r="AC12" t="n">
        <v>622.4234247342513</v>
      </c>
      <c r="AD12" t="n">
        <v>502903.069502735</v>
      </c>
      <c r="AE12" t="n">
        <v>688094.1662112236</v>
      </c>
      <c r="AF12" t="n">
        <v>6.171354718469923e-06</v>
      </c>
      <c r="AG12" t="n">
        <v>27.83854166666667</v>
      </c>
      <c r="AH12" t="n">
        <v>622423.4247342513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9.349399999999999</v>
      </c>
      <c r="E13" t="n">
        <v>10.7</v>
      </c>
      <c r="F13" t="n">
        <v>8.15</v>
      </c>
      <c r="G13" t="n">
        <v>69.81999999999999</v>
      </c>
      <c r="H13" t="n">
        <v>1.22</v>
      </c>
      <c r="I13" t="n">
        <v>7</v>
      </c>
      <c r="J13" t="n">
        <v>175.02</v>
      </c>
      <c r="K13" t="n">
        <v>50.28</v>
      </c>
      <c r="L13" t="n">
        <v>12</v>
      </c>
      <c r="M13" t="n">
        <v>5</v>
      </c>
      <c r="N13" t="n">
        <v>32.74</v>
      </c>
      <c r="O13" t="n">
        <v>21819.6</v>
      </c>
      <c r="P13" t="n">
        <v>90.42</v>
      </c>
      <c r="Q13" t="n">
        <v>203.56</v>
      </c>
      <c r="R13" t="n">
        <v>17.81</v>
      </c>
      <c r="S13" t="n">
        <v>13.05</v>
      </c>
      <c r="T13" t="n">
        <v>2072.6</v>
      </c>
      <c r="U13" t="n">
        <v>0.73</v>
      </c>
      <c r="V13" t="n">
        <v>0.91</v>
      </c>
      <c r="W13" t="n">
        <v>0.07000000000000001</v>
      </c>
      <c r="X13" t="n">
        <v>0.12</v>
      </c>
      <c r="Y13" t="n">
        <v>0.5</v>
      </c>
      <c r="Z13" t="n">
        <v>10</v>
      </c>
      <c r="AA13" t="n">
        <v>502.7738831799196</v>
      </c>
      <c r="AB13" t="n">
        <v>687.9174077850491</v>
      </c>
      <c r="AC13" t="n">
        <v>622.2635358841891</v>
      </c>
      <c r="AD13" t="n">
        <v>502773.8831799196</v>
      </c>
      <c r="AE13" t="n">
        <v>687917.4077850492</v>
      </c>
      <c r="AF13" t="n">
        <v>6.165551474093596e-06</v>
      </c>
      <c r="AG13" t="n">
        <v>27.86458333333333</v>
      </c>
      <c r="AH13" t="n">
        <v>622263.5358841891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9.395799999999999</v>
      </c>
      <c r="E14" t="n">
        <v>10.64</v>
      </c>
      <c r="F14" t="n">
        <v>8.130000000000001</v>
      </c>
      <c r="G14" t="n">
        <v>81.25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88.72</v>
      </c>
      <c r="Q14" t="n">
        <v>203.56</v>
      </c>
      <c r="R14" t="n">
        <v>17.15</v>
      </c>
      <c r="S14" t="n">
        <v>13.05</v>
      </c>
      <c r="T14" t="n">
        <v>1747.99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491.6937684861464</v>
      </c>
      <c r="AB14" t="n">
        <v>672.7571060408677</v>
      </c>
      <c r="AC14" t="n">
        <v>608.5501120608551</v>
      </c>
      <c r="AD14" t="n">
        <v>491693.7684861465</v>
      </c>
      <c r="AE14" t="n">
        <v>672757.1060408677</v>
      </c>
      <c r="AF14" t="n">
        <v>6.196150398986953e-06</v>
      </c>
      <c r="AG14" t="n">
        <v>27.70833333333333</v>
      </c>
      <c r="AH14" t="n">
        <v>608550.1120608551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9.395099999999999</v>
      </c>
      <c r="E15" t="n">
        <v>10.64</v>
      </c>
      <c r="F15" t="n">
        <v>8.130000000000001</v>
      </c>
      <c r="G15" t="n">
        <v>81.26000000000001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88.77</v>
      </c>
      <c r="Q15" t="n">
        <v>203.56</v>
      </c>
      <c r="R15" t="n">
        <v>17.17</v>
      </c>
      <c r="S15" t="n">
        <v>13.05</v>
      </c>
      <c r="T15" t="n">
        <v>1757.61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491.7287970878284</v>
      </c>
      <c r="AB15" t="n">
        <v>672.8050337190418</v>
      </c>
      <c r="AC15" t="n">
        <v>608.5934655886912</v>
      </c>
      <c r="AD15" t="n">
        <v>491728.7970878284</v>
      </c>
      <c r="AE15" t="n">
        <v>672805.0337190419</v>
      </c>
      <c r="AF15" t="n">
        <v>6.195688777275199e-06</v>
      </c>
      <c r="AG15" t="n">
        <v>27.70833333333333</v>
      </c>
      <c r="AH15" t="n">
        <v>608593.4655886912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9.3911</v>
      </c>
      <c r="E16" t="n">
        <v>10.65</v>
      </c>
      <c r="F16" t="n">
        <v>8.130000000000001</v>
      </c>
      <c r="G16" t="n">
        <v>81.31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87.31999999999999</v>
      </c>
      <c r="Q16" t="n">
        <v>203.56</v>
      </c>
      <c r="R16" t="n">
        <v>17.45</v>
      </c>
      <c r="S16" t="n">
        <v>13.05</v>
      </c>
      <c r="T16" t="n">
        <v>1901.2</v>
      </c>
      <c r="U16" t="n">
        <v>0.75</v>
      </c>
      <c r="V16" t="n">
        <v>0.92</v>
      </c>
      <c r="W16" t="n">
        <v>0.06</v>
      </c>
      <c r="X16" t="n">
        <v>0.11</v>
      </c>
      <c r="Y16" t="n">
        <v>0.5</v>
      </c>
      <c r="Z16" t="n">
        <v>10</v>
      </c>
      <c r="AA16" t="n">
        <v>500.5354665728192</v>
      </c>
      <c r="AB16" t="n">
        <v>684.8547074312432</v>
      </c>
      <c r="AC16" t="n">
        <v>619.4931353536234</v>
      </c>
      <c r="AD16" t="n">
        <v>500535.4665728192</v>
      </c>
      <c r="AE16" t="n">
        <v>684854.7074312433</v>
      </c>
      <c r="AF16" t="n">
        <v>6.193050938922324e-06</v>
      </c>
      <c r="AG16" t="n">
        <v>27.734375</v>
      </c>
      <c r="AH16" t="n">
        <v>619493.1353536234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9.4414</v>
      </c>
      <c r="E17" t="n">
        <v>10.59</v>
      </c>
      <c r="F17" t="n">
        <v>8.109999999999999</v>
      </c>
      <c r="G17" t="n">
        <v>97.27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86.19</v>
      </c>
      <c r="Q17" t="n">
        <v>203.56</v>
      </c>
      <c r="R17" t="n">
        <v>16.62</v>
      </c>
      <c r="S17" t="n">
        <v>13.05</v>
      </c>
      <c r="T17" t="n">
        <v>1489.88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489.7686690311323</v>
      </c>
      <c r="AB17" t="n">
        <v>670.1231000371234</v>
      </c>
      <c r="AC17" t="n">
        <v>606.1674918932575</v>
      </c>
      <c r="AD17" t="n">
        <v>489768.6690311323</v>
      </c>
      <c r="AE17" t="n">
        <v>670123.1000371234</v>
      </c>
      <c r="AF17" t="n">
        <v>6.226221756209733e-06</v>
      </c>
      <c r="AG17" t="n">
        <v>27.578125</v>
      </c>
      <c r="AH17" t="n">
        <v>606167.4918932575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9.445600000000001</v>
      </c>
      <c r="E18" t="n">
        <v>10.59</v>
      </c>
      <c r="F18" t="n">
        <v>8.1</v>
      </c>
      <c r="G18" t="n">
        <v>97.22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86.39</v>
      </c>
      <c r="Q18" t="n">
        <v>203.56</v>
      </c>
      <c r="R18" t="n">
        <v>16.39</v>
      </c>
      <c r="S18" t="n">
        <v>13.05</v>
      </c>
      <c r="T18" t="n">
        <v>1376.25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489.8117886013569</v>
      </c>
      <c r="AB18" t="n">
        <v>670.1820981354059</v>
      </c>
      <c r="AC18" t="n">
        <v>606.2208592958443</v>
      </c>
      <c r="AD18" t="n">
        <v>489811.7886013569</v>
      </c>
      <c r="AE18" t="n">
        <v>670182.0981354059</v>
      </c>
      <c r="AF18" t="n">
        <v>6.228991486480254e-06</v>
      </c>
      <c r="AG18" t="n">
        <v>27.578125</v>
      </c>
      <c r="AH18" t="n">
        <v>606220.8592958443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9.4434</v>
      </c>
      <c r="E19" t="n">
        <v>10.59</v>
      </c>
      <c r="F19" t="n">
        <v>8.1</v>
      </c>
      <c r="G19" t="n">
        <v>97.25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85.28</v>
      </c>
      <c r="Q19" t="n">
        <v>203.56</v>
      </c>
      <c r="R19" t="n">
        <v>16.59</v>
      </c>
      <c r="S19" t="n">
        <v>13.05</v>
      </c>
      <c r="T19" t="n">
        <v>1473.61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489.1906591619816</v>
      </c>
      <c r="AB19" t="n">
        <v>669.3322414341558</v>
      </c>
      <c r="AC19" t="n">
        <v>605.4521117253801</v>
      </c>
      <c r="AD19" t="n">
        <v>489190.6591619816</v>
      </c>
      <c r="AE19" t="n">
        <v>669332.2414341557</v>
      </c>
      <c r="AF19" t="n">
        <v>6.227540675386172e-06</v>
      </c>
      <c r="AG19" t="n">
        <v>27.578125</v>
      </c>
      <c r="AH19" t="n">
        <v>605452.1117253801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9.436199999999999</v>
      </c>
      <c r="E20" t="n">
        <v>10.6</v>
      </c>
      <c r="F20" t="n">
        <v>8.109999999999999</v>
      </c>
      <c r="G20" t="n">
        <v>97.34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83.54000000000001</v>
      </c>
      <c r="Q20" t="n">
        <v>203.56</v>
      </c>
      <c r="R20" t="n">
        <v>16.84</v>
      </c>
      <c r="S20" t="n">
        <v>13.05</v>
      </c>
      <c r="T20" t="n">
        <v>1602.18</v>
      </c>
      <c r="U20" t="n">
        <v>0.77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488.284196739064</v>
      </c>
      <c r="AB20" t="n">
        <v>668.0919795568201</v>
      </c>
      <c r="AC20" t="n">
        <v>604.330218700899</v>
      </c>
      <c r="AD20" t="n">
        <v>488284.1967390641</v>
      </c>
      <c r="AE20" t="n">
        <v>668091.9795568201</v>
      </c>
      <c r="AF20" t="n">
        <v>6.222792566350996e-06</v>
      </c>
      <c r="AG20" t="n">
        <v>27.60416666666667</v>
      </c>
      <c r="AH20" t="n">
        <v>604330.2187008989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9.503399999999999</v>
      </c>
      <c r="E21" t="n">
        <v>10.52</v>
      </c>
      <c r="F21" t="n">
        <v>8.07</v>
      </c>
      <c r="G21" t="n">
        <v>121.04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81.79000000000001</v>
      </c>
      <c r="Q21" t="n">
        <v>203.56</v>
      </c>
      <c r="R21" t="n">
        <v>15.32</v>
      </c>
      <c r="S21" t="n">
        <v>13.05</v>
      </c>
      <c r="T21" t="n">
        <v>842.96</v>
      </c>
      <c r="U21" t="n">
        <v>0.85</v>
      </c>
      <c r="V21" t="n">
        <v>0.92</v>
      </c>
      <c r="W21" t="n">
        <v>0.06</v>
      </c>
      <c r="X21" t="n">
        <v>0.04</v>
      </c>
      <c r="Y21" t="n">
        <v>0.5</v>
      </c>
      <c r="Z21" t="n">
        <v>10</v>
      </c>
      <c r="AA21" t="n">
        <v>486.4827935219904</v>
      </c>
      <c r="AB21" t="n">
        <v>665.6272202029191</v>
      </c>
      <c r="AC21" t="n">
        <v>602.1006925204226</v>
      </c>
      <c r="AD21" t="n">
        <v>486482.7935219904</v>
      </c>
      <c r="AE21" t="n">
        <v>665627.2202029191</v>
      </c>
      <c r="AF21" t="n">
        <v>6.267108250679304e-06</v>
      </c>
      <c r="AG21" t="n">
        <v>27.39583333333333</v>
      </c>
      <c r="AH21" t="n">
        <v>602100.6925204226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9.492900000000001</v>
      </c>
      <c r="E22" t="n">
        <v>10.53</v>
      </c>
      <c r="F22" t="n">
        <v>8.08</v>
      </c>
      <c r="G22" t="n">
        <v>121.21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81.48999999999999</v>
      </c>
      <c r="Q22" t="n">
        <v>203.56</v>
      </c>
      <c r="R22" t="n">
        <v>15.78</v>
      </c>
      <c r="S22" t="n">
        <v>13.05</v>
      </c>
      <c r="T22" t="n">
        <v>1075.54</v>
      </c>
      <c r="U22" t="n">
        <v>0.83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486.4318020749178</v>
      </c>
      <c r="AB22" t="n">
        <v>665.5574514554504</v>
      </c>
      <c r="AC22" t="n">
        <v>602.0375824042912</v>
      </c>
      <c r="AD22" t="n">
        <v>486431.8020749178</v>
      </c>
      <c r="AE22" t="n">
        <v>665557.4514554504</v>
      </c>
      <c r="AF22" t="n">
        <v>6.260183925003007e-06</v>
      </c>
      <c r="AG22" t="n">
        <v>27.421875</v>
      </c>
      <c r="AH22" t="n">
        <v>602037.5824042913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9.485900000000001</v>
      </c>
      <c r="E23" t="n">
        <v>10.54</v>
      </c>
      <c r="F23" t="n">
        <v>8.09</v>
      </c>
      <c r="G23" t="n">
        <v>121.33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81.2</v>
      </c>
      <c r="Q23" t="n">
        <v>203.56</v>
      </c>
      <c r="R23" t="n">
        <v>15.94</v>
      </c>
      <c r="S23" t="n">
        <v>13.05</v>
      </c>
      <c r="T23" t="n">
        <v>1153.5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486.3583132878902</v>
      </c>
      <c r="AB23" t="n">
        <v>665.4569008549427</v>
      </c>
      <c r="AC23" t="n">
        <v>601.9466282119724</v>
      </c>
      <c r="AD23" t="n">
        <v>486358.3132878902</v>
      </c>
      <c r="AE23" t="n">
        <v>665456.9008549426</v>
      </c>
      <c r="AF23" t="n">
        <v>6.255567707885474e-06</v>
      </c>
      <c r="AG23" t="n">
        <v>27.44791666666667</v>
      </c>
      <c r="AH23" t="n">
        <v>601946.6282119724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9.06</v>
      </c>
      <c r="G2" t="n">
        <v>10.65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69.20999999999999</v>
      </c>
      <c r="Q2" t="n">
        <v>203.57</v>
      </c>
      <c r="R2" t="n">
        <v>46.17</v>
      </c>
      <c r="S2" t="n">
        <v>13.05</v>
      </c>
      <c r="T2" t="n">
        <v>16036.26</v>
      </c>
      <c r="U2" t="n">
        <v>0.28</v>
      </c>
      <c r="V2" t="n">
        <v>0.82</v>
      </c>
      <c r="W2" t="n">
        <v>0.14</v>
      </c>
      <c r="X2" t="n">
        <v>1.03</v>
      </c>
      <c r="Y2" t="n">
        <v>0.5</v>
      </c>
      <c r="Z2" t="n">
        <v>10</v>
      </c>
      <c r="AA2" t="n">
        <v>514.8541992717129</v>
      </c>
      <c r="AB2" t="n">
        <v>704.4462292077732</v>
      </c>
      <c r="AC2" t="n">
        <v>637.2148697886749</v>
      </c>
      <c r="AD2" t="n">
        <v>514854.1992717129</v>
      </c>
      <c r="AE2" t="n">
        <v>704446.2292077732</v>
      </c>
      <c r="AF2" t="n">
        <v>7.782971635091886e-06</v>
      </c>
      <c r="AG2" t="n">
        <v>30.80729166666667</v>
      </c>
      <c r="AH2" t="n">
        <v>637214.869788675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9.265700000000001</v>
      </c>
      <c r="E3" t="n">
        <v>10.79</v>
      </c>
      <c r="F3" t="n">
        <v>8.49</v>
      </c>
      <c r="G3" t="n">
        <v>21.22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63.03</v>
      </c>
      <c r="Q3" t="n">
        <v>203.56</v>
      </c>
      <c r="R3" t="n">
        <v>28.42</v>
      </c>
      <c r="S3" t="n">
        <v>13.05</v>
      </c>
      <c r="T3" t="n">
        <v>7294.91</v>
      </c>
      <c r="U3" t="n">
        <v>0.46</v>
      </c>
      <c r="V3" t="n">
        <v>0.88</v>
      </c>
      <c r="W3" t="n">
        <v>0.09</v>
      </c>
      <c r="X3" t="n">
        <v>0.46</v>
      </c>
      <c r="Y3" t="n">
        <v>0.5</v>
      </c>
      <c r="Z3" t="n">
        <v>10</v>
      </c>
      <c r="AA3" t="n">
        <v>465.8128698863543</v>
      </c>
      <c r="AB3" t="n">
        <v>637.3457187919691</v>
      </c>
      <c r="AC3" t="n">
        <v>576.5183379107972</v>
      </c>
      <c r="AD3" t="n">
        <v>465812.8698863544</v>
      </c>
      <c r="AE3" t="n">
        <v>637345.7187919691</v>
      </c>
      <c r="AF3" t="n">
        <v>8.528730445186077e-06</v>
      </c>
      <c r="AG3" t="n">
        <v>28.09895833333333</v>
      </c>
      <c r="AH3" t="n">
        <v>576518.3379107972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9.5215</v>
      </c>
      <c r="E4" t="n">
        <v>10.5</v>
      </c>
      <c r="F4" t="n">
        <v>8.34</v>
      </c>
      <c r="G4" t="n">
        <v>31.26</v>
      </c>
      <c r="H4" t="n">
        <v>0.63</v>
      </c>
      <c r="I4" t="n">
        <v>16</v>
      </c>
      <c r="J4" t="n">
        <v>83.25</v>
      </c>
      <c r="K4" t="n">
        <v>35.1</v>
      </c>
      <c r="L4" t="n">
        <v>3</v>
      </c>
      <c r="M4" t="n">
        <v>14</v>
      </c>
      <c r="N4" t="n">
        <v>10.15</v>
      </c>
      <c r="O4" t="n">
        <v>10501.19</v>
      </c>
      <c r="P4" t="n">
        <v>59.8</v>
      </c>
      <c r="Q4" t="n">
        <v>203.56</v>
      </c>
      <c r="R4" t="n">
        <v>23.82</v>
      </c>
      <c r="S4" t="n">
        <v>13.05</v>
      </c>
      <c r="T4" t="n">
        <v>5036.24</v>
      </c>
      <c r="U4" t="n">
        <v>0.55</v>
      </c>
      <c r="V4" t="n">
        <v>0.89</v>
      </c>
      <c r="W4" t="n">
        <v>0.08</v>
      </c>
      <c r="X4" t="n">
        <v>0.31</v>
      </c>
      <c r="Y4" t="n">
        <v>0.5</v>
      </c>
      <c r="Z4" t="n">
        <v>10</v>
      </c>
      <c r="AA4" t="n">
        <v>452.477946197911</v>
      </c>
      <c r="AB4" t="n">
        <v>619.1002879061276</v>
      </c>
      <c r="AC4" t="n">
        <v>560.0142253410775</v>
      </c>
      <c r="AD4" t="n">
        <v>452477.946197911</v>
      </c>
      <c r="AE4" t="n">
        <v>619100.2879061276</v>
      </c>
      <c r="AF4" t="n">
        <v>8.764184781920333e-06</v>
      </c>
      <c r="AG4" t="n">
        <v>27.34375</v>
      </c>
      <c r="AH4" t="n">
        <v>560014.2253410774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9.6668</v>
      </c>
      <c r="E5" t="n">
        <v>10.34</v>
      </c>
      <c r="F5" t="n">
        <v>8.25</v>
      </c>
      <c r="G5" t="n">
        <v>41.23</v>
      </c>
      <c r="H5" t="n">
        <v>0.83</v>
      </c>
      <c r="I5" t="n">
        <v>12</v>
      </c>
      <c r="J5" t="n">
        <v>84.45999999999999</v>
      </c>
      <c r="K5" t="n">
        <v>35.1</v>
      </c>
      <c r="L5" t="n">
        <v>4</v>
      </c>
      <c r="M5" t="n">
        <v>10</v>
      </c>
      <c r="N5" t="n">
        <v>10.36</v>
      </c>
      <c r="O5" t="n">
        <v>10650.22</v>
      </c>
      <c r="P5" t="n">
        <v>57.12</v>
      </c>
      <c r="Q5" t="n">
        <v>203.56</v>
      </c>
      <c r="R5" t="n">
        <v>21</v>
      </c>
      <c r="S5" t="n">
        <v>13.05</v>
      </c>
      <c r="T5" t="n">
        <v>3646.2</v>
      </c>
      <c r="U5" t="n">
        <v>0.62</v>
      </c>
      <c r="V5" t="n">
        <v>0.9</v>
      </c>
      <c r="W5" t="n">
        <v>0.07000000000000001</v>
      </c>
      <c r="X5" t="n">
        <v>0.22</v>
      </c>
      <c r="Y5" t="n">
        <v>0.5</v>
      </c>
      <c r="Z5" t="n">
        <v>10</v>
      </c>
      <c r="AA5" t="n">
        <v>440.5077937478172</v>
      </c>
      <c r="AB5" t="n">
        <v>602.7221972380535</v>
      </c>
      <c r="AC5" t="n">
        <v>545.1992366595697</v>
      </c>
      <c r="AD5" t="n">
        <v>440507.7937478172</v>
      </c>
      <c r="AE5" t="n">
        <v>602722.1972380534</v>
      </c>
      <c r="AF5" t="n">
        <v>8.897927999776033e-06</v>
      </c>
      <c r="AG5" t="n">
        <v>26.92708333333333</v>
      </c>
      <c r="AH5" t="n">
        <v>545199.2366595697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9.7712</v>
      </c>
      <c r="E6" t="n">
        <v>10.23</v>
      </c>
      <c r="F6" t="n">
        <v>8.19</v>
      </c>
      <c r="G6" t="n">
        <v>54.58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54.32</v>
      </c>
      <c r="Q6" t="n">
        <v>203.56</v>
      </c>
      <c r="R6" t="n">
        <v>19.23</v>
      </c>
      <c r="S6" t="n">
        <v>13.05</v>
      </c>
      <c r="T6" t="n">
        <v>2774.96</v>
      </c>
      <c r="U6" t="n">
        <v>0.68</v>
      </c>
      <c r="V6" t="n">
        <v>0.91</v>
      </c>
      <c r="W6" t="n">
        <v>0.07000000000000001</v>
      </c>
      <c r="X6" t="n">
        <v>0.16</v>
      </c>
      <c r="Y6" t="n">
        <v>0.5</v>
      </c>
      <c r="Z6" t="n">
        <v>10</v>
      </c>
      <c r="AA6" t="n">
        <v>438.2252402655769</v>
      </c>
      <c r="AB6" t="n">
        <v>599.5991068644996</v>
      </c>
      <c r="AC6" t="n">
        <v>542.3742096479829</v>
      </c>
      <c r="AD6" t="n">
        <v>438225.2402655769</v>
      </c>
      <c r="AE6" t="n">
        <v>599599.1068644996</v>
      </c>
      <c r="AF6" t="n">
        <v>8.994024296707449e-06</v>
      </c>
      <c r="AG6" t="n">
        <v>26.640625</v>
      </c>
      <c r="AH6" t="n">
        <v>542374.2096479828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9.8042</v>
      </c>
      <c r="E7" t="n">
        <v>10.2</v>
      </c>
      <c r="F7" t="n">
        <v>8.17</v>
      </c>
      <c r="G7" t="n">
        <v>61.27</v>
      </c>
      <c r="H7" t="n">
        <v>1.21</v>
      </c>
      <c r="I7" t="n">
        <v>8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52.17</v>
      </c>
      <c r="Q7" t="n">
        <v>203.6</v>
      </c>
      <c r="R7" t="n">
        <v>18.45</v>
      </c>
      <c r="S7" t="n">
        <v>13.05</v>
      </c>
      <c r="T7" t="n">
        <v>2388.27</v>
      </c>
      <c r="U7" t="n">
        <v>0.71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436.8091061566553</v>
      </c>
      <c r="AB7" t="n">
        <v>597.6614897012456</v>
      </c>
      <c r="AC7" t="n">
        <v>540.6215159473271</v>
      </c>
      <c r="AD7" t="n">
        <v>436809.1061566553</v>
      </c>
      <c r="AE7" t="n">
        <v>597661.4897012456</v>
      </c>
      <c r="AF7" t="n">
        <v>9.024399562978873e-06</v>
      </c>
      <c r="AG7" t="n">
        <v>26.5625</v>
      </c>
      <c r="AH7" t="n">
        <v>540621.5159473271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9.842499999999999</v>
      </c>
      <c r="E8" t="n">
        <v>10.16</v>
      </c>
      <c r="F8" t="n">
        <v>8.15</v>
      </c>
      <c r="G8" t="n">
        <v>69.84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51.71</v>
      </c>
      <c r="Q8" t="n">
        <v>203.56</v>
      </c>
      <c r="R8" t="n">
        <v>17.61</v>
      </c>
      <c r="S8" t="n">
        <v>13.05</v>
      </c>
      <c r="T8" t="n">
        <v>1972.75</v>
      </c>
      <c r="U8" t="n">
        <v>0.74</v>
      </c>
      <c r="V8" t="n">
        <v>0.91</v>
      </c>
      <c r="W8" t="n">
        <v>0.07000000000000001</v>
      </c>
      <c r="X8" t="n">
        <v>0.12</v>
      </c>
      <c r="Y8" t="n">
        <v>0.5</v>
      </c>
      <c r="Z8" t="n">
        <v>10</v>
      </c>
      <c r="AA8" t="n">
        <v>436.2093984665843</v>
      </c>
      <c r="AB8" t="n">
        <v>596.8409431824545</v>
      </c>
      <c r="AC8" t="n">
        <v>539.8792812366451</v>
      </c>
      <c r="AD8" t="n">
        <v>436209.3984665843</v>
      </c>
      <c r="AE8" t="n">
        <v>596840.9431824544</v>
      </c>
      <c r="AF8" t="n">
        <v>9.059653281106011e-06</v>
      </c>
      <c r="AG8" t="n">
        <v>26.45833333333333</v>
      </c>
      <c r="AH8" t="n">
        <v>539879.2812366451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9.8439</v>
      </c>
      <c r="E9" t="n">
        <v>10.16</v>
      </c>
      <c r="F9" t="n">
        <v>8.15</v>
      </c>
      <c r="G9" t="n">
        <v>69.81999999999999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52.3</v>
      </c>
      <c r="Q9" t="n">
        <v>203.56</v>
      </c>
      <c r="R9" t="n">
        <v>17.52</v>
      </c>
      <c r="S9" t="n">
        <v>13.05</v>
      </c>
      <c r="T9" t="n">
        <v>1927.62</v>
      </c>
      <c r="U9" t="n">
        <v>0.75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436.5285700230771</v>
      </c>
      <c r="AB9" t="n">
        <v>597.2776477869032</v>
      </c>
      <c r="AC9" t="n">
        <v>540.2743073665639</v>
      </c>
      <c r="AD9" t="n">
        <v>436528.5700230771</v>
      </c>
      <c r="AE9" t="n">
        <v>597277.6477869032</v>
      </c>
      <c r="AF9" t="n">
        <v>9.060941928766011e-06</v>
      </c>
      <c r="AG9" t="n">
        <v>26.45833333333333</v>
      </c>
      <c r="AH9" t="n">
        <v>540274.3073665639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7.8278</v>
      </c>
      <c r="E2" t="n">
        <v>12.78</v>
      </c>
      <c r="F2" t="n">
        <v>9.32</v>
      </c>
      <c r="G2" t="n">
        <v>8.73</v>
      </c>
      <c r="H2" t="n">
        <v>0.16</v>
      </c>
      <c r="I2" t="n">
        <v>64</v>
      </c>
      <c r="J2" t="n">
        <v>107.41</v>
      </c>
      <c r="K2" t="n">
        <v>41.65</v>
      </c>
      <c r="L2" t="n">
        <v>1</v>
      </c>
      <c r="M2" t="n">
        <v>62</v>
      </c>
      <c r="N2" t="n">
        <v>14.77</v>
      </c>
      <c r="O2" t="n">
        <v>13481.73</v>
      </c>
      <c r="P2" t="n">
        <v>87.06</v>
      </c>
      <c r="Q2" t="n">
        <v>203.58</v>
      </c>
      <c r="R2" t="n">
        <v>54.38</v>
      </c>
      <c r="S2" t="n">
        <v>13.05</v>
      </c>
      <c r="T2" t="n">
        <v>20074.7</v>
      </c>
      <c r="U2" t="n">
        <v>0.24</v>
      </c>
      <c r="V2" t="n">
        <v>0.8</v>
      </c>
      <c r="W2" t="n">
        <v>0.16</v>
      </c>
      <c r="X2" t="n">
        <v>1.29</v>
      </c>
      <c r="Y2" t="n">
        <v>0.5</v>
      </c>
      <c r="Z2" t="n">
        <v>10</v>
      </c>
      <c r="AA2" t="n">
        <v>582.5191864492625</v>
      </c>
      <c r="AB2" t="n">
        <v>797.0284498326483</v>
      </c>
      <c r="AC2" t="n">
        <v>720.9611732170746</v>
      </c>
      <c r="AD2" t="n">
        <v>582519.1864492625</v>
      </c>
      <c r="AE2" t="n">
        <v>797028.4498326484</v>
      </c>
      <c r="AF2" t="n">
        <v>6.239695253812878e-06</v>
      </c>
      <c r="AG2" t="n">
        <v>33.28125</v>
      </c>
      <c r="AH2" t="n">
        <v>720961.1732170746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8.837199999999999</v>
      </c>
      <c r="E3" t="n">
        <v>11.32</v>
      </c>
      <c r="F3" t="n">
        <v>8.609999999999999</v>
      </c>
      <c r="G3" t="n">
        <v>17.23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79.14</v>
      </c>
      <c r="Q3" t="n">
        <v>203.57</v>
      </c>
      <c r="R3" t="n">
        <v>32.33</v>
      </c>
      <c r="S3" t="n">
        <v>13.05</v>
      </c>
      <c r="T3" t="n">
        <v>9221.959999999999</v>
      </c>
      <c r="U3" t="n">
        <v>0.4</v>
      </c>
      <c r="V3" t="n">
        <v>0.86</v>
      </c>
      <c r="W3" t="n">
        <v>0.1</v>
      </c>
      <c r="X3" t="n">
        <v>0.59</v>
      </c>
      <c r="Y3" t="n">
        <v>0.5</v>
      </c>
      <c r="Z3" t="n">
        <v>10</v>
      </c>
      <c r="AA3" t="n">
        <v>507.2175458095716</v>
      </c>
      <c r="AB3" t="n">
        <v>693.9974230354986</v>
      </c>
      <c r="AC3" t="n">
        <v>627.7632830124904</v>
      </c>
      <c r="AD3" t="n">
        <v>507217.5458095716</v>
      </c>
      <c r="AE3" t="n">
        <v>693997.4230354986</v>
      </c>
      <c r="AF3" t="n">
        <v>7.044308093844395e-06</v>
      </c>
      <c r="AG3" t="n">
        <v>29.47916666666667</v>
      </c>
      <c r="AH3" t="n">
        <v>627763.2830124905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8.359999999999999</v>
      </c>
      <c r="G4" t="n">
        <v>26.39</v>
      </c>
      <c r="H4" t="n">
        <v>0.48</v>
      </c>
      <c r="I4" t="n">
        <v>19</v>
      </c>
      <c r="J4" t="n">
        <v>109.96</v>
      </c>
      <c r="K4" t="n">
        <v>41.65</v>
      </c>
      <c r="L4" t="n">
        <v>3</v>
      </c>
      <c r="M4" t="n">
        <v>17</v>
      </c>
      <c r="N4" t="n">
        <v>15.31</v>
      </c>
      <c r="O4" t="n">
        <v>13795.21</v>
      </c>
      <c r="P4" t="n">
        <v>75.3</v>
      </c>
      <c r="Q4" t="n">
        <v>203.56</v>
      </c>
      <c r="R4" t="n">
        <v>24.13</v>
      </c>
      <c r="S4" t="n">
        <v>13.05</v>
      </c>
      <c r="T4" t="n">
        <v>5173.68</v>
      </c>
      <c r="U4" t="n">
        <v>0.54</v>
      </c>
      <c r="V4" t="n">
        <v>0.89</v>
      </c>
      <c r="W4" t="n">
        <v>0.09</v>
      </c>
      <c r="X4" t="n">
        <v>0.33</v>
      </c>
      <c r="Y4" t="n">
        <v>0.5</v>
      </c>
      <c r="Z4" t="n">
        <v>10</v>
      </c>
      <c r="AA4" t="n">
        <v>481.7595685621358</v>
      </c>
      <c r="AB4" t="n">
        <v>659.1646954388669</v>
      </c>
      <c r="AC4" t="n">
        <v>596.2549420496413</v>
      </c>
      <c r="AD4" t="n">
        <v>481759.5685621358</v>
      </c>
      <c r="AE4" t="n">
        <v>659164.695438867</v>
      </c>
      <c r="AF4" t="n">
        <v>7.369931578243916e-06</v>
      </c>
      <c r="AG4" t="n">
        <v>28.17708333333333</v>
      </c>
      <c r="AH4" t="n">
        <v>596254.9420496413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9.360099999999999</v>
      </c>
      <c r="E5" t="n">
        <v>10.68</v>
      </c>
      <c r="F5" t="n">
        <v>8.31</v>
      </c>
      <c r="G5" t="n">
        <v>33.26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73.66</v>
      </c>
      <c r="Q5" t="n">
        <v>203.56</v>
      </c>
      <c r="R5" t="n">
        <v>23.04</v>
      </c>
      <c r="S5" t="n">
        <v>13.05</v>
      </c>
      <c r="T5" t="n">
        <v>4652.43</v>
      </c>
      <c r="U5" t="n">
        <v>0.57</v>
      </c>
      <c r="V5" t="n">
        <v>0.9</v>
      </c>
      <c r="W5" t="n">
        <v>0.08</v>
      </c>
      <c r="X5" t="n">
        <v>0.29</v>
      </c>
      <c r="Y5" t="n">
        <v>0.5</v>
      </c>
      <c r="Z5" t="n">
        <v>10</v>
      </c>
      <c r="AA5" t="n">
        <v>479.6920291538894</v>
      </c>
      <c r="AB5" t="n">
        <v>656.3357968071031</v>
      </c>
      <c r="AC5" t="n">
        <v>593.6960295329088</v>
      </c>
      <c r="AD5" t="n">
        <v>479692.0291538894</v>
      </c>
      <c r="AE5" t="n">
        <v>656335.7968071031</v>
      </c>
      <c r="AF5" t="n">
        <v>7.461122096274038e-06</v>
      </c>
      <c r="AG5" t="n">
        <v>27.8125</v>
      </c>
      <c r="AH5" t="n">
        <v>593696.0295329088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9.481199999999999</v>
      </c>
      <c r="E6" t="n">
        <v>10.55</v>
      </c>
      <c r="F6" t="n">
        <v>8.24</v>
      </c>
      <c r="G6" t="n">
        <v>41.22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10</v>
      </c>
      <c r="N6" t="n">
        <v>15.86</v>
      </c>
      <c r="O6" t="n">
        <v>14110.24</v>
      </c>
      <c r="P6" t="n">
        <v>71.48999999999999</v>
      </c>
      <c r="Q6" t="n">
        <v>203.57</v>
      </c>
      <c r="R6" t="n">
        <v>20.95</v>
      </c>
      <c r="S6" t="n">
        <v>13.05</v>
      </c>
      <c r="T6" t="n">
        <v>3619.52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467.8460048245944</v>
      </c>
      <c r="AB6" t="n">
        <v>640.1275437100521</v>
      </c>
      <c r="AC6" t="n">
        <v>579.0346693630142</v>
      </c>
      <c r="AD6" t="n">
        <v>467846.0048245944</v>
      </c>
      <c r="AE6" t="n">
        <v>640127.5437100522</v>
      </c>
      <c r="AF6" t="n">
        <v>7.557653317720261e-06</v>
      </c>
      <c r="AG6" t="n">
        <v>27.47395833333333</v>
      </c>
      <c r="AH6" t="n">
        <v>579034.6693630143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9.556900000000001</v>
      </c>
      <c r="E7" t="n">
        <v>10.46</v>
      </c>
      <c r="F7" t="n">
        <v>8.210000000000001</v>
      </c>
      <c r="G7" t="n">
        <v>49.23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8</v>
      </c>
      <c r="N7" t="n">
        <v>16.14</v>
      </c>
      <c r="O7" t="n">
        <v>14268.39</v>
      </c>
      <c r="P7" t="n">
        <v>69.81</v>
      </c>
      <c r="Q7" t="n">
        <v>203.56</v>
      </c>
      <c r="R7" t="n">
        <v>19.81</v>
      </c>
      <c r="S7" t="n">
        <v>13.05</v>
      </c>
      <c r="T7" t="n">
        <v>3058.15</v>
      </c>
      <c r="U7" t="n">
        <v>0.66</v>
      </c>
      <c r="V7" t="n">
        <v>0.91</v>
      </c>
      <c r="W7" t="n">
        <v>0.07000000000000001</v>
      </c>
      <c r="X7" t="n">
        <v>0.18</v>
      </c>
      <c r="Y7" t="n">
        <v>0.5</v>
      </c>
      <c r="Z7" t="n">
        <v>10</v>
      </c>
      <c r="AA7" t="n">
        <v>466.2764462634936</v>
      </c>
      <c r="AB7" t="n">
        <v>637.9800044427174</v>
      </c>
      <c r="AC7" t="n">
        <v>577.0920882292637</v>
      </c>
      <c r="AD7" t="n">
        <v>466276.4462634936</v>
      </c>
      <c r="AE7" t="n">
        <v>637980.0044427174</v>
      </c>
      <c r="AF7" t="n">
        <v>7.617995295123062e-06</v>
      </c>
      <c r="AG7" t="n">
        <v>27.23958333333333</v>
      </c>
      <c r="AH7" t="n">
        <v>577092.0882292637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9.635999999999999</v>
      </c>
      <c r="E8" t="n">
        <v>10.38</v>
      </c>
      <c r="F8" t="n">
        <v>8.16</v>
      </c>
      <c r="G8" t="n">
        <v>61.23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67.83</v>
      </c>
      <c r="Q8" t="n">
        <v>203.56</v>
      </c>
      <c r="R8" t="n">
        <v>18.38</v>
      </c>
      <c r="S8" t="n">
        <v>13.05</v>
      </c>
      <c r="T8" t="n">
        <v>2354.93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455.0660880456363</v>
      </c>
      <c r="AB8" t="n">
        <v>622.6414977629452</v>
      </c>
      <c r="AC8" t="n">
        <v>563.2174670992795</v>
      </c>
      <c r="AD8" t="n">
        <v>455066.0880456363</v>
      </c>
      <c r="AE8" t="n">
        <v>622641.4977629451</v>
      </c>
      <c r="AF8" t="n">
        <v>7.681047480229553e-06</v>
      </c>
      <c r="AG8" t="n">
        <v>27.03125</v>
      </c>
      <c r="AH8" t="n">
        <v>563217.4670992795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9.6928</v>
      </c>
      <c r="E9" t="n">
        <v>10.32</v>
      </c>
      <c r="F9" t="n">
        <v>8.130000000000001</v>
      </c>
      <c r="G9" t="n">
        <v>69.65000000000001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65.59999999999999</v>
      </c>
      <c r="Q9" t="n">
        <v>203.56</v>
      </c>
      <c r="R9" t="n">
        <v>16.98</v>
      </c>
      <c r="S9" t="n">
        <v>13.05</v>
      </c>
      <c r="T9" t="n">
        <v>1659.08</v>
      </c>
      <c r="U9" t="n">
        <v>0.77</v>
      </c>
      <c r="V9" t="n">
        <v>0.92</v>
      </c>
      <c r="W9" t="n">
        <v>0.07000000000000001</v>
      </c>
      <c r="X9" t="n">
        <v>0.1</v>
      </c>
      <c r="Y9" t="n">
        <v>0.5</v>
      </c>
      <c r="Z9" t="n">
        <v>10</v>
      </c>
      <c r="AA9" t="n">
        <v>453.2566660928535</v>
      </c>
      <c r="AB9" t="n">
        <v>620.1657668210848</v>
      </c>
      <c r="AC9" t="n">
        <v>560.9780164438001</v>
      </c>
      <c r="AD9" t="n">
        <v>453256.6660928535</v>
      </c>
      <c r="AE9" t="n">
        <v>620165.7668210849</v>
      </c>
      <c r="AF9" t="n">
        <v>7.726323891279474e-06</v>
      </c>
      <c r="AG9" t="n">
        <v>26.875</v>
      </c>
      <c r="AH9" t="n">
        <v>560978.0164438002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9.6662</v>
      </c>
      <c r="E10" t="n">
        <v>10.35</v>
      </c>
      <c r="F10" t="n">
        <v>8.15</v>
      </c>
      <c r="G10" t="n">
        <v>69.89</v>
      </c>
      <c r="H10" t="n">
        <v>1.35</v>
      </c>
      <c r="I10" t="n">
        <v>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64.02</v>
      </c>
      <c r="Q10" t="n">
        <v>203.56</v>
      </c>
      <c r="R10" t="n">
        <v>18.1</v>
      </c>
      <c r="S10" t="n">
        <v>13.05</v>
      </c>
      <c r="T10" t="n">
        <v>2217.88</v>
      </c>
      <c r="U10" t="n">
        <v>0.72</v>
      </c>
      <c r="V10" t="n">
        <v>0.91</v>
      </c>
      <c r="W10" t="n">
        <v>0.07000000000000001</v>
      </c>
      <c r="X10" t="n">
        <v>0.13</v>
      </c>
      <c r="Y10" t="n">
        <v>0.5</v>
      </c>
      <c r="Z10" t="n">
        <v>10</v>
      </c>
      <c r="AA10" t="n">
        <v>452.5942254172307</v>
      </c>
      <c r="AB10" t="n">
        <v>619.2593862638779</v>
      </c>
      <c r="AC10" t="n">
        <v>560.1581395748599</v>
      </c>
      <c r="AD10" t="n">
        <v>452594.2254172307</v>
      </c>
      <c r="AE10" t="n">
        <v>619259.3862638779</v>
      </c>
      <c r="AF10" t="n">
        <v>7.705120501597644e-06</v>
      </c>
      <c r="AG10" t="n">
        <v>26.953125</v>
      </c>
      <c r="AH10" t="n">
        <v>560158.1395748599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9.720000000000001</v>
      </c>
      <c r="E11" t="n">
        <v>10.29</v>
      </c>
      <c r="F11" t="n">
        <v>8.119999999999999</v>
      </c>
      <c r="G11" t="n">
        <v>81.19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62.82</v>
      </c>
      <c r="Q11" t="n">
        <v>203.56</v>
      </c>
      <c r="R11" t="n">
        <v>16.91</v>
      </c>
      <c r="S11" t="n">
        <v>13.05</v>
      </c>
      <c r="T11" t="n">
        <v>1628.22</v>
      </c>
      <c r="U11" t="n">
        <v>0.77</v>
      </c>
      <c r="V11" t="n">
        <v>0.92</v>
      </c>
      <c r="W11" t="n">
        <v>0.07000000000000001</v>
      </c>
      <c r="X11" t="n">
        <v>0.09</v>
      </c>
      <c r="Y11" t="n">
        <v>0.5</v>
      </c>
      <c r="Z11" t="n">
        <v>10</v>
      </c>
      <c r="AA11" t="n">
        <v>451.5001870094537</v>
      </c>
      <c r="AB11" t="n">
        <v>617.7624746487893</v>
      </c>
      <c r="AC11" t="n">
        <v>558.8040911033867</v>
      </c>
      <c r="AD11" t="n">
        <v>451500.1870094537</v>
      </c>
      <c r="AE11" t="n">
        <v>617762.4746487893</v>
      </c>
      <c r="AF11" t="n">
        <v>7.748005552909015e-06</v>
      </c>
      <c r="AG11" t="n">
        <v>26.796875</v>
      </c>
      <c r="AH11" t="n">
        <v>558804.0911033867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9.7103</v>
      </c>
      <c r="E12" t="n">
        <v>10.3</v>
      </c>
      <c r="F12" t="n">
        <v>8.130000000000001</v>
      </c>
      <c r="G12" t="n">
        <v>81.29000000000001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1</v>
      </c>
      <c r="N12" t="n">
        <v>17.61</v>
      </c>
      <c r="O12" t="n">
        <v>15065.56</v>
      </c>
      <c r="P12" t="n">
        <v>61.17</v>
      </c>
      <c r="Q12" t="n">
        <v>203.56</v>
      </c>
      <c r="R12" t="n">
        <v>17.21</v>
      </c>
      <c r="S12" t="n">
        <v>13.05</v>
      </c>
      <c r="T12" t="n">
        <v>1778.18</v>
      </c>
      <c r="U12" t="n">
        <v>0.76</v>
      </c>
      <c r="V12" t="n">
        <v>0.92</v>
      </c>
      <c r="W12" t="n">
        <v>0.07000000000000001</v>
      </c>
      <c r="X12" t="n">
        <v>0.1</v>
      </c>
      <c r="Y12" t="n">
        <v>0.5</v>
      </c>
      <c r="Z12" t="n">
        <v>10</v>
      </c>
      <c r="AA12" t="n">
        <v>450.6641586426185</v>
      </c>
      <c r="AB12" t="n">
        <v>616.6185837543168</v>
      </c>
      <c r="AC12" t="n">
        <v>557.7693715504217</v>
      </c>
      <c r="AD12" t="n">
        <v>450664.1586426185</v>
      </c>
      <c r="AE12" t="n">
        <v>616618.5837543168</v>
      </c>
      <c r="AF12" t="n">
        <v>7.740273489754363e-06</v>
      </c>
      <c r="AG12" t="n">
        <v>26.82291666666667</v>
      </c>
      <c r="AH12" t="n">
        <v>557769.3715504217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9.7095</v>
      </c>
      <c r="E13" t="n">
        <v>10.3</v>
      </c>
      <c r="F13" t="n">
        <v>8.130000000000001</v>
      </c>
      <c r="G13" t="n">
        <v>81.3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61.76</v>
      </c>
      <c r="Q13" t="n">
        <v>203.56</v>
      </c>
      <c r="R13" t="n">
        <v>17.19</v>
      </c>
      <c r="S13" t="n">
        <v>13.05</v>
      </c>
      <c r="T13" t="n">
        <v>1769.98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450.9996465433546</v>
      </c>
      <c r="AB13" t="n">
        <v>617.0776131007856</v>
      </c>
      <c r="AC13" t="n">
        <v>558.1845917803153</v>
      </c>
      <c r="AD13" t="n">
        <v>450999.6465433546</v>
      </c>
      <c r="AE13" t="n">
        <v>617077.6131007855</v>
      </c>
      <c r="AF13" t="n">
        <v>7.739635793824081e-06</v>
      </c>
      <c r="AG13" t="n">
        <v>26.82291666666667</v>
      </c>
      <c r="AH13" t="n">
        <v>558184.5917803153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8.9237</v>
      </c>
      <c r="E2" t="n">
        <v>11.21</v>
      </c>
      <c r="F2" t="n">
        <v>8.84</v>
      </c>
      <c r="G2" t="n">
        <v>12.94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39</v>
      </c>
      <c r="N2" t="n">
        <v>6.84</v>
      </c>
      <c r="O2" t="n">
        <v>7851.41</v>
      </c>
      <c r="P2" t="n">
        <v>55.32</v>
      </c>
      <c r="Q2" t="n">
        <v>203.56</v>
      </c>
      <c r="R2" t="n">
        <v>39.44</v>
      </c>
      <c r="S2" t="n">
        <v>13.05</v>
      </c>
      <c r="T2" t="n">
        <v>12720.93</v>
      </c>
      <c r="U2" t="n">
        <v>0.33</v>
      </c>
      <c r="V2" t="n">
        <v>0.84</v>
      </c>
      <c r="W2" t="n">
        <v>0.12</v>
      </c>
      <c r="X2" t="n">
        <v>0.82</v>
      </c>
      <c r="Y2" t="n">
        <v>0.5</v>
      </c>
      <c r="Z2" t="n">
        <v>10</v>
      </c>
      <c r="AA2" t="n">
        <v>475.3381465146117</v>
      </c>
      <c r="AB2" t="n">
        <v>650.3786225002974</v>
      </c>
      <c r="AC2" t="n">
        <v>588.307399580998</v>
      </c>
      <c r="AD2" t="n">
        <v>475338.1465146117</v>
      </c>
      <c r="AE2" t="n">
        <v>650378.6225002974</v>
      </c>
      <c r="AF2" t="n">
        <v>9.407938947965855e-06</v>
      </c>
      <c r="AG2" t="n">
        <v>29.19270833333333</v>
      </c>
      <c r="AH2" t="n">
        <v>588307.399580998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9.6172</v>
      </c>
      <c r="E3" t="n">
        <v>10.4</v>
      </c>
      <c r="F3" t="n">
        <v>8.34</v>
      </c>
      <c r="G3" t="n">
        <v>26.33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17</v>
      </c>
      <c r="N3" t="n">
        <v>7</v>
      </c>
      <c r="O3" t="n">
        <v>7994.37</v>
      </c>
      <c r="P3" t="n">
        <v>49.5</v>
      </c>
      <c r="Q3" t="n">
        <v>203.56</v>
      </c>
      <c r="R3" t="n">
        <v>23.38</v>
      </c>
      <c r="S3" t="n">
        <v>13.05</v>
      </c>
      <c r="T3" t="n">
        <v>4800.15</v>
      </c>
      <c r="U3" t="n">
        <v>0.5600000000000001</v>
      </c>
      <c r="V3" t="n">
        <v>0.89</v>
      </c>
      <c r="W3" t="n">
        <v>0.09</v>
      </c>
      <c r="X3" t="n">
        <v>0.31</v>
      </c>
      <c r="Y3" t="n">
        <v>0.5</v>
      </c>
      <c r="Z3" t="n">
        <v>10</v>
      </c>
      <c r="AA3" t="n">
        <v>438.977022077834</v>
      </c>
      <c r="AB3" t="n">
        <v>600.6277279063025</v>
      </c>
      <c r="AC3" t="n">
        <v>543.3046605412349</v>
      </c>
      <c r="AD3" t="n">
        <v>438977.022077834</v>
      </c>
      <c r="AE3" t="n">
        <v>600627.7279063025</v>
      </c>
      <c r="AF3" t="n">
        <v>1.013907128773684e-05</v>
      </c>
      <c r="AG3" t="n">
        <v>27.08333333333333</v>
      </c>
      <c r="AH3" t="n">
        <v>543304.6605412349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9.7919</v>
      </c>
      <c r="E4" t="n">
        <v>10.21</v>
      </c>
      <c r="F4" t="n">
        <v>8.25</v>
      </c>
      <c r="G4" t="n">
        <v>41.25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46.02</v>
      </c>
      <c r="Q4" t="n">
        <v>203.56</v>
      </c>
      <c r="R4" t="n">
        <v>21.06</v>
      </c>
      <c r="S4" t="n">
        <v>13.05</v>
      </c>
      <c r="T4" t="n">
        <v>3675.91</v>
      </c>
      <c r="U4" t="n">
        <v>0.62</v>
      </c>
      <c r="V4" t="n">
        <v>0.9</v>
      </c>
      <c r="W4" t="n">
        <v>0.07000000000000001</v>
      </c>
      <c r="X4" t="n">
        <v>0.23</v>
      </c>
      <c r="Y4" t="n">
        <v>0.5</v>
      </c>
      <c r="Z4" t="n">
        <v>10</v>
      </c>
      <c r="AA4" t="n">
        <v>426.7232235974693</v>
      </c>
      <c r="AB4" t="n">
        <v>583.8615402260322</v>
      </c>
      <c r="AC4" t="n">
        <v>528.1386142816773</v>
      </c>
      <c r="AD4" t="n">
        <v>426723.2235974693</v>
      </c>
      <c r="AE4" t="n">
        <v>583861.5402260321</v>
      </c>
      <c r="AF4" t="n">
        <v>1.032325127296826e-05</v>
      </c>
      <c r="AG4" t="n">
        <v>26.58854166666667</v>
      </c>
      <c r="AH4" t="n">
        <v>528138.6142816773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9.863300000000001</v>
      </c>
      <c r="E5" t="n">
        <v>10.14</v>
      </c>
      <c r="F5" t="n">
        <v>8.199999999999999</v>
      </c>
      <c r="G5" t="n">
        <v>49.22</v>
      </c>
      <c r="H5" t="n">
        <v>1.07</v>
      </c>
      <c r="I5" t="n">
        <v>10</v>
      </c>
      <c r="J5" t="n">
        <v>65.25</v>
      </c>
      <c r="K5" t="n">
        <v>28.92</v>
      </c>
      <c r="L5" t="n">
        <v>4</v>
      </c>
      <c r="M5" t="n">
        <v>3</v>
      </c>
      <c r="N5" t="n">
        <v>7.33</v>
      </c>
      <c r="O5" t="n">
        <v>8281.25</v>
      </c>
      <c r="P5" t="n">
        <v>43.56</v>
      </c>
      <c r="Q5" t="n">
        <v>203.6</v>
      </c>
      <c r="R5" t="n">
        <v>19.43</v>
      </c>
      <c r="S5" t="n">
        <v>13.05</v>
      </c>
      <c r="T5" t="n">
        <v>2868.09</v>
      </c>
      <c r="U5" t="n">
        <v>0.67</v>
      </c>
      <c r="V5" t="n">
        <v>0.91</v>
      </c>
      <c r="W5" t="n">
        <v>0.07000000000000001</v>
      </c>
      <c r="X5" t="n">
        <v>0.18</v>
      </c>
      <c r="Y5" t="n">
        <v>0.5</v>
      </c>
      <c r="Z5" t="n">
        <v>10</v>
      </c>
      <c r="AA5" t="n">
        <v>424.8367706580671</v>
      </c>
      <c r="AB5" t="n">
        <v>581.2804120899123</v>
      </c>
      <c r="AC5" t="n">
        <v>525.8038253922325</v>
      </c>
      <c r="AD5" t="n">
        <v>424836.7706580671</v>
      </c>
      <c r="AE5" t="n">
        <v>581280.4120899122</v>
      </c>
      <c r="AF5" t="n">
        <v>1.039852574890142e-05</v>
      </c>
      <c r="AG5" t="n">
        <v>26.40625</v>
      </c>
      <c r="AH5" t="n">
        <v>525803.8253922325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9.8606</v>
      </c>
      <c r="E6" t="n">
        <v>10.14</v>
      </c>
      <c r="F6" t="n">
        <v>8.210000000000001</v>
      </c>
      <c r="G6" t="n">
        <v>49.24</v>
      </c>
      <c r="H6" t="n">
        <v>1.31</v>
      </c>
      <c r="I6" t="n">
        <v>10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44.18</v>
      </c>
      <c r="Q6" t="n">
        <v>203.6</v>
      </c>
      <c r="R6" t="n">
        <v>19.36</v>
      </c>
      <c r="S6" t="n">
        <v>13.05</v>
      </c>
      <c r="T6" t="n">
        <v>2832.88</v>
      </c>
      <c r="U6" t="n">
        <v>0.67</v>
      </c>
      <c r="V6" t="n">
        <v>0.91</v>
      </c>
      <c r="W6" t="n">
        <v>0.08</v>
      </c>
      <c r="X6" t="n">
        <v>0.18</v>
      </c>
      <c r="Y6" t="n">
        <v>0.5</v>
      </c>
      <c r="Z6" t="n">
        <v>10</v>
      </c>
      <c r="AA6" t="n">
        <v>425.2124909758721</v>
      </c>
      <c r="AB6" t="n">
        <v>581.7944892043437</v>
      </c>
      <c r="AC6" t="n">
        <v>526.2688397083743</v>
      </c>
      <c r="AD6" t="n">
        <v>425212.4909758721</v>
      </c>
      <c r="AE6" t="n">
        <v>581794.4892043436</v>
      </c>
      <c r="AF6" t="n">
        <v>1.039567923510563e-05</v>
      </c>
      <c r="AG6" t="n">
        <v>26.40625</v>
      </c>
      <c r="AH6" t="n">
        <v>526268.8397083743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6.5195</v>
      </c>
      <c r="E2" t="n">
        <v>15.34</v>
      </c>
      <c r="F2" t="n">
        <v>9.880000000000001</v>
      </c>
      <c r="G2" t="n">
        <v>6.52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124.54</v>
      </c>
      <c r="Q2" t="n">
        <v>203.58</v>
      </c>
      <c r="R2" t="n">
        <v>72.34</v>
      </c>
      <c r="S2" t="n">
        <v>13.05</v>
      </c>
      <c r="T2" t="n">
        <v>28921.05</v>
      </c>
      <c r="U2" t="n">
        <v>0.18</v>
      </c>
      <c r="V2" t="n">
        <v>0.75</v>
      </c>
      <c r="W2" t="n">
        <v>0.2</v>
      </c>
      <c r="X2" t="n">
        <v>1.86</v>
      </c>
      <c r="Y2" t="n">
        <v>0.5</v>
      </c>
      <c r="Z2" t="n">
        <v>10</v>
      </c>
      <c r="AA2" t="n">
        <v>754.9389501405211</v>
      </c>
      <c r="AB2" t="n">
        <v>1032.940777138154</v>
      </c>
      <c r="AC2" t="n">
        <v>934.3583591095735</v>
      </c>
      <c r="AD2" t="n">
        <v>754938.9501405212</v>
      </c>
      <c r="AE2" t="n">
        <v>1032940.777138154</v>
      </c>
      <c r="AF2" t="n">
        <v>4.195485506120031e-06</v>
      </c>
      <c r="AG2" t="n">
        <v>39.94791666666666</v>
      </c>
      <c r="AH2" t="n">
        <v>934358.3591095735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7.9355</v>
      </c>
      <c r="E3" t="n">
        <v>12.6</v>
      </c>
      <c r="F3" t="n">
        <v>8.84</v>
      </c>
      <c r="G3" t="n">
        <v>12.94</v>
      </c>
      <c r="H3" t="n">
        <v>0.21</v>
      </c>
      <c r="I3" t="n">
        <v>41</v>
      </c>
      <c r="J3" t="n">
        <v>169.33</v>
      </c>
      <c r="K3" t="n">
        <v>51.39</v>
      </c>
      <c r="L3" t="n">
        <v>2</v>
      </c>
      <c r="M3" t="n">
        <v>39</v>
      </c>
      <c r="N3" t="n">
        <v>30.94</v>
      </c>
      <c r="O3" t="n">
        <v>21118.46</v>
      </c>
      <c r="P3" t="n">
        <v>110.59</v>
      </c>
      <c r="Q3" t="n">
        <v>203.57</v>
      </c>
      <c r="R3" t="n">
        <v>39.45</v>
      </c>
      <c r="S3" t="n">
        <v>13.05</v>
      </c>
      <c r="T3" t="n">
        <v>12725.07</v>
      </c>
      <c r="U3" t="n">
        <v>0.33</v>
      </c>
      <c r="V3" t="n">
        <v>0.84</v>
      </c>
      <c r="W3" t="n">
        <v>0.12</v>
      </c>
      <c r="X3" t="n">
        <v>0.82</v>
      </c>
      <c r="Y3" t="n">
        <v>0.5</v>
      </c>
      <c r="Z3" t="n">
        <v>10</v>
      </c>
      <c r="AA3" t="n">
        <v>605.0714343376679</v>
      </c>
      <c r="AB3" t="n">
        <v>827.8854303285221</v>
      </c>
      <c r="AC3" t="n">
        <v>748.8732068024664</v>
      </c>
      <c r="AD3" t="n">
        <v>605071.4343376679</v>
      </c>
      <c r="AE3" t="n">
        <v>827885.4303285221</v>
      </c>
      <c r="AF3" t="n">
        <v>5.106722177132527e-06</v>
      </c>
      <c r="AG3" t="n">
        <v>32.8125</v>
      </c>
      <c r="AH3" t="n">
        <v>748873.2068024664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8.442</v>
      </c>
      <c r="E4" t="n">
        <v>11.85</v>
      </c>
      <c r="F4" t="n">
        <v>8.56</v>
      </c>
      <c r="G4" t="n">
        <v>19.02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106.24</v>
      </c>
      <c r="Q4" t="n">
        <v>203.56</v>
      </c>
      <c r="R4" t="n">
        <v>30.66</v>
      </c>
      <c r="S4" t="n">
        <v>13.05</v>
      </c>
      <c r="T4" t="n">
        <v>8401.17</v>
      </c>
      <c r="U4" t="n">
        <v>0.43</v>
      </c>
      <c r="V4" t="n">
        <v>0.87</v>
      </c>
      <c r="W4" t="n">
        <v>0.1</v>
      </c>
      <c r="X4" t="n">
        <v>0.53</v>
      </c>
      <c r="Y4" t="n">
        <v>0.5</v>
      </c>
      <c r="Z4" t="n">
        <v>10</v>
      </c>
      <c r="AA4" t="n">
        <v>564.8313650698303</v>
      </c>
      <c r="AB4" t="n">
        <v>772.8271922897029</v>
      </c>
      <c r="AC4" t="n">
        <v>699.0696497273497</v>
      </c>
      <c r="AD4" t="n">
        <v>564831.3650698303</v>
      </c>
      <c r="AE4" t="n">
        <v>772827.1922897029</v>
      </c>
      <c r="AF4" t="n">
        <v>5.432669475061784e-06</v>
      </c>
      <c r="AG4" t="n">
        <v>30.859375</v>
      </c>
      <c r="AH4" t="n">
        <v>699069.6497273496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8.737</v>
      </c>
      <c r="E5" t="n">
        <v>11.45</v>
      </c>
      <c r="F5" t="n">
        <v>8.4</v>
      </c>
      <c r="G5" t="n">
        <v>25.19</v>
      </c>
      <c r="H5" t="n">
        <v>0.41</v>
      </c>
      <c r="I5" t="n">
        <v>20</v>
      </c>
      <c r="J5" t="n">
        <v>172.25</v>
      </c>
      <c r="K5" t="n">
        <v>51.39</v>
      </c>
      <c r="L5" t="n">
        <v>4</v>
      </c>
      <c r="M5" t="n">
        <v>18</v>
      </c>
      <c r="N5" t="n">
        <v>31.86</v>
      </c>
      <c r="O5" t="n">
        <v>21478.05</v>
      </c>
      <c r="P5" t="n">
        <v>103.55</v>
      </c>
      <c r="Q5" t="n">
        <v>203.57</v>
      </c>
      <c r="R5" t="n">
        <v>25.42</v>
      </c>
      <c r="S5" t="n">
        <v>13.05</v>
      </c>
      <c r="T5" t="n">
        <v>5814.07</v>
      </c>
      <c r="U5" t="n">
        <v>0.51</v>
      </c>
      <c r="V5" t="n">
        <v>0.89</v>
      </c>
      <c r="W5" t="n">
        <v>0.09</v>
      </c>
      <c r="X5" t="n">
        <v>0.37</v>
      </c>
      <c r="Y5" t="n">
        <v>0.5</v>
      </c>
      <c r="Z5" t="n">
        <v>10</v>
      </c>
      <c r="AA5" t="n">
        <v>549.1302905456142</v>
      </c>
      <c r="AB5" t="n">
        <v>751.3442894431495</v>
      </c>
      <c r="AC5" t="n">
        <v>679.6370449770278</v>
      </c>
      <c r="AD5" t="n">
        <v>549130.2905456142</v>
      </c>
      <c r="AE5" t="n">
        <v>751344.2894431495</v>
      </c>
      <c r="AF5" t="n">
        <v>5.622510448189387e-06</v>
      </c>
      <c r="AG5" t="n">
        <v>29.81770833333333</v>
      </c>
      <c r="AH5" t="n">
        <v>679637.0449770278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8.894600000000001</v>
      </c>
      <c r="E6" t="n">
        <v>11.24</v>
      </c>
      <c r="F6" t="n">
        <v>8.33</v>
      </c>
      <c r="G6" t="n">
        <v>31.23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101.83</v>
      </c>
      <c r="Q6" t="n">
        <v>203.56</v>
      </c>
      <c r="R6" t="n">
        <v>23.53</v>
      </c>
      <c r="S6" t="n">
        <v>13.05</v>
      </c>
      <c r="T6" t="n">
        <v>4890.24</v>
      </c>
      <c r="U6" t="n">
        <v>0.55</v>
      </c>
      <c r="V6" t="n">
        <v>0.89</v>
      </c>
      <c r="W6" t="n">
        <v>0.08</v>
      </c>
      <c r="X6" t="n">
        <v>0.3</v>
      </c>
      <c r="Y6" t="n">
        <v>0.5</v>
      </c>
      <c r="Z6" t="n">
        <v>10</v>
      </c>
      <c r="AA6" t="n">
        <v>536.3069682235373</v>
      </c>
      <c r="AB6" t="n">
        <v>733.7988541170299</v>
      </c>
      <c r="AC6" t="n">
        <v>663.7661213732599</v>
      </c>
      <c r="AD6" t="n">
        <v>536306.9682235373</v>
      </c>
      <c r="AE6" t="n">
        <v>733798.8541170299</v>
      </c>
      <c r="AF6" t="n">
        <v>5.723930574850101e-06</v>
      </c>
      <c r="AG6" t="n">
        <v>29.27083333333333</v>
      </c>
      <c r="AH6" t="n">
        <v>663766.1213732599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9.027100000000001</v>
      </c>
      <c r="E7" t="n">
        <v>11.08</v>
      </c>
      <c r="F7" t="n">
        <v>8.26</v>
      </c>
      <c r="G7" t="n">
        <v>38.14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100.41</v>
      </c>
      <c r="Q7" t="n">
        <v>203.56</v>
      </c>
      <c r="R7" t="n">
        <v>21.51</v>
      </c>
      <c r="S7" t="n">
        <v>13.05</v>
      </c>
      <c r="T7" t="n">
        <v>3896.17</v>
      </c>
      <c r="U7" t="n">
        <v>0.61</v>
      </c>
      <c r="V7" t="n">
        <v>0.9</v>
      </c>
      <c r="W7" t="n">
        <v>0.07000000000000001</v>
      </c>
      <c r="X7" t="n">
        <v>0.24</v>
      </c>
      <c r="Y7" t="n">
        <v>0.5</v>
      </c>
      <c r="Z7" t="n">
        <v>10</v>
      </c>
      <c r="AA7" t="n">
        <v>524.0294005066595</v>
      </c>
      <c r="AB7" t="n">
        <v>717.0001443187376</v>
      </c>
      <c r="AC7" t="n">
        <v>648.5706568609794</v>
      </c>
      <c r="AD7" t="n">
        <v>524029.4005066595</v>
      </c>
      <c r="AE7" t="n">
        <v>717000.1443187377</v>
      </c>
      <c r="AF7" t="n">
        <v>5.809198130576905e-06</v>
      </c>
      <c r="AG7" t="n">
        <v>28.85416666666667</v>
      </c>
      <c r="AH7" t="n">
        <v>648570.6568609794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9.0701</v>
      </c>
      <c r="E8" t="n">
        <v>11.03</v>
      </c>
      <c r="F8" t="n">
        <v>8.25</v>
      </c>
      <c r="G8" t="n">
        <v>41.23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99.45999999999999</v>
      </c>
      <c r="Q8" t="n">
        <v>203.56</v>
      </c>
      <c r="R8" t="n">
        <v>21.03</v>
      </c>
      <c r="S8" t="n">
        <v>13.05</v>
      </c>
      <c r="T8" t="n">
        <v>3658.28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522.9788728301947</v>
      </c>
      <c r="AB8" t="n">
        <v>715.5627660057885</v>
      </c>
      <c r="AC8" t="n">
        <v>647.270459916845</v>
      </c>
      <c r="AD8" t="n">
        <v>522978.8728301948</v>
      </c>
      <c r="AE8" t="n">
        <v>715562.7660057885</v>
      </c>
      <c r="AF8" t="n">
        <v>5.836869865642962e-06</v>
      </c>
      <c r="AG8" t="n">
        <v>28.72395833333333</v>
      </c>
      <c r="AH8" t="n">
        <v>647270.459916845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9.1799</v>
      </c>
      <c r="E9" t="n">
        <v>10.89</v>
      </c>
      <c r="F9" t="n">
        <v>8.18</v>
      </c>
      <c r="G9" t="n">
        <v>49.09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98.25</v>
      </c>
      <c r="Q9" t="n">
        <v>203.56</v>
      </c>
      <c r="R9" t="n">
        <v>18.67</v>
      </c>
      <c r="S9" t="n">
        <v>13.05</v>
      </c>
      <c r="T9" t="n">
        <v>2490.92</v>
      </c>
      <c r="U9" t="n">
        <v>0.7</v>
      </c>
      <c r="V9" t="n">
        <v>0.91</v>
      </c>
      <c r="W9" t="n">
        <v>0.07000000000000001</v>
      </c>
      <c r="X9" t="n">
        <v>0.16</v>
      </c>
      <c r="Y9" t="n">
        <v>0.5</v>
      </c>
      <c r="Z9" t="n">
        <v>10</v>
      </c>
      <c r="AA9" t="n">
        <v>511.1473458845247</v>
      </c>
      <c r="AB9" t="n">
        <v>699.3743488685925</v>
      </c>
      <c r="AC9" t="n">
        <v>632.6270425906368</v>
      </c>
      <c r="AD9" t="n">
        <v>511147.3458845247</v>
      </c>
      <c r="AE9" t="n">
        <v>699374.3488685925</v>
      </c>
      <c r="AF9" t="n">
        <v>5.907529319369778e-06</v>
      </c>
      <c r="AG9" t="n">
        <v>28.359375</v>
      </c>
      <c r="AH9" t="n">
        <v>632627.0425906369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9.2036</v>
      </c>
      <c r="E10" t="n">
        <v>10.87</v>
      </c>
      <c r="F10" t="n">
        <v>8.19</v>
      </c>
      <c r="G10" t="n">
        <v>54.59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97.3</v>
      </c>
      <c r="Q10" t="n">
        <v>203.56</v>
      </c>
      <c r="R10" t="n">
        <v>19.2</v>
      </c>
      <c r="S10" t="n">
        <v>13.05</v>
      </c>
      <c r="T10" t="n">
        <v>2758.12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510.3926606544891</v>
      </c>
      <c r="AB10" t="n">
        <v>698.3417552424953</v>
      </c>
      <c r="AC10" t="n">
        <v>631.6929982509602</v>
      </c>
      <c r="AD10" t="n">
        <v>510392.6606544891</v>
      </c>
      <c r="AE10" t="n">
        <v>698341.7552424953</v>
      </c>
      <c r="AF10" t="n">
        <v>5.922780950092233e-06</v>
      </c>
      <c r="AG10" t="n">
        <v>28.30729166666667</v>
      </c>
      <c r="AH10" t="n">
        <v>631692.9982509601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9.2516</v>
      </c>
      <c r="E11" t="n">
        <v>10.81</v>
      </c>
      <c r="F11" t="n">
        <v>8.17</v>
      </c>
      <c r="G11" t="n">
        <v>61.24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96.28</v>
      </c>
      <c r="Q11" t="n">
        <v>203.56</v>
      </c>
      <c r="R11" t="n">
        <v>18.43</v>
      </c>
      <c r="S11" t="n">
        <v>13.05</v>
      </c>
      <c r="T11" t="n">
        <v>2379.42</v>
      </c>
      <c r="U11" t="n">
        <v>0.71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509.2530084727043</v>
      </c>
      <c r="AB11" t="n">
        <v>696.7824328494714</v>
      </c>
      <c r="AC11" t="n">
        <v>630.2824953986037</v>
      </c>
      <c r="AD11" t="n">
        <v>509253.0084727043</v>
      </c>
      <c r="AE11" t="n">
        <v>696782.4328494715</v>
      </c>
      <c r="AF11" t="n">
        <v>5.953670328770622e-06</v>
      </c>
      <c r="AG11" t="n">
        <v>28.15104166666667</v>
      </c>
      <c r="AH11" t="n">
        <v>630282.4953986037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9.2471</v>
      </c>
      <c r="E12" t="n">
        <v>10.81</v>
      </c>
      <c r="F12" t="n">
        <v>8.17</v>
      </c>
      <c r="G12" t="n">
        <v>61.28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6</v>
      </c>
      <c r="N12" t="n">
        <v>35.22</v>
      </c>
      <c r="O12" t="n">
        <v>22756.91</v>
      </c>
      <c r="P12" t="n">
        <v>95.43000000000001</v>
      </c>
      <c r="Q12" t="n">
        <v>203.57</v>
      </c>
      <c r="R12" t="n">
        <v>18.59</v>
      </c>
      <c r="S12" t="n">
        <v>13.05</v>
      </c>
      <c r="T12" t="n">
        <v>2460.14</v>
      </c>
      <c r="U12" t="n">
        <v>0.7</v>
      </c>
      <c r="V12" t="n">
        <v>0.91</v>
      </c>
      <c r="W12" t="n">
        <v>0.07000000000000001</v>
      </c>
      <c r="X12" t="n">
        <v>0.15</v>
      </c>
      <c r="Y12" t="n">
        <v>0.5</v>
      </c>
      <c r="Z12" t="n">
        <v>10</v>
      </c>
      <c r="AA12" t="n">
        <v>508.7956296922541</v>
      </c>
      <c r="AB12" t="n">
        <v>696.1566270239319</v>
      </c>
      <c r="AC12" t="n">
        <v>629.7164156027296</v>
      </c>
      <c r="AD12" t="n">
        <v>508795.6296922541</v>
      </c>
      <c r="AE12" t="n">
        <v>696156.6270239319</v>
      </c>
      <c r="AF12" t="n">
        <v>5.950774449519523e-06</v>
      </c>
      <c r="AG12" t="n">
        <v>28.15104166666667</v>
      </c>
      <c r="AH12" t="n">
        <v>629716.4156027297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9.315799999999999</v>
      </c>
      <c r="E13" t="n">
        <v>10.73</v>
      </c>
      <c r="F13" t="n">
        <v>8.119999999999999</v>
      </c>
      <c r="G13" t="n">
        <v>69.64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94.44</v>
      </c>
      <c r="Q13" t="n">
        <v>203.58</v>
      </c>
      <c r="R13" t="n">
        <v>17.18</v>
      </c>
      <c r="S13" t="n">
        <v>13.05</v>
      </c>
      <c r="T13" t="n">
        <v>1760.97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507.2788851529702</v>
      </c>
      <c r="AB13" t="n">
        <v>694.0813502312371</v>
      </c>
      <c r="AC13" t="n">
        <v>627.8392003144603</v>
      </c>
      <c r="AD13" t="n">
        <v>507278.8851529702</v>
      </c>
      <c r="AE13" t="n">
        <v>694081.3502312371</v>
      </c>
      <c r="AF13" t="n">
        <v>5.994984872752969e-06</v>
      </c>
      <c r="AG13" t="n">
        <v>27.94270833333333</v>
      </c>
      <c r="AH13" t="n">
        <v>627839.2003144603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9.2942</v>
      </c>
      <c r="E14" t="n">
        <v>10.76</v>
      </c>
      <c r="F14" t="n">
        <v>8.15</v>
      </c>
      <c r="G14" t="n">
        <v>69.84999999999999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93.52</v>
      </c>
      <c r="Q14" t="n">
        <v>203.56</v>
      </c>
      <c r="R14" t="n">
        <v>17.97</v>
      </c>
      <c r="S14" t="n">
        <v>13.05</v>
      </c>
      <c r="T14" t="n">
        <v>2155.36</v>
      </c>
      <c r="U14" t="n">
        <v>0.73</v>
      </c>
      <c r="V14" t="n">
        <v>0.91</v>
      </c>
      <c r="W14" t="n">
        <v>0.07000000000000001</v>
      </c>
      <c r="X14" t="n">
        <v>0.13</v>
      </c>
      <c r="Y14" t="n">
        <v>0.5</v>
      </c>
      <c r="Z14" t="n">
        <v>10</v>
      </c>
      <c r="AA14" t="n">
        <v>507.1568166785395</v>
      </c>
      <c r="AB14" t="n">
        <v>693.9143307592401</v>
      </c>
      <c r="AC14" t="n">
        <v>627.6881209464575</v>
      </c>
      <c r="AD14" t="n">
        <v>507156.8166785396</v>
      </c>
      <c r="AE14" t="n">
        <v>693914.3307592401</v>
      </c>
      <c r="AF14" t="n">
        <v>5.981084652347693e-06</v>
      </c>
      <c r="AG14" t="n">
        <v>28.02083333333333</v>
      </c>
      <c r="AH14" t="n">
        <v>627688.1209464575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9.343400000000001</v>
      </c>
      <c r="E15" t="n">
        <v>10.7</v>
      </c>
      <c r="F15" t="n">
        <v>8.130000000000001</v>
      </c>
      <c r="G15" t="n">
        <v>81.27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92.92</v>
      </c>
      <c r="Q15" t="n">
        <v>203.56</v>
      </c>
      <c r="R15" t="n">
        <v>17.22</v>
      </c>
      <c r="S15" t="n">
        <v>13.05</v>
      </c>
      <c r="T15" t="n">
        <v>1784.74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506.1770846779817</v>
      </c>
      <c r="AB15" t="n">
        <v>692.5738182133515</v>
      </c>
      <c r="AC15" t="n">
        <v>626.4755450365274</v>
      </c>
      <c r="AD15" t="n">
        <v>506177.0846779817</v>
      </c>
      <c r="AE15" t="n">
        <v>692573.8182133515</v>
      </c>
      <c r="AF15" t="n">
        <v>6.012746265493044e-06</v>
      </c>
      <c r="AG15" t="n">
        <v>27.86458333333333</v>
      </c>
      <c r="AH15" t="n">
        <v>626475.5450365273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9.3575</v>
      </c>
      <c r="E16" t="n">
        <v>10.69</v>
      </c>
      <c r="F16" t="n">
        <v>8.109999999999999</v>
      </c>
      <c r="G16" t="n">
        <v>81.11</v>
      </c>
      <c r="H16" t="n">
        <v>1.41</v>
      </c>
      <c r="I16" t="n">
        <v>6</v>
      </c>
      <c r="J16" t="n">
        <v>188.66</v>
      </c>
      <c r="K16" t="n">
        <v>51.39</v>
      </c>
      <c r="L16" t="n">
        <v>15</v>
      </c>
      <c r="M16" t="n">
        <v>4</v>
      </c>
      <c r="N16" t="n">
        <v>37.27</v>
      </c>
      <c r="O16" t="n">
        <v>23502.4</v>
      </c>
      <c r="P16" t="n">
        <v>92.23999999999999</v>
      </c>
      <c r="Q16" t="n">
        <v>203.56</v>
      </c>
      <c r="R16" t="n">
        <v>16.57</v>
      </c>
      <c r="S16" t="n">
        <v>13.05</v>
      </c>
      <c r="T16" t="n">
        <v>1461.52</v>
      </c>
      <c r="U16" t="n">
        <v>0.79</v>
      </c>
      <c r="V16" t="n">
        <v>0.92</v>
      </c>
      <c r="W16" t="n">
        <v>0.07000000000000001</v>
      </c>
      <c r="X16" t="n">
        <v>0.09</v>
      </c>
      <c r="Y16" t="n">
        <v>0.5</v>
      </c>
      <c r="Z16" t="n">
        <v>10</v>
      </c>
      <c r="AA16" t="n">
        <v>505.5773830002671</v>
      </c>
      <c r="AB16" t="n">
        <v>691.7532799209315</v>
      </c>
      <c r="AC16" t="n">
        <v>625.7333177671032</v>
      </c>
      <c r="AD16" t="n">
        <v>505577.3830002671</v>
      </c>
      <c r="AE16" t="n">
        <v>691753.2799209316</v>
      </c>
      <c r="AF16" t="n">
        <v>6.02182002047982e-06</v>
      </c>
      <c r="AG16" t="n">
        <v>27.83854166666667</v>
      </c>
      <c r="AH16" t="n">
        <v>625733.3177671032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9.3407</v>
      </c>
      <c r="E17" t="n">
        <v>10.71</v>
      </c>
      <c r="F17" t="n">
        <v>8.130000000000001</v>
      </c>
      <c r="G17" t="n">
        <v>81.3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90.81999999999999</v>
      </c>
      <c r="Q17" t="n">
        <v>203.56</v>
      </c>
      <c r="R17" t="n">
        <v>17.34</v>
      </c>
      <c r="S17" t="n">
        <v>13.05</v>
      </c>
      <c r="T17" t="n">
        <v>1844.95</v>
      </c>
      <c r="U17" t="n">
        <v>0.75</v>
      </c>
      <c r="V17" t="n">
        <v>0.92</v>
      </c>
      <c r="W17" t="n">
        <v>0.06</v>
      </c>
      <c r="X17" t="n">
        <v>0.11</v>
      </c>
      <c r="Y17" t="n">
        <v>0.5</v>
      </c>
      <c r="Z17" t="n">
        <v>10</v>
      </c>
      <c r="AA17" t="n">
        <v>504.9782022068587</v>
      </c>
      <c r="AB17" t="n">
        <v>690.9334543253992</v>
      </c>
      <c r="AC17" t="n">
        <v>624.9917351757761</v>
      </c>
      <c r="AD17" t="n">
        <v>504978.2022068587</v>
      </c>
      <c r="AE17" t="n">
        <v>690933.4543253992</v>
      </c>
      <c r="AF17" t="n">
        <v>6.011008737942384e-06</v>
      </c>
      <c r="AG17" t="n">
        <v>27.890625</v>
      </c>
      <c r="AH17" t="n">
        <v>624991.7351757761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9.390700000000001</v>
      </c>
      <c r="E18" t="n">
        <v>10.65</v>
      </c>
      <c r="F18" t="n">
        <v>8.109999999999999</v>
      </c>
      <c r="G18" t="n">
        <v>97.28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90.56999999999999</v>
      </c>
      <c r="Q18" t="n">
        <v>203.56</v>
      </c>
      <c r="R18" t="n">
        <v>16.61</v>
      </c>
      <c r="S18" t="n">
        <v>13.05</v>
      </c>
      <c r="T18" t="n">
        <v>1484.29</v>
      </c>
      <c r="U18" t="n">
        <v>0.79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504.3109426617698</v>
      </c>
      <c r="AB18" t="n">
        <v>690.0204803783952</v>
      </c>
      <c r="AC18" t="n">
        <v>624.1658941809069</v>
      </c>
      <c r="AD18" t="n">
        <v>504310.9426617698</v>
      </c>
      <c r="AE18" t="n">
        <v>690020.4803783952</v>
      </c>
      <c r="AF18" t="n">
        <v>6.043185174065707e-06</v>
      </c>
      <c r="AG18" t="n">
        <v>27.734375</v>
      </c>
      <c r="AH18" t="n">
        <v>624165.8941809069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9.3965</v>
      </c>
      <c r="E19" t="n">
        <v>10.64</v>
      </c>
      <c r="F19" t="n">
        <v>8.1</v>
      </c>
      <c r="G19" t="n">
        <v>97.2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90.51000000000001</v>
      </c>
      <c r="Q19" t="n">
        <v>203.56</v>
      </c>
      <c r="R19" t="n">
        <v>16.36</v>
      </c>
      <c r="S19" t="n">
        <v>13.05</v>
      </c>
      <c r="T19" t="n">
        <v>1361.91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494.5463694598004</v>
      </c>
      <c r="AB19" t="n">
        <v>676.6601605408941</v>
      </c>
      <c r="AC19" t="n">
        <v>612.0806645173705</v>
      </c>
      <c r="AD19" t="n">
        <v>494546.3694598004</v>
      </c>
      <c r="AE19" t="n">
        <v>676660.1605408941</v>
      </c>
      <c r="AF19" t="n">
        <v>6.046917640656011e-06</v>
      </c>
      <c r="AG19" t="n">
        <v>27.70833333333333</v>
      </c>
      <c r="AH19" t="n">
        <v>612080.6645173704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9.387</v>
      </c>
      <c r="E20" t="n">
        <v>10.65</v>
      </c>
      <c r="F20" t="n">
        <v>8.109999999999999</v>
      </c>
      <c r="G20" t="n">
        <v>97.33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89.37</v>
      </c>
      <c r="Q20" t="n">
        <v>203.56</v>
      </c>
      <c r="R20" t="n">
        <v>16.83</v>
      </c>
      <c r="S20" t="n">
        <v>13.05</v>
      </c>
      <c r="T20" t="n">
        <v>1593.07</v>
      </c>
      <c r="U20" t="n">
        <v>0.78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503.6480615301383</v>
      </c>
      <c r="AB20" t="n">
        <v>689.1134971698452</v>
      </c>
      <c r="AC20" t="n">
        <v>623.3454721768221</v>
      </c>
      <c r="AD20" t="n">
        <v>503648.0615301383</v>
      </c>
      <c r="AE20" t="n">
        <v>689113.4971698453</v>
      </c>
      <c r="AF20" t="n">
        <v>6.040804117792581e-06</v>
      </c>
      <c r="AG20" t="n">
        <v>27.734375</v>
      </c>
      <c r="AH20" t="n">
        <v>623345.4721768221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9.385300000000001</v>
      </c>
      <c r="E21" t="n">
        <v>10.66</v>
      </c>
      <c r="F21" t="n">
        <v>8.109999999999999</v>
      </c>
      <c r="G21" t="n">
        <v>97.36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87.75</v>
      </c>
      <c r="Q21" t="n">
        <v>203.56</v>
      </c>
      <c r="R21" t="n">
        <v>16.87</v>
      </c>
      <c r="S21" t="n">
        <v>13.05</v>
      </c>
      <c r="T21" t="n">
        <v>1613.58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502.7236756228343</v>
      </c>
      <c r="AB21" t="n">
        <v>687.8487115904438</v>
      </c>
      <c r="AC21" t="n">
        <v>622.2013959579812</v>
      </c>
      <c r="AD21" t="n">
        <v>502723.6756228342</v>
      </c>
      <c r="AE21" t="n">
        <v>687848.7115904439</v>
      </c>
      <c r="AF21" t="n">
        <v>6.039710118964387e-06</v>
      </c>
      <c r="AG21" t="n">
        <v>27.76041666666667</v>
      </c>
      <c r="AH21" t="n">
        <v>622201.3959579811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9.453799999999999</v>
      </c>
      <c r="E22" t="n">
        <v>10.58</v>
      </c>
      <c r="F22" t="n">
        <v>8.07</v>
      </c>
      <c r="G22" t="n">
        <v>121.05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86.02</v>
      </c>
      <c r="Q22" t="n">
        <v>203.56</v>
      </c>
      <c r="R22" t="n">
        <v>15.35</v>
      </c>
      <c r="S22" t="n">
        <v>13.05</v>
      </c>
      <c r="T22" t="n">
        <v>861.05</v>
      </c>
      <c r="U22" t="n">
        <v>0.85</v>
      </c>
      <c r="V22" t="n">
        <v>0.92</v>
      </c>
      <c r="W22" t="n">
        <v>0.06</v>
      </c>
      <c r="X22" t="n">
        <v>0.05</v>
      </c>
      <c r="Y22" t="n">
        <v>0.5</v>
      </c>
      <c r="Z22" t="n">
        <v>10</v>
      </c>
      <c r="AA22" t="n">
        <v>491.3452538420103</v>
      </c>
      <c r="AB22" t="n">
        <v>672.2802529293797</v>
      </c>
      <c r="AC22" t="n">
        <v>608.1187691410598</v>
      </c>
      <c r="AD22" t="n">
        <v>491345.2538420103</v>
      </c>
      <c r="AE22" t="n">
        <v>672280.2529293797</v>
      </c>
      <c r="AF22" t="n">
        <v>6.083791836453339e-06</v>
      </c>
      <c r="AG22" t="n">
        <v>27.55208333333333</v>
      </c>
      <c r="AH22" t="n">
        <v>608118.7691410598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9.4421</v>
      </c>
      <c r="E23" t="n">
        <v>10.59</v>
      </c>
      <c r="F23" t="n">
        <v>8.08</v>
      </c>
      <c r="G23" t="n">
        <v>121.24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86</v>
      </c>
      <c r="Q23" t="n">
        <v>203.56</v>
      </c>
      <c r="R23" t="n">
        <v>15.86</v>
      </c>
      <c r="S23" t="n">
        <v>13.05</v>
      </c>
      <c r="T23" t="n">
        <v>1112.59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491.4703982433558</v>
      </c>
      <c r="AB23" t="n">
        <v>672.4514810202818</v>
      </c>
      <c r="AC23" t="n">
        <v>608.2736554632866</v>
      </c>
      <c r="AD23" t="n">
        <v>491470.3982433558</v>
      </c>
      <c r="AE23" t="n">
        <v>672451.4810202818</v>
      </c>
      <c r="AF23" t="n">
        <v>6.076262550400482e-06</v>
      </c>
      <c r="AG23" t="n">
        <v>27.578125</v>
      </c>
      <c r="AH23" t="n">
        <v>608273.6554632866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9.4404</v>
      </c>
      <c r="E24" t="n">
        <v>10.59</v>
      </c>
      <c r="F24" t="n">
        <v>8.08</v>
      </c>
      <c r="G24" t="n">
        <v>121.27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85.40000000000001</v>
      </c>
      <c r="Q24" t="n">
        <v>203.56</v>
      </c>
      <c r="R24" t="n">
        <v>15.95</v>
      </c>
      <c r="S24" t="n">
        <v>13.05</v>
      </c>
      <c r="T24" t="n">
        <v>1158.58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491.1389340756568</v>
      </c>
      <c r="AB24" t="n">
        <v>671.9979571228691</v>
      </c>
      <c r="AC24" t="n">
        <v>607.863415250118</v>
      </c>
      <c r="AD24" t="n">
        <v>491138.9340756568</v>
      </c>
      <c r="AE24" t="n">
        <v>671997.9571228691</v>
      </c>
      <c r="AF24" t="n">
        <v>6.075168551572289e-06</v>
      </c>
      <c r="AG24" t="n">
        <v>27.578125</v>
      </c>
      <c r="AH24" t="n">
        <v>607863.415250118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9.450799999999999</v>
      </c>
      <c r="E25" t="n">
        <v>10.58</v>
      </c>
      <c r="F25" t="n">
        <v>8.07</v>
      </c>
      <c r="G25" t="n">
        <v>121.1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84.56</v>
      </c>
      <c r="Q25" t="n">
        <v>203.56</v>
      </c>
      <c r="R25" t="n">
        <v>15.48</v>
      </c>
      <c r="S25" t="n">
        <v>13.05</v>
      </c>
      <c r="T25" t="n">
        <v>924.78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490.5299156468404</v>
      </c>
      <c r="AB25" t="n">
        <v>671.1646712405656</v>
      </c>
      <c r="AC25" t="n">
        <v>607.1096570028976</v>
      </c>
      <c r="AD25" t="n">
        <v>490529.9156468404</v>
      </c>
      <c r="AE25" t="n">
        <v>671164.6712405656</v>
      </c>
      <c r="AF25" t="n">
        <v>6.08186125028594e-06</v>
      </c>
      <c r="AG25" t="n">
        <v>27.55208333333333</v>
      </c>
      <c r="AH25" t="n">
        <v>607109.6570028976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9.4483</v>
      </c>
      <c r="E26" t="n">
        <v>10.58</v>
      </c>
      <c r="F26" t="n">
        <v>8.08</v>
      </c>
      <c r="G26" t="n">
        <v>121.14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84.93000000000001</v>
      </c>
      <c r="Q26" t="n">
        <v>203.56</v>
      </c>
      <c r="R26" t="n">
        <v>15.57</v>
      </c>
      <c r="S26" t="n">
        <v>13.05</v>
      </c>
      <c r="T26" t="n">
        <v>968.1799999999999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490.8016036911981</v>
      </c>
      <c r="AB26" t="n">
        <v>671.5364068088863</v>
      </c>
      <c r="AC26" t="n">
        <v>607.4459146503119</v>
      </c>
      <c r="AD26" t="n">
        <v>490801.603691198</v>
      </c>
      <c r="AE26" t="n">
        <v>671536.4068088863</v>
      </c>
      <c r="AF26" t="n">
        <v>6.080252428479774e-06</v>
      </c>
      <c r="AG26" t="n">
        <v>27.55208333333333</v>
      </c>
      <c r="AH26" t="n">
        <v>607445.9146503119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9.195600000000001</v>
      </c>
      <c r="E2" t="n">
        <v>10.87</v>
      </c>
      <c r="F2" t="n">
        <v>8.699999999999999</v>
      </c>
      <c r="G2" t="n">
        <v>14.91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33</v>
      </c>
      <c r="N2" t="n">
        <v>5.51</v>
      </c>
      <c r="O2" t="n">
        <v>6564.78</v>
      </c>
      <c r="P2" t="n">
        <v>46.94</v>
      </c>
      <c r="Q2" t="n">
        <v>203.57</v>
      </c>
      <c r="R2" t="n">
        <v>34.98</v>
      </c>
      <c r="S2" t="n">
        <v>13.05</v>
      </c>
      <c r="T2" t="n">
        <v>10518.91</v>
      </c>
      <c r="U2" t="n">
        <v>0.37</v>
      </c>
      <c r="V2" t="n">
        <v>0.86</v>
      </c>
      <c r="W2" t="n">
        <v>0.11</v>
      </c>
      <c r="X2" t="n">
        <v>0.67</v>
      </c>
      <c r="Y2" t="n">
        <v>0.5</v>
      </c>
      <c r="Z2" t="n">
        <v>10</v>
      </c>
      <c r="AA2" t="n">
        <v>445.4229939254818</v>
      </c>
      <c r="AB2" t="n">
        <v>609.447390964462</v>
      </c>
      <c r="AC2" t="n">
        <v>551.2825873355985</v>
      </c>
      <c r="AD2" t="n">
        <v>445422.9939254818</v>
      </c>
      <c r="AE2" t="n">
        <v>609447.390964462</v>
      </c>
      <c r="AF2" t="n">
        <v>1.060766997599522e-05</v>
      </c>
      <c r="AG2" t="n">
        <v>28.30729166666667</v>
      </c>
      <c r="AH2" t="n">
        <v>551282.5873355984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9.735799999999999</v>
      </c>
      <c r="E3" t="n">
        <v>10.27</v>
      </c>
      <c r="F3" t="n">
        <v>8.33</v>
      </c>
      <c r="G3" t="n">
        <v>31.23</v>
      </c>
      <c r="H3" t="n">
        <v>0.66</v>
      </c>
      <c r="I3" t="n">
        <v>16</v>
      </c>
      <c r="J3" t="n">
        <v>52.47</v>
      </c>
      <c r="K3" t="n">
        <v>24.83</v>
      </c>
      <c r="L3" t="n">
        <v>2</v>
      </c>
      <c r="M3" t="n">
        <v>14</v>
      </c>
      <c r="N3" t="n">
        <v>5.64</v>
      </c>
      <c r="O3" t="n">
        <v>6705.1</v>
      </c>
      <c r="P3" t="n">
        <v>41.46</v>
      </c>
      <c r="Q3" t="n">
        <v>203.56</v>
      </c>
      <c r="R3" t="n">
        <v>23.48</v>
      </c>
      <c r="S3" t="n">
        <v>13.05</v>
      </c>
      <c r="T3" t="n">
        <v>4864.19</v>
      </c>
      <c r="U3" t="n">
        <v>0.5600000000000001</v>
      </c>
      <c r="V3" t="n">
        <v>0.89</v>
      </c>
      <c r="W3" t="n">
        <v>0.08</v>
      </c>
      <c r="X3" t="n">
        <v>0.3</v>
      </c>
      <c r="Y3" t="n">
        <v>0.5</v>
      </c>
      <c r="Z3" t="n">
        <v>10</v>
      </c>
      <c r="AA3" t="n">
        <v>420.4754561687899</v>
      </c>
      <c r="AB3" t="n">
        <v>575.3130691980673</v>
      </c>
      <c r="AC3" t="n">
        <v>520.4059973307669</v>
      </c>
      <c r="AD3" t="n">
        <v>420475.4561687899</v>
      </c>
      <c r="AE3" t="n">
        <v>575313.0691980673</v>
      </c>
      <c r="AF3" t="n">
        <v>1.123082271437364e-05</v>
      </c>
      <c r="AG3" t="n">
        <v>26.74479166666667</v>
      </c>
      <c r="AH3" t="n">
        <v>520405.9973307669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9.8385</v>
      </c>
      <c r="E4" t="n">
        <v>10.16</v>
      </c>
      <c r="F4" t="n">
        <v>8.27</v>
      </c>
      <c r="G4" t="n">
        <v>41.35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38.84</v>
      </c>
      <c r="Q4" t="n">
        <v>203.56</v>
      </c>
      <c r="R4" t="n">
        <v>21.28</v>
      </c>
      <c r="S4" t="n">
        <v>13.05</v>
      </c>
      <c r="T4" t="n">
        <v>3786.46</v>
      </c>
      <c r="U4" t="n">
        <v>0.61</v>
      </c>
      <c r="V4" t="n">
        <v>0.9</v>
      </c>
      <c r="W4" t="n">
        <v>0.09</v>
      </c>
      <c r="X4" t="n">
        <v>0.25</v>
      </c>
      <c r="Y4" t="n">
        <v>0.5</v>
      </c>
      <c r="Z4" t="n">
        <v>10</v>
      </c>
      <c r="AA4" t="n">
        <v>418.3845513872841</v>
      </c>
      <c r="AB4" t="n">
        <v>572.4522010318025</v>
      </c>
      <c r="AC4" t="n">
        <v>517.8181664070368</v>
      </c>
      <c r="AD4" t="n">
        <v>418384.5513872841</v>
      </c>
      <c r="AE4" t="n">
        <v>572452.2010318025</v>
      </c>
      <c r="AF4" t="n">
        <v>1.134929325534266e-05</v>
      </c>
      <c r="AG4" t="n">
        <v>26.45833333333333</v>
      </c>
      <c r="AH4" t="n">
        <v>517818.1664070367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8.27</v>
      </c>
      <c r="G5" t="n">
        <v>41.37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39.58</v>
      </c>
      <c r="Q5" t="n">
        <v>203.56</v>
      </c>
      <c r="R5" t="n">
        <v>21.4</v>
      </c>
      <c r="S5" t="n">
        <v>13.05</v>
      </c>
      <c r="T5" t="n">
        <v>3844.21</v>
      </c>
      <c r="U5" t="n">
        <v>0.61</v>
      </c>
      <c r="V5" t="n">
        <v>0.9</v>
      </c>
      <c r="W5" t="n">
        <v>0.09</v>
      </c>
      <c r="X5" t="n">
        <v>0.25</v>
      </c>
      <c r="Y5" t="n">
        <v>0.5</v>
      </c>
      <c r="Z5" t="n">
        <v>10</v>
      </c>
      <c r="AA5" t="n">
        <v>418.8064179913978</v>
      </c>
      <c r="AB5" t="n">
        <v>573.0294175309919</v>
      </c>
      <c r="AC5" t="n">
        <v>518.3402941736719</v>
      </c>
      <c r="AD5" t="n">
        <v>418806.4179913978</v>
      </c>
      <c r="AE5" t="n">
        <v>573029.4175309918</v>
      </c>
      <c r="AF5" t="n">
        <v>1.134560186555589e-05</v>
      </c>
      <c r="AG5" t="n">
        <v>26.484375</v>
      </c>
      <c r="AH5" t="n">
        <v>518340.2941736719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7.2622</v>
      </c>
      <c r="E2" t="n">
        <v>13.77</v>
      </c>
      <c r="F2" t="n">
        <v>9.550000000000001</v>
      </c>
      <c r="G2" t="n">
        <v>7.64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103.29</v>
      </c>
      <c r="Q2" t="n">
        <v>203.62</v>
      </c>
      <c r="R2" t="n">
        <v>61.54</v>
      </c>
      <c r="S2" t="n">
        <v>13.05</v>
      </c>
      <c r="T2" t="n">
        <v>23598.77</v>
      </c>
      <c r="U2" t="n">
        <v>0.21</v>
      </c>
      <c r="V2" t="n">
        <v>0.78</v>
      </c>
      <c r="W2" t="n">
        <v>0.18</v>
      </c>
      <c r="X2" t="n">
        <v>1.52</v>
      </c>
      <c r="Y2" t="n">
        <v>0.5</v>
      </c>
      <c r="Z2" t="n">
        <v>10</v>
      </c>
      <c r="AA2" t="n">
        <v>651.1722125406477</v>
      </c>
      <c r="AB2" t="n">
        <v>890.9625488886337</v>
      </c>
      <c r="AC2" t="n">
        <v>805.9303336964929</v>
      </c>
      <c r="AD2" t="n">
        <v>651172.2125406477</v>
      </c>
      <c r="AE2" t="n">
        <v>890962.5488886337</v>
      </c>
      <c r="AF2" t="n">
        <v>5.207517765204473e-06</v>
      </c>
      <c r="AG2" t="n">
        <v>35.859375</v>
      </c>
      <c r="AH2" t="n">
        <v>805930.3336964928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8.4428</v>
      </c>
      <c r="E3" t="n">
        <v>11.84</v>
      </c>
      <c r="F3" t="n">
        <v>8.710000000000001</v>
      </c>
      <c r="G3" t="n">
        <v>14.93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93.06999999999999</v>
      </c>
      <c r="Q3" t="n">
        <v>203.56</v>
      </c>
      <c r="R3" t="n">
        <v>35.42</v>
      </c>
      <c r="S3" t="n">
        <v>13.05</v>
      </c>
      <c r="T3" t="n">
        <v>10738.41</v>
      </c>
      <c r="U3" t="n">
        <v>0.37</v>
      </c>
      <c r="V3" t="n">
        <v>0.86</v>
      </c>
      <c r="W3" t="n">
        <v>0.11</v>
      </c>
      <c r="X3" t="n">
        <v>0.6899999999999999</v>
      </c>
      <c r="Y3" t="n">
        <v>0.5</v>
      </c>
      <c r="Z3" t="n">
        <v>10</v>
      </c>
      <c r="AA3" t="n">
        <v>547.5373895570559</v>
      </c>
      <c r="AB3" t="n">
        <v>749.1648120367721</v>
      </c>
      <c r="AC3" t="n">
        <v>677.6655738353992</v>
      </c>
      <c r="AD3" t="n">
        <v>547537.3895570559</v>
      </c>
      <c r="AE3" t="n">
        <v>749164.8120367721</v>
      </c>
      <c r="AF3" t="n">
        <v>6.054092559839762e-06</v>
      </c>
      <c r="AG3" t="n">
        <v>30.83333333333333</v>
      </c>
      <c r="AH3" t="n">
        <v>677665.5738353992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8.8744</v>
      </c>
      <c r="E4" t="n">
        <v>11.27</v>
      </c>
      <c r="F4" t="n">
        <v>8.460000000000001</v>
      </c>
      <c r="G4" t="n">
        <v>22.07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21</v>
      </c>
      <c r="N4" t="n">
        <v>21.43</v>
      </c>
      <c r="O4" t="n">
        <v>16994.64</v>
      </c>
      <c r="P4" t="n">
        <v>89.44</v>
      </c>
      <c r="Q4" t="n">
        <v>203.56</v>
      </c>
      <c r="R4" t="n">
        <v>27.76</v>
      </c>
      <c r="S4" t="n">
        <v>13.05</v>
      </c>
      <c r="T4" t="n">
        <v>6969.96</v>
      </c>
      <c r="U4" t="n">
        <v>0.47</v>
      </c>
      <c r="V4" t="n">
        <v>0.88</v>
      </c>
      <c r="W4" t="n">
        <v>0.09</v>
      </c>
      <c r="X4" t="n">
        <v>0.44</v>
      </c>
      <c r="Y4" t="n">
        <v>0.5</v>
      </c>
      <c r="Z4" t="n">
        <v>10</v>
      </c>
      <c r="AA4" t="n">
        <v>520.5476427733139</v>
      </c>
      <c r="AB4" t="n">
        <v>712.2362497836639</v>
      </c>
      <c r="AC4" t="n">
        <v>644.261421734165</v>
      </c>
      <c r="AD4" t="n">
        <v>520547.6427733139</v>
      </c>
      <c r="AE4" t="n">
        <v>712236.2497836639</v>
      </c>
      <c r="AF4" t="n">
        <v>6.363580685677972e-06</v>
      </c>
      <c r="AG4" t="n">
        <v>29.34895833333333</v>
      </c>
      <c r="AH4" t="n">
        <v>644261.4217341649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9.097099999999999</v>
      </c>
      <c r="E5" t="n">
        <v>10.99</v>
      </c>
      <c r="F5" t="n">
        <v>8.35</v>
      </c>
      <c r="G5" t="n">
        <v>29.47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87.12</v>
      </c>
      <c r="Q5" t="n">
        <v>203.56</v>
      </c>
      <c r="R5" t="n">
        <v>24.26</v>
      </c>
      <c r="S5" t="n">
        <v>13.05</v>
      </c>
      <c r="T5" t="n">
        <v>5248.36</v>
      </c>
      <c r="U5" t="n">
        <v>0.54</v>
      </c>
      <c r="V5" t="n">
        <v>0.89</v>
      </c>
      <c r="W5" t="n">
        <v>0.08</v>
      </c>
      <c r="X5" t="n">
        <v>0.33</v>
      </c>
      <c r="Y5" t="n">
        <v>0.5</v>
      </c>
      <c r="Z5" t="n">
        <v>10</v>
      </c>
      <c r="AA5" t="n">
        <v>507.0643096168777</v>
      </c>
      <c r="AB5" t="n">
        <v>693.7877585163509</v>
      </c>
      <c r="AC5" t="n">
        <v>627.5736285807843</v>
      </c>
      <c r="AD5" t="n">
        <v>507064.3096168776</v>
      </c>
      <c r="AE5" t="n">
        <v>693787.7585163509</v>
      </c>
      <c r="AF5" t="n">
        <v>6.523272543009226e-06</v>
      </c>
      <c r="AG5" t="n">
        <v>28.61979166666667</v>
      </c>
      <c r="AH5" t="n">
        <v>627573.6285807843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9.2156</v>
      </c>
      <c r="E6" t="n">
        <v>10.85</v>
      </c>
      <c r="F6" t="n">
        <v>8.289999999999999</v>
      </c>
      <c r="G6" t="n">
        <v>35.53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85.63</v>
      </c>
      <c r="Q6" t="n">
        <v>203.57</v>
      </c>
      <c r="R6" t="n">
        <v>22.32</v>
      </c>
      <c r="S6" t="n">
        <v>13.05</v>
      </c>
      <c r="T6" t="n">
        <v>4293.79</v>
      </c>
      <c r="U6" t="n">
        <v>0.58</v>
      </c>
      <c r="V6" t="n">
        <v>0.9</v>
      </c>
      <c r="W6" t="n">
        <v>0.08</v>
      </c>
      <c r="X6" t="n">
        <v>0.27</v>
      </c>
      <c r="Y6" t="n">
        <v>0.5</v>
      </c>
      <c r="Z6" t="n">
        <v>10</v>
      </c>
      <c r="AA6" t="n">
        <v>495.3079658091912</v>
      </c>
      <c r="AB6" t="n">
        <v>677.7022102653901</v>
      </c>
      <c r="AC6" t="n">
        <v>613.0232624786865</v>
      </c>
      <c r="AD6" t="n">
        <v>495307.9658091912</v>
      </c>
      <c r="AE6" t="n">
        <v>677702.2102653901</v>
      </c>
      <c r="AF6" t="n">
        <v>6.608245534000487e-06</v>
      </c>
      <c r="AG6" t="n">
        <v>28.25520833333333</v>
      </c>
      <c r="AH6" t="n">
        <v>613023.2624786865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9.3424</v>
      </c>
      <c r="E7" t="n">
        <v>10.7</v>
      </c>
      <c r="F7" t="n">
        <v>8.220000000000001</v>
      </c>
      <c r="G7" t="n">
        <v>44.86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83.64</v>
      </c>
      <c r="Q7" t="n">
        <v>203.56</v>
      </c>
      <c r="R7" t="n">
        <v>20.24</v>
      </c>
      <c r="S7" t="n">
        <v>13.05</v>
      </c>
      <c r="T7" t="n">
        <v>3271.46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492.7319166990194</v>
      </c>
      <c r="AB7" t="n">
        <v>674.1775462255872</v>
      </c>
      <c r="AC7" t="n">
        <v>609.8349874279453</v>
      </c>
      <c r="AD7" t="n">
        <v>492731.9166990194</v>
      </c>
      <c r="AE7" t="n">
        <v>674177.5462255873</v>
      </c>
      <c r="AF7" t="n">
        <v>6.699170219719404e-06</v>
      </c>
      <c r="AG7" t="n">
        <v>27.86458333333333</v>
      </c>
      <c r="AH7" t="n">
        <v>609834.9874279452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9.408300000000001</v>
      </c>
      <c r="E8" t="n">
        <v>10.63</v>
      </c>
      <c r="F8" t="n">
        <v>8.18</v>
      </c>
      <c r="G8" t="n">
        <v>49.06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82.31</v>
      </c>
      <c r="Q8" t="n">
        <v>203.56</v>
      </c>
      <c r="R8" t="n">
        <v>18.8</v>
      </c>
      <c r="S8" t="n">
        <v>13.05</v>
      </c>
      <c r="T8" t="n">
        <v>2557.1</v>
      </c>
      <c r="U8" t="n">
        <v>0.6899999999999999</v>
      </c>
      <c r="V8" t="n">
        <v>0.91</v>
      </c>
      <c r="W8" t="n">
        <v>0.07000000000000001</v>
      </c>
      <c r="X8" t="n">
        <v>0.15</v>
      </c>
      <c r="Y8" t="n">
        <v>0.5</v>
      </c>
      <c r="Z8" t="n">
        <v>10</v>
      </c>
      <c r="AA8" t="n">
        <v>481.768712553419</v>
      </c>
      <c r="AB8" t="n">
        <v>659.177206651145</v>
      </c>
      <c r="AC8" t="n">
        <v>596.266259209379</v>
      </c>
      <c r="AD8" t="n">
        <v>481768.712553419</v>
      </c>
      <c r="AE8" t="n">
        <v>659177.206651145</v>
      </c>
      <c r="AF8" t="n">
        <v>6.746425241713701e-06</v>
      </c>
      <c r="AG8" t="n">
        <v>27.68229166666667</v>
      </c>
      <c r="AH8" t="n">
        <v>596266.259209379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9.420400000000001</v>
      </c>
      <c r="E9" t="n">
        <v>10.62</v>
      </c>
      <c r="F9" t="n">
        <v>8.19</v>
      </c>
      <c r="G9" t="n">
        <v>54.6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81.36</v>
      </c>
      <c r="Q9" t="n">
        <v>203.56</v>
      </c>
      <c r="R9" t="n">
        <v>19.31</v>
      </c>
      <c r="S9" t="n">
        <v>13.05</v>
      </c>
      <c r="T9" t="n">
        <v>2813.54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481.1570026287364</v>
      </c>
      <c r="AB9" t="n">
        <v>658.3402381454571</v>
      </c>
      <c r="AC9" t="n">
        <v>595.5091698031812</v>
      </c>
      <c r="AD9" t="n">
        <v>481157.0026287364</v>
      </c>
      <c r="AE9" t="n">
        <v>658340.2381454571</v>
      </c>
      <c r="AF9" t="n">
        <v>6.755101808726311e-06</v>
      </c>
      <c r="AG9" t="n">
        <v>27.65625</v>
      </c>
      <c r="AH9" t="n">
        <v>595509.1698031812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9.465999999999999</v>
      </c>
      <c r="E10" t="n">
        <v>10.56</v>
      </c>
      <c r="F10" t="n">
        <v>8.17</v>
      </c>
      <c r="G10" t="n">
        <v>61.25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6</v>
      </c>
      <c r="N10" t="n">
        <v>23.58</v>
      </c>
      <c r="O10" t="n">
        <v>17999.83</v>
      </c>
      <c r="P10" t="n">
        <v>79.95999999999999</v>
      </c>
      <c r="Q10" t="n">
        <v>203.56</v>
      </c>
      <c r="R10" t="n">
        <v>18.47</v>
      </c>
      <c r="S10" t="n">
        <v>13.05</v>
      </c>
      <c r="T10" t="n">
        <v>2402.47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479.8230691285792</v>
      </c>
      <c r="AB10" t="n">
        <v>656.5150914815495</v>
      </c>
      <c r="AC10" t="n">
        <v>593.8582125752675</v>
      </c>
      <c r="AD10" t="n">
        <v>479823.0691285792</v>
      </c>
      <c r="AE10" t="n">
        <v>656515.0914815494</v>
      </c>
      <c r="AF10" t="n">
        <v>6.787800276145731e-06</v>
      </c>
      <c r="AG10" t="n">
        <v>27.5</v>
      </c>
      <c r="AH10" t="n">
        <v>593858.2125752675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9.520799999999999</v>
      </c>
      <c r="E11" t="n">
        <v>10.5</v>
      </c>
      <c r="F11" t="n">
        <v>8.130000000000001</v>
      </c>
      <c r="G11" t="n">
        <v>69.70999999999999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78.59</v>
      </c>
      <c r="Q11" t="n">
        <v>203.56</v>
      </c>
      <c r="R11" t="n">
        <v>17.43</v>
      </c>
      <c r="S11" t="n">
        <v>13.05</v>
      </c>
      <c r="T11" t="n">
        <v>1886.99</v>
      </c>
      <c r="U11" t="n">
        <v>0.75</v>
      </c>
      <c r="V11" t="n">
        <v>0.92</v>
      </c>
      <c r="W11" t="n">
        <v>0.06</v>
      </c>
      <c r="X11" t="n">
        <v>0.11</v>
      </c>
      <c r="Y11" t="n">
        <v>0.5</v>
      </c>
      <c r="Z11" t="n">
        <v>10</v>
      </c>
      <c r="AA11" t="n">
        <v>478.4826422260556</v>
      </c>
      <c r="AB11" t="n">
        <v>654.6810602580551</v>
      </c>
      <c r="AC11" t="n">
        <v>592.1992187176646</v>
      </c>
      <c r="AD11" t="n">
        <v>478482.6422260556</v>
      </c>
      <c r="AE11" t="n">
        <v>654681.0602580551</v>
      </c>
      <c r="AF11" t="n">
        <v>6.827095802781352e-06</v>
      </c>
      <c r="AG11" t="n">
        <v>27.34375</v>
      </c>
      <c r="AH11" t="n">
        <v>592199.2187176646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9.553100000000001</v>
      </c>
      <c r="E12" t="n">
        <v>10.47</v>
      </c>
      <c r="F12" t="n">
        <v>8.119999999999999</v>
      </c>
      <c r="G12" t="n">
        <v>81.23999999999999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76.56</v>
      </c>
      <c r="Q12" t="n">
        <v>203.56</v>
      </c>
      <c r="R12" t="n">
        <v>17.14</v>
      </c>
      <c r="S12" t="n">
        <v>13.05</v>
      </c>
      <c r="T12" t="n">
        <v>1742.84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477.0487525748266</v>
      </c>
      <c r="AB12" t="n">
        <v>652.7191491784968</v>
      </c>
      <c r="AC12" t="n">
        <v>590.4245496779798</v>
      </c>
      <c r="AD12" t="n">
        <v>477048.7525748266</v>
      </c>
      <c r="AE12" t="n">
        <v>652719.1491784968</v>
      </c>
      <c r="AF12" t="n">
        <v>6.850257217203443e-06</v>
      </c>
      <c r="AG12" t="n">
        <v>27.265625</v>
      </c>
      <c r="AH12" t="n">
        <v>590424.5496779798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9.5511</v>
      </c>
      <c r="E13" t="n">
        <v>10.47</v>
      </c>
      <c r="F13" t="n">
        <v>8.130000000000001</v>
      </c>
      <c r="G13" t="n">
        <v>81.26000000000001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76.44</v>
      </c>
      <c r="Q13" t="n">
        <v>203.56</v>
      </c>
      <c r="R13" t="n">
        <v>17.15</v>
      </c>
      <c r="S13" t="n">
        <v>13.05</v>
      </c>
      <c r="T13" t="n">
        <v>1751.39</v>
      </c>
      <c r="U13" t="n">
        <v>0.76</v>
      </c>
      <c r="V13" t="n">
        <v>0.92</v>
      </c>
      <c r="W13" t="n">
        <v>0.07000000000000001</v>
      </c>
      <c r="X13" t="n">
        <v>0.1</v>
      </c>
      <c r="Y13" t="n">
        <v>0.5</v>
      </c>
      <c r="Z13" t="n">
        <v>10</v>
      </c>
      <c r="AA13" t="n">
        <v>477.0286257305477</v>
      </c>
      <c r="AB13" t="n">
        <v>652.6916107422206</v>
      </c>
      <c r="AC13" t="n">
        <v>590.3996394714113</v>
      </c>
      <c r="AD13" t="n">
        <v>477028.6257305476</v>
      </c>
      <c r="AE13" t="n">
        <v>652691.6107422207</v>
      </c>
      <c r="AF13" t="n">
        <v>6.848823073895574e-06</v>
      </c>
      <c r="AG13" t="n">
        <v>27.265625</v>
      </c>
      <c r="AH13" t="n">
        <v>590399.6394714114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9.549099999999999</v>
      </c>
      <c r="E14" t="n">
        <v>10.47</v>
      </c>
      <c r="F14" t="n">
        <v>8.130000000000001</v>
      </c>
      <c r="G14" t="n">
        <v>81.29000000000001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74.23999999999999</v>
      </c>
      <c r="Q14" t="n">
        <v>203.56</v>
      </c>
      <c r="R14" t="n">
        <v>17.29</v>
      </c>
      <c r="S14" t="n">
        <v>13.05</v>
      </c>
      <c r="T14" t="n">
        <v>1821</v>
      </c>
      <c r="U14" t="n">
        <v>0.75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475.7896771170691</v>
      </c>
      <c r="AB14" t="n">
        <v>650.9964265907041</v>
      </c>
      <c r="AC14" t="n">
        <v>588.8662413161096</v>
      </c>
      <c r="AD14" t="n">
        <v>475789.6771170691</v>
      </c>
      <c r="AE14" t="n">
        <v>650996.4265907041</v>
      </c>
      <c r="AF14" t="n">
        <v>6.847388930587704e-06</v>
      </c>
      <c r="AG14" t="n">
        <v>27.265625</v>
      </c>
      <c r="AH14" t="n">
        <v>588866.2413161097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9.598000000000001</v>
      </c>
      <c r="E15" t="n">
        <v>10.42</v>
      </c>
      <c r="F15" t="n">
        <v>8.1</v>
      </c>
      <c r="G15" t="n">
        <v>97.23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73.98999999999999</v>
      </c>
      <c r="Q15" t="n">
        <v>203.57</v>
      </c>
      <c r="R15" t="n">
        <v>16.4</v>
      </c>
      <c r="S15" t="n">
        <v>13.05</v>
      </c>
      <c r="T15" t="n">
        <v>1380.95</v>
      </c>
      <c r="U15" t="n">
        <v>0.8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475.1940732987088</v>
      </c>
      <c r="AB15" t="n">
        <v>650.1814951702374</v>
      </c>
      <c r="AC15" t="n">
        <v>588.129085806649</v>
      </c>
      <c r="AD15" t="n">
        <v>475194.0732987088</v>
      </c>
      <c r="AE15" t="n">
        <v>650181.4951702375</v>
      </c>
      <c r="AF15" t="n">
        <v>6.882453734465111e-06</v>
      </c>
      <c r="AG15" t="n">
        <v>27.13541666666667</v>
      </c>
      <c r="AH15" t="n">
        <v>588129.0858066489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9.609500000000001</v>
      </c>
      <c r="E16" t="n">
        <v>10.41</v>
      </c>
      <c r="F16" t="n">
        <v>8.09</v>
      </c>
      <c r="G16" t="n">
        <v>97.08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72.92</v>
      </c>
      <c r="Q16" t="n">
        <v>203.56</v>
      </c>
      <c r="R16" t="n">
        <v>16.05</v>
      </c>
      <c r="S16" t="n">
        <v>13.05</v>
      </c>
      <c r="T16" t="n">
        <v>1204.04</v>
      </c>
      <c r="U16" t="n">
        <v>0.8100000000000001</v>
      </c>
      <c r="V16" t="n">
        <v>0.92</v>
      </c>
      <c r="W16" t="n">
        <v>0.06</v>
      </c>
      <c r="X16" t="n">
        <v>0.07000000000000001</v>
      </c>
      <c r="Y16" t="n">
        <v>0.5</v>
      </c>
      <c r="Z16" t="n">
        <v>10</v>
      </c>
      <c r="AA16" t="n">
        <v>474.4724419300887</v>
      </c>
      <c r="AB16" t="n">
        <v>649.1941272955623</v>
      </c>
      <c r="AC16" t="n">
        <v>587.2359509361532</v>
      </c>
      <c r="AD16" t="n">
        <v>474472.4419300887</v>
      </c>
      <c r="AE16" t="n">
        <v>649194.1272955623</v>
      </c>
      <c r="AF16" t="n">
        <v>6.89070005848536e-06</v>
      </c>
      <c r="AG16" t="n">
        <v>27.109375</v>
      </c>
      <c r="AH16" t="n">
        <v>587235.9509361533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9.5921</v>
      </c>
      <c r="E17" t="n">
        <v>10.43</v>
      </c>
      <c r="F17" t="n">
        <v>8.109999999999999</v>
      </c>
      <c r="G17" t="n">
        <v>97.31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1</v>
      </c>
      <c r="N17" t="n">
        <v>26.28</v>
      </c>
      <c r="O17" t="n">
        <v>19196.18</v>
      </c>
      <c r="P17" t="n">
        <v>71.47</v>
      </c>
      <c r="Q17" t="n">
        <v>203.59</v>
      </c>
      <c r="R17" t="n">
        <v>16.62</v>
      </c>
      <c r="S17" t="n">
        <v>13.05</v>
      </c>
      <c r="T17" t="n">
        <v>1492.2</v>
      </c>
      <c r="U17" t="n">
        <v>0.78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473.8400484111904</v>
      </c>
      <c r="AB17" t="n">
        <v>648.3288585837728</v>
      </c>
      <c r="AC17" t="n">
        <v>586.4532622558046</v>
      </c>
      <c r="AD17" t="n">
        <v>473840.0484111905</v>
      </c>
      <c r="AE17" t="n">
        <v>648328.8585837728</v>
      </c>
      <c r="AF17" t="n">
        <v>6.878223011706896e-06</v>
      </c>
      <c r="AG17" t="n">
        <v>27.16145833333333</v>
      </c>
      <c r="AH17" t="n">
        <v>586453.2622558046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9.5839</v>
      </c>
      <c r="E18" t="n">
        <v>10.43</v>
      </c>
      <c r="F18" t="n">
        <v>8.119999999999999</v>
      </c>
      <c r="G18" t="n">
        <v>97.41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71.11</v>
      </c>
      <c r="Q18" t="n">
        <v>203.59</v>
      </c>
      <c r="R18" t="n">
        <v>16.87</v>
      </c>
      <c r="S18" t="n">
        <v>13.05</v>
      </c>
      <c r="T18" t="n">
        <v>1615.02</v>
      </c>
      <c r="U18" t="n">
        <v>0.77</v>
      </c>
      <c r="V18" t="n">
        <v>0.92</v>
      </c>
      <c r="W18" t="n">
        <v>0.07000000000000001</v>
      </c>
      <c r="X18" t="n">
        <v>0.09</v>
      </c>
      <c r="Y18" t="n">
        <v>0.5</v>
      </c>
      <c r="Z18" t="n">
        <v>10</v>
      </c>
      <c r="AA18" t="n">
        <v>473.7267386150832</v>
      </c>
      <c r="AB18" t="n">
        <v>648.1738231218635</v>
      </c>
      <c r="AC18" t="n">
        <v>586.3130231607863</v>
      </c>
      <c r="AD18" t="n">
        <v>473726.7386150832</v>
      </c>
      <c r="AE18" t="n">
        <v>648173.8231218635</v>
      </c>
      <c r="AF18" t="n">
        <v>6.872343024144631e-06</v>
      </c>
      <c r="AG18" t="n">
        <v>27.16145833333333</v>
      </c>
      <c r="AH18" t="n">
        <v>586313.0231607864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6.8835</v>
      </c>
      <c r="E2" t="n">
        <v>14.53</v>
      </c>
      <c r="F2" t="n">
        <v>9.710000000000001</v>
      </c>
      <c r="G2" t="n">
        <v>7.02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113.93</v>
      </c>
      <c r="Q2" t="n">
        <v>203.6</v>
      </c>
      <c r="R2" t="n">
        <v>66.87</v>
      </c>
      <c r="S2" t="n">
        <v>13.05</v>
      </c>
      <c r="T2" t="n">
        <v>26225.55</v>
      </c>
      <c r="U2" t="n">
        <v>0.2</v>
      </c>
      <c r="V2" t="n">
        <v>0.77</v>
      </c>
      <c r="W2" t="n">
        <v>0.19</v>
      </c>
      <c r="X2" t="n">
        <v>1.69</v>
      </c>
      <c r="Y2" t="n">
        <v>0.5</v>
      </c>
      <c r="Z2" t="n">
        <v>10</v>
      </c>
      <c r="AA2" t="n">
        <v>702.1705606966328</v>
      </c>
      <c r="AB2" t="n">
        <v>960.7407387239838</v>
      </c>
      <c r="AC2" t="n">
        <v>869.0489910282616</v>
      </c>
      <c r="AD2" t="n">
        <v>702170.5606966328</v>
      </c>
      <c r="AE2" t="n">
        <v>960740.7387239838</v>
      </c>
      <c r="AF2" t="n">
        <v>4.65911461496657e-06</v>
      </c>
      <c r="AG2" t="n">
        <v>37.83854166666666</v>
      </c>
      <c r="AH2" t="n">
        <v>869048.9910282616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8.186500000000001</v>
      </c>
      <c r="E3" t="n">
        <v>12.22</v>
      </c>
      <c r="F3" t="n">
        <v>8.779999999999999</v>
      </c>
      <c r="G3" t="n">
        <v>13.86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101.93</v>
      </c>
      <c r="Q3" t="n">
        <v>203.56</v>
      </c>
      <c r="R3" t="n">
        <v>37.43</v>
      </c>
      <c r="S3" t="n">
        <v>13.05</v>
      </c>
      <c r="T3" t="n">
        <v>11731.49</v>
      </c>
      <c r="U3" t="n">
        <v>0.35</v>
      </c>
      <c r="V3" t="n">
        <v>0.85</v>
      </c>
      <c r="W3" t="n">
        <v>0.12</v>
      </c>
      <c r="X3" t="n">
        <v>0.75</v>
      </c>
      <c r="Y3" t="n">
        <v>0.5</v>
      </c>
      <c r="Z3" t="n">
        <v>10</v>
      </c>
      <c r="AA3" t="n">
        <v>580.9572136499866</v>
      </c>
      <c r="AB3" t="n">
        <v>794.8912897393024</v>
      </c>
      <c r="AC3" t="n">
        <v>719.0279806835147</v>
      </c>
      <c r="AD3" t="n">
        <v>580957.2136499865</v>
      </c>
      <c r="AE3" t="n">
        <v>794891.2897393024</v>
      </c>
      <c r="AF3" t="n">
        <v>5.541053504092953e-06</v>
      </c>
      <c r="AG3" t="n">
        <v>31.82291666666667</v>
      </c>
      <c r="AH3" t="n">
        <v>719027.9806835146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8.6586</v>
      </c>
      <c r="E4" t="n">
        <v>11.55</v>
      </c>
      <c r="F4" t="n">
        <v>8.51</v>
      </c>
      <c r="G4" t="n">
        <v>20.42</v>
      </c>
      <c r="H4" t="n">
        <v>0.35</v>
      </c>
      <c r="I4" t="n">
        <v>25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97.95999999999999</v>
      </c>
      <c r="Q4" t="n">
        <v>203.57</v>
      </c>
      <c r="R4" t="n">
        <v>29.11</v>
      </c>
      <c r="S4" t="n">
        <v>13.05</v>
      </c>
      <c r="T4" t="n">
        <v>7636.73</v>
      </c>
      <c r="U4" t="n">
        <v>0.45</v>
      </c>
      <c r="V4" t="n">
        <v>0.88</v>
      </c>
      <c r="W4" t="n">
        <v>0.09</v>
      </c>
      <c r="X4" t="n">
        <v>0.48</v>
      </c>
      <c r="Y4" t="n">
        <v>0.5</v>
      </c>
      <c r="Z4" t="n">
        <v>10</v>
      </c>
      <c r="AA4" t="n">
        <v>542.6820009473574</v>
      </c>
      <c r="AB4" t="n">
        <v>742.521455136355</v>
      </c>
      <c r="AC4" t="n">
        <v>671.656249593548</v>
      </c>
      <c r="AD4" t="n">
        <v>542682.0009473574</v>
      </c>
      <c r="AE4" t="n">
        <v>742521.455136355</v>
      </c>
      <c r="AF4" t="n">
        <v>5.860595598917636e-06</v>
      </c>
      <c r="AG4" t="n">
        <v>30.078125</v>
      </c>
      <c r="AH4" t="n">
        <v>671656.249593548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8.9964</v>
      </c>
      <c r="E5" t="n">
        <v>11.12</v>
      </c>
      <c r="F5" t="n">
        <v>8.289999999999999</v>
      </c>
      <c r="G5" t="n">
        <v>27.63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94.43000000000001</v>
      </c>
      <c r="Q5" t="n">
        <v>203.57</v>
      </c>
      <c r="R5" t="n">
        <v>22.24</v>
      </c>
      <c r="S5" t="n">
        <v>13.05</v>
      </c>
      <c r="T5" t="n">
        <v>4233.78</v>
      </c>
      <c r="U5" t="n">
        <v>0.59</v>
      </c>
      <c r="V5" t="n">
        <v>0.9</v>
      </c>
      <c r="W5" t="n">
        <v>0.07000000000000001</v>
      </c>
      <c r="X5" t="n">
        <v>0.26</v>
      </c>
      <c r="Y5" t="n">
        <v>0.5</v>
      </c>
      <c r="Z5" t="n">
        <v>10</v>
      </c>
      <c r="AA5" t="n">
        <v>516.6893714765201</v>
      </c>
      <c r="AB5" t="n">
        <v>706.9571927804742</v>
      </c>
      <c r="AC5" t="n">
        <v>639.4861905221568</v>
      </c>
      <c r="AD5" t="n">
        <v>516689.3714765201</v>
      </c>
      <c r="AE5" t="n">
        <v>706957.1927804742</v>
      </c>
      <c r="AF5" t="n">
        <v>6.089236394579104e-06</v>
      </c>
      <c r="AG5" t="n">
        <v>28.95833333333333</v>
      </c>
      <c r="AH5" t="n">
        <v>639486.1905221568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9.053000000000001</v>
      </c>
      <c r="E6" t="n">
        <v>11.05</v>
      </c>
      <c r="F6" t="n">
        <v>8.31</v>
      </c>
      <c r="G6" t="n">
        <v>33.25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93.98</v>
      </c>
      <c r="Q6" t="n">
        <v>203.56</v>
      </c>
      <c r="R6" t="n">
        <v>23.11</v>
      </c>
      <c r="S6" t="n">
        <v>13.05</v>
      </c>
      <c r="T6" t="n">
        <v>4685.3</v>
      </c>
      <c r="U6" t="n">
        <v>0.5600000000000001</v>
      </c>
      <c r="V6" t="n">
        <v>0.9</v>
      </c>
      <c r="W6" t="n">
        <v>0.08</v>
      </c>
      <c r="X6" t="n">
        <v>0.29</v>
      </c>
      <c r="Y6" t="n">
        <v>0.5</v>
      </c>
      <c r="Z6" t="n">
        <v>10</v>
      </c>
      <c r="AA6" t="n">
        <v>515.9415899902561</v>
      </c>
      <c r="AB6" t="n">
        <v>705.934045161177</v>
      </c>
      <c r="AC6" t="n">
        <v>638.5606906756485</v>
      </c>
      <c r="AD6" t="n">
        <v>515941.5899902561</v>
      </c>
      <c r="AE6" t="n">
        <v>705934.0451611769</v>
      </c>
      <c r="AF6" t="n">
        <v>6.127546249624809e-06</v>
      </c>
      <c r="AG6" t="n">
        <v>28.77604166666667</v>
      </c>
      <c r="AH6" t="n">
        <v>638560.6906756485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9.182</v>
      </c>
      <c r="E7" t="n">
        <v>10.89</v>
      </c>
      <c r="F7" t="n">
        <v>8.25</v>
      </c>
      <c r="G7" t="n">
        <v>41.24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92.2</v>
      </c>
      <c r="Q7" t="n">
        <v>203.56</v>
      </c>
      <c r="R7" t="n">
        <v>20.96</v>
      </c>
      <c r="S7" t="n">
        <v>13.05</v>
      </c>
      <c r="T7" t="n">
        <v>3625.27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503.7514097917543</v>
      </c>
      <c r="AB7" t="n">
        <v>689.2549028207918</v>
      </c>
      <c r="AC7" t="n">
        <v>623.4733822709065</v>
      </c>
      <c r="AD7" t="n">
        <v>503751.4097917543</v>
      </c>
      <c r="AE7" t="n">
        <v>689254.9028207918</v>
      </c>
      <c r="AF7" t="n">
        <v>6.214860230206008e-06</v>
      </c>
      <c r="AG7" t="n">
        <v>28.359375</v>
      </c>
      <c r="AH7" t="n">
        <v>623473.3822709066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9.2232</v>
      </c>
      <c r="E8" t="n">
        <v>10.84</v>
      </c>
      <c r="F8" t="n">
        <v>8.23</v>
      </c>
      <c r="G8" t="n">
        <v>44.89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91.5</v>
      </c>
      <c r="Q8" t="n">
        <v>203.57</v>
      </c>
      <c r="R8" t="n">
        <v>20.43</v>
      </c>
      <c r="S8" t="n">
        <v>13.05</v>
      </c>
      <c r="T8" t="n">
        <v>3365.31</v>
      </c>
      <c r="U8" t="n">
        <v>0.64</v>
      </c>
      <c r="V8" t="n">
        <v>0.91</v>
      </c>
      <c r="W8" t="n">
        <v>0.07000000000000001</v>
      </c>
      <c r="X8" t="n">
        <v>0.21</v>
      </c>
      <c r="Y8" t="n">
        <v>0.5</v>
      </c>
      <c r="Z8" t="n">
        <v>10</v>
      </c>
      <c r="AA8" t="n">
        <v>502.8851719951872</v>
      </c>
      <c r="AB8" t="n">
        <v>688.0696780518142</v>
      </c>
      <c r="AC8" t="n">
        <v>622.4012736904067</v>
      </c>
      <c r="AD8" t="n">
        <v>502885.1719951872</v>
      </c>
      <c r="AE8" t="n">
        <v>688069.6780518142</v>
      </c>
      <c r="AF8" t="n">
        <v>6.242746555786981e-06</v>
      </c>
      <c r="AG8" t="n">
        <v>28.22916666666667</v>
      </c>
      <c r="AH8" t="n">
        <v>622401.2736904067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9.2659</v>
      </c>
      <c r="E9" t="n">
        <v>10.79</v>
      </c>
      <c r="F9" t="n">
        <v>8.210000000000001</v>
      </c>
      <c r="G9" t="n">
        <v>49.26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89.84</v>
      </c>
      <c r="Q9" t="n">
        <v>203.56</v>
      </c>
      <c r="R9" t="n">
        <v>19.84</v>
      </c>
      <c r="S9" t="n">
        <v>13.05</v>
      </c>
      <c r="T9" t="n">
        <v>3074.99</v>
      </c>
      <c r="U9" t="n">
        <v>0.66</v>
      </c>
      <c r="V9" t="n">
        <v>0.91</v>
      </c>
      <c r="W9" t="n">
        <v>0.07000000000000001</v>
      </c>
      <c r="X9" t="n">
        <v>0.19</v>
      </c>
      <c r="Y9" t="n">
        <v>0.5</v>
      </c>
      <c r="Z9" t="n">
        <v>10</v>
      </c>
      <c r="AA9" t="n">
        <v>501.449333745314</v>
      </c>
      <c r="AB9" t="n">
        <v>686.1051008136249</v>
      </c>
      <c r="AC9" t="n">
        <v>620.6241929465288</v>
      </c>
      <c r="AD9" t="n">
        <v>501449.333745314</v>
      </c>
      <c r="AE9" t="n">
        <v>686105.1008136249</v>
      </c>
      <c r="AF9" t="n">
        <v>6.27164816021192e-06</v>
      </c>
      <c r="AG9" t="n">
        <v>28.09895833333333</v>
      </c>
      <c r="AH9" t="n">
        <v>620624.1929465288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9.31</v>
      </c>
      <c r="E10" t="n">
        <v>10.74</v>
      </c>
      <c r="F10" t="n">
        <v>8.19</v>
      </c>
      <c r="G10" t="n">
        <v>54.6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89.22</v>
      </c>
      <c r="Q10" t="n">
        <v>203.56</v>
      </c>
      <c r="R10" t="n">
        <v>19.24</v>
      </c>
      <c r="S10" t="n">
        <v>13.05</v>
      </c>
      <c r="T10" t="n">
        <v>2778.7</v>
      </c>
      <c r="U10" t="n">
        <v>0.68</v>
      </c>
      <c r="V10" t="n">
        <v>0.91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500.5208649492935</v>
      </c>
      <c r="AB10" t="n">
        <v>684.8347288457574</v>
      </c>
      <c r="AC10" t="n">
        <v>619.4750634962961</v>
      </c>
      <c r="AD10" t="n">
        <v>500520.8649492936</v>
      </c>
      <c r="AE10" t="n">
        <v>684834.7288457573</v>
      </c>
      <c r="AF10" t="n">
        <v>6.301497358224563e-06</v>
      </c>
      <c r="AG10" t="n">
        <v>27.96875</v>
      </c>
      <c r="AH10" t="n">
        <v>619475.0634962961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9.356</v>
      </c>
      <c r="E11" t="n">
        <v>10.69</v>
      </c>
      <c r="F11" t="n">
        <v>8.17</v>
      </c>
      <c r="G11" t="n">
        <v>61.26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87.95</v>
      </c>
      <c r="Q11" t="n">
        <v>203.56</v>
      </c>
      <c r="R11" t="n">
        <v>18.53</v>
      </c>
      <c r="S11" t="n">
        <v>13.05</v>
      </c>
      <c r="T11" t="n">
        <v>2429.78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499.3071360563478</v>
      </c>
      <c r="AB11" t="n">
        <v>683.1740514284892</v>
      </c>
      <c r="AC11" t="n">
        <v>617.9728788009568</v>
      </c>
      <c r="AD11" t="n">
        <v>499307.1360563478</v>
      </c>
      <c r="AE11" t="n">
        <v>683174.0514284892</v>
      </c>
      <c r="AF11" t="n">
        <v>6.332632576106231e-06</v>
      </c>
      <c r="AG11" t="n">
        <v>27.83854166666667</v>
      </c>
      <c r="AH11" t="n">
        <v>617972.8788009568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9.4194</v>
      </c>
      <c r="E12" t="n">
        <v>10.62</v>
      </c>
      <c r="F12" t="n">
        <v>8.130000000000001</v>
      </c>
      <c r="G12" t="n">
        <v>69.65000000000001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86.65000000000001</v>
      </c>
      <c r="Q12" t="n">
        <v>203.56</v>
      </c>
      <c r="R12" t="n">
        <v>17.2</v>
      </c>
      <c r="S12" t="n">
        <v>13.05</v>
      </c>
      <c r="T12" t="n">
        <v>1771.59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488.286523291432</v>
      </c>
      <c r="AB12" t="n">
        <v>668.0951628484102</v>
      </c>
      <c r="AC12" t="n">
        <v>604.3330981836075</v>
      </c>
      <c r="AD12" t="n">
        <v>488286.523291432</v>
      </c>
      <c r="AE12" t="n">
        <v>668095.1628484102</v>
      </c>
      <c r="AF12" t="n">
        <v>6.375545028577921e-06</v>
      </c>
      <c r="AG12" t="n">
        <v>27.65625</v>
      </c>
      <c r="AH12" t="n">
        <v>604333.0981836074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9.397500000000001</v>
      </c>
      <c r="E13" t="n">
        <v>10.64</v>
      </c>
      <c r="F13" t="n">
        <v>8.15</v>
      </c>
      <c r="G13" t="n">
        <v>69.86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85.44</v>
      </c>
      <c r="Q13" t="n">
        <v>203.56</v>
      </c>
      <c r="R13" t="n">
        <v>18.04</v>
      </c>
      <c r="S13" t="n">
        <v>13.05</v>
      </c>
      <c r="T13" t="n">
        <v>2190.91</v>
      </c>
      <c r="U13" t="n">
        <v>0.72</v>
      </c>
      <c r="V13" t="n">
        <v>0.91</v>
      </c>
      <c r="W13" t="n">
        <v>0.06</v>
      </c>
      <c r="X13" t="n">
        <v>0.13</v>
      </c>
      <c r="Y13" t="n">
        <v>0.5</v>
      </c>
      <c r="Z13" t="n">
        <v>10</v>
      </c>
      <c r="AA13" t="n">
        <v>487.8425232874932</v>
      </c>
      <c r="AB13" t="n">
        <v>667.4876624551232</v>
      </c>
      <c r="AC13" t="n">
        <v>603.7835767752237</v>
      </c>
      <c r="AD13" t="n">
        <v>487842.5232874932</v>
      </c>
      <c r="AE13" t="n">
        <v>667487.6624551232</v>
      </c>
      <c r="AF13" t="n">
        <v>6.360721957455998e-06</v>
      </c>
      <c r="AG13" t="n">
        <v>27.70833333333333</v>
      </c>
      <c r="AH13" t="n">
        <v>603783.5767752236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9.4491</v>
      </c>
      <c r="E14" t="n">
        <v>10.58</v>
      </c>
      <c r="F14" t="n">
        <v>8.119999999999999</v>
      </c>
      <c r="G14" t="n">
        <v>81.23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84.8</v>
      </c>
      <c r="Q14" t="n">
        <v>203.56</v>
      </c>
      <c r="R14" t="n">
        <v>17.11</v>
      </c>
      <c r="S14" t="n">
        <v>13.05</v>
      </c>
      <c r="T14" t="n">
        <v>1730.08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486.9361467709329</v>
      </c>
      <c r="AB14" t="n">
        <v>666.2475181186556</v>
      </c>
      <c r="AC14" t="n">
        <v>602.661790073675</v>
      </c>
      <c r="AD14" t="n">
        <v>486936.1467709328</v>
      </c>
      <c r="AE14" t="n">
        <v>666247.5181186557</v>
      </c>
      <c r="AF14" t="n">
        <v>6.395647549688476e-06</v>
      </c>
      <c r="AG14" t="n">
        <v>27.55208333333333</v>
      </c>
      <c r="AH14" t="n">
        <v>602661.790073675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9.464</v>
      </c>
      <c r="E15" t="n">
        <v>10.57</v>
      </c>
      <c r="F15" t="n">
        <v>8.109999999999999</v>
      </c>
      <c r="G15" t="n">
        <v>81.06999999999999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83.37</v>
      </c>
      <c r="Q15" t="n">
        <v>203.56</v>
      </c>
      <c r="R15" t="n">
        <v>16.61</v>
      </c>
      <c r="S15" t="n">
        <v>13.05</v>
      </c>
      <c r="T15" t="n">
        <v>1478.55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485.9554739609968</v>
      </c>
      <c r="AB15" t="n">
        <v>664.9057183158702</v>
      </c>
      <c r="AC15" t="n">
        <v>601.4480497608396</v>
      </c>
      <c r="AD15" t="n">
        <v>485955.4739609968</v>
      </c>
      <c r="AE15" t="n">
        <v>664905.7183158703</v>
      </c>
      <c r="AF15" t="n">
        <v>6.405732652871886e-06</v>
      </c>
      <c r="AG15" t="n">
        <v>27.52604166666667</v>
      </c>
      <c r="AH15" t="n">
        <v>601448.0497608396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9.4964</v>
      </c>
      <c r="E16" t="n">
        <v>10.53</v>
      </c>
      <c r="F16" t="n">
        <v>8.1</v>
      </c>
      <c r="G16" t="n">
        <v>97.20999999999999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82.05</v>
      </c>
      <c r="Q16" t="n">
        <v>203.57</v>
      </c>
      <c r="R16" t="n">
        <v>16.41</v>
      </c>
      <c r="S16" t="n">
        <v>13.05</v>
      </c>
      <c r="T16" t="n">
        <v>1384.96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484.7994760569257</v>
      </c>
      <c r="AB16" t="n">
        <v>663.324030984492</v>
      </c>
      <c r="AC16" t="n">
        <v>600.0173164484559</v>
      </c>
      <c r="AD16" t="n">
        <v>484799.4760569257</v>
      </c>
      <c r="AE16" t="n">
        <v>663324.0309844919</v>
      </c>
      <c r="AF16" t="n">
        <v>6.427662675901582e-06</v>
      </c>
      <c r="AG16" t="n">
        <v>27.421875</v>
      </c>
      <c r="AH16" t="n">
        <v>600017.3164484559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9.4947</v>
      </c>
      <c r="E17" t="n">
        <v>10.53</v>
      </c>
      <c r="F17" t="n">
        <v>8.1</v>
      </c>
      <c r="G17" t="n">
        <v>97.23999999999999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82.26000000000001</v>
      </c>
      <c r="Q17" t="n">
        <v>203.56</v>
      </c>
      <c r="R17" t="n">
        <v>16.5</v>
      </c>
      <c r="S17" t="n">
        <v>13.05</v>
      </c>
      <c r="T17" t="n">
        <v>1430.45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484.9334238088092</v>
      </c>
      <c r="AB17" t="n">
        <v>663.5073042079766</v>
      </c>
      <c r="AC17" t="n">
        <v>600.1830983327169</v>
      </c>
      <c r="AD17" t="n">
        <v>484933.4238088091</v>
      </c>
      <c r="AE17" t="n">
        <v>663507.3042079767</v>
      </c>
      <c r="AF17" t="n">
        <v>6.426512026545086e-06</v>
      </c>
      <c r="AG17" t="n">
        <v>27.421875</v>
      </c>
      <c r="AH17" t="n">
        <v>600183.0983327169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9.4994</v>
      </c>
      <c r="E18" t="n">
        <v>10.53</v>
      </c>
      <c r="F18" t="n">
        <v>8.1</v>
      </c>
      <c r="G18" t="n">
        <v>97.17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81.34</v>
      </c>
      <c r="Q18" t="n">
        <v>203.56</v>
      </c>
      <c r="R18" t="n">
        <v>16.34</v>
      </c>
      <c r="S18" t="n">
        <v>13.05</v>
      </c>
      <c r="T18" t="n">
        <v>1349.19</v>
      </c>
      <c r="U18" t="n">
        <v>0.8</v>
      </c>
      <c r="V18" t="n">
        <v>0.92</v>
      </c>
      <c r="W18" t="n">
        <v>0.06</v>
      </c>
      <c r="X18" t="n">
        <v>0.07000000000000001</v>
      </c>
      <c r="Y18" t="n">
        <v>0.5</v>
      </c>
      <c r="Z18" t="n">
        <v>10</v>
      </c>
      <c r="AA18" t="n">
        <v>484.3687744737571</v>
      </c>
      <c r="AB18" t="n">
        <v>662.7347260771878</v>
      </c>
      <c r="AC18" t="n">
        <v>599.4842539744102</v>
      </c>
      <c r="AD18" t="n">
        <v>484368.7744737571</v>
      </c>
      <c r="AE18" t="n">
        <v>662734.7260771878</v>
      </c>
      <c r="AF18" t="n">
        <v>6.429693233589518e-06</v>
      </c>
      <c r="AG18" t="n">
        <v>27.421875</v>
      </c>
      <c r="AH18" t="n">
        <v>599484.2539744102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9.4869</v>
      </c>
      <c r="E19" t="n">
        <v>10.54</v>
      </c>
      <c r="F19" t="n">
        <v>8.109999999999999</v>
      </c>
      <c r="G19" t="n">
        <v>97.34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79.29000000000001</v>
      </c>
      <c r="Q19" t="n">
        <v>203.56</v>
      </c>
      <c r="R19" t="n">
        <v>16.83</v>
      </c>
      <c r="S19" t="n">
        <v>13.05</v>
      </c>
      <c r="T19" t="n">
        <v>1593.91</v>
      </c>
      <c r="U19" t="n">
        <v>0.78</v>
      </c>
      <c r="V19" t="n">
        <v>0.92</v>
      </c>
      <c r="W19" t="n">
        <v>0.06</v>
      </c>
      <c r="X19" t="n">
        <v>0.09</v>
      </c>
      <c r="Y19" t="n">
        <v>0.5</v>
      </c>
      <c r="Z19" t="n">
        <v>10</v>
      </c>
      <c r="AA19" t="n">
        <v>483.327893975109</v>
      </c>
      <c r="AB19" t="n">
        <v>661.3105474585309</v>
      </c>
      <c r="AC19" t="n">
        <v>598.1959969642706</v>
      </c>
      <c r="AD19" t="n">
        <v>483327.893975109</v>
      </c>
      <c r="AE19" t="n">
        <v>661310.5474585309</v>
      </c>
      <c r="AF19" t="n">
        <v>6.421232576556457e-06</v>
      </c>
      <c r="AG19" t="n">
        <v>27.44791666666667</v>
      </c>
      <c r="AH19" t="n">
        <v>598195.9969642706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9.5541</v>
      </c>
      <c r="E20" t="n">
        <v>10.47</v>
      </c>
      <c r="F20" t="n">
        <v>8.07</v>
      </c>
      <c r="G20" t="n">
        <v>121.02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77.43000000000001</v>
      </c>
      <c r="Q20" t="n">
        <v>203.56</v>
      </c>
      <c r="R20" t="n">
        <v>15.28</v>
      </c>
      <c r="S20" t="n">
        <v>13.05</v>
      </c>
      <c r="T20" t="n">
        <v>823.6</v>
      </c>
      <c r="U20" t="n">
        <v>0.85</v>
      </c>
      <c r="V20" t="n">
        <v>0.92</v>
      </c>
      <c r="W20" t="n">
        <v>0.06</v>
      </c>
      <c r="X20" t="n">
        <v>0.04</v>
      </c>
      <c r="Y20" t="n">
        <v>0.5</v>
      </c>
      <c r="Z20" t="n">
        <v>10</v>
      </c>
      <c r="AA20" t="n">
        <v>481.6035212193001</v>
      </c>
      <c r="AB20" t="n">
        <v>658.9511845800763</v>
      </c>
      <c r="AC20" t="n">
        <v>596.0618083675491</v>
      </c>
      <c r="AD20" t="n">
        <v>481603.5212193002</v>
      </c>
      <c r="AE20" t="n">
        <v>658951.1845800763</v>
      </c>
      <c r="AF20" t="n">
        <v>6.466717068766197e-06</v>
      </c>
      <c r="AG20" t="n">
        <v>27.265625</v>
      </c>
      <c r="AH20" t="n">
        <v>596061.8083675491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9.5397</v>
      </c>
      <c r="E21" t="n">
        <v>10.48</v>
      </c>
      <c r="F21" t="n">
        <v>8.08</v>
      </c>
      <c r="G21" t="n">
        <v>121.26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77.56999999999999</v>
      </c>
      <c r="Q21" t="n">
        <v>203.56</v>
      </c>
      <c r="R21" t="n">
        <v>15.82</v>
      </c>
      <c r="S21" t="n">
        <v>13.05</v>
      </c>
      <c r="T21" t="n">
        <v>1094.68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481.8285470484489</v>
      </c>
      <c r="AB21" t="n">
        <v>659.2590748469564</v>
      </c>
      <c r="AC21" t="n">
        <v>596.340314019485</v>
      </c>
      <c r="AD21" t="n">
        <v>481828.5470484489</v>
      </c>
      <c r="AE21" t="n">
        <v>659259.0748469564</v>
      </c>
      <c r="AF21" t="n">
        <v>6.456970391864109e-06</v>
      </c>
      <c r="AG21" t="n">
        <v>27.29166666666667</v>
      </c>
      <c r="AH21" t="n">
        <v>596340.314019485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6.1943</v>
      </c>
      <c r="E2" t="n">
        <v>16.14</v>
      </c>
      <c r="F2" t="n">
        <v>10.03</v>
      </c>
      <c r="G2" t="n">
        <v>6.14</v>
      </c>
      <c r="H2" t="n">
        <v>0.1</v>
      </c>
      <c r="I2" t="n">
        <v>98</v>
      </c>
      <c r="J2" t="n">
        <v>185.69</v>
      </c>
      <c r="K2" t="n">
        <v>53.44</v>
      </c>
      <c r="L2" t="n">
        <v>1</v>
      </c>
      <c r="M2" t="n">
        <v>96</v>
      </c>
      <c r="N2" t="n">
        <v>36.26</v>
      </c>
      <c r="O2" t="n">
        <v>23136.14</v>
      </c>
      <c r="P2" t="n">
        <v>134.98</v>
      </c>
      <c r="Q2" t="n">
        <v>203.59</v>
      </c>
      <c r="R2" t="n">
        <v>76.91</v>
      </c>
      <c r="S2" t="n">
        <v>13.05</v>
      </c>
      <c r="T2" t="n">
        <v>31171.8</v>
      </c>
      <c r="U2" t="n">
        <v>0.17</v>
      </c>
      <c r="V2" t="n">
        <v>0.74</v>
      </c>
      <c r="W2" t="n">
        <v>0.21</v>
      </c>
      <c r="X2" t="n">
        <v>2</v>
      </c>
      <c r="Y2" t="n">
        <v>0.5</v>
      </c>
      <c r="Z2" t="n">
        <v>10</v>
      </c>
      <c r="AA2" t="n">
        <v>808.7836002979075</v>
      </c>
      <c r="AB2" t="n">
        <v>1106.613402941803</v>
      </c>
      <c r="AC2" t="n">
        <v>1000.999772906702</v>
      </c>
      <c r="AD2" t="n">
        <v>808783.6002979075</v>
      </c>
      <c r="AE2" t="n">
        <v>1106613.402941803</v>
      </c>
      <c r="AF2" t="n">
        <v>3.811321704352758e-06</v>
      </c>
      <c r="AG2" t="n">
        <v>42.03125</v>
      </c>
      <c r="AH2" t="n">
        <v>1000999.772906702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7.6875</v>
      </c>
      <c r="E3" t="n">
        <v>13.01</v>
      </c>
      <c r="F3" t="n">
        <v>8.9</v>
      </c>
      <c r="G3" t="n">
        <v>12.14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119.04</v>
      </c>
      <c r="Q3" t="n">
        <v>203.56</v>
      </c>
      <c r="R3" t="n">
        <v>41.33</v>
      </c>
      <c r="S3" t="n">
        <v>13.05</v>
      </c>
      <c r="T3" t="n">
        <v>13649.83</v>
      </c>
      <c r="U3" t="n">
        <v>0.32</v>
      </c>
      <c r="V3" t="n">
        <v>0.84</v>
      </c>
      <c r="W3" t="n">
        <v>0.13</v>
      </c>
      <c r="X3" t="n">
        <v>0.88</v>
      </c>
      <c r="Y3" t="n">
        <v>0.5</v>
      </c>
      <c r="Z3" t="n">
        <v>10</v>
      </c>
      <c r="AA3" t="n">
        <v>639.2334165581707</v>
      </c>
      <c r="AB3" t="n">
        <v>874.6273615229027</v>
      </c>
      <c r="AC3" t="n">
        <v>791.1541536863676</v>
      </c>
      <c r="AD3" t="n">
        <v>639233.4165581707</v>
      </c>
      <c r="AE3" t="n">
        <v>874627.3615229026</v>
      </c>
      <c r="AF3" t="n">
        <v>4.730080170836385e-06</v>
      </c>
      <c r="AG3" t="n">
        <v>33.88020833333334</v>
      </c>
      <c r="AH3" t="n">
        <v>791154.1536863677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8.238</v>
      </c>
      <c r="E4" t="n">
        <v>12.14</v>
      </c>
      <c r="F4" t="n">
        <v>8.59</v>
      </c>
      <c r="G4" t="n">
        <v>17.77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114.2</v>
      </c>
      <c r="Q4" t="n">
        <v>203.57</v>
      </c>
      <c r="R4" t="n">
        <v>31.69</v>
      </c>
      <c r="S4" t="n">
        <v>13.05</v>
      </c>
      <c r="T4" t="n">
        <v>8906.27</v>
      </c>
      <c r="U4" t="n">
        <v>0.41</v>
      </c>
      <c r="V4" t="n">
        <v>0.87</v>
      </c>
      <c r="W4" t="n">
        <v>0.1</v>
      </c>
      <c r="X4" t="n">
        <v>0.57</v>
      </c>
      <c r="Y4" t="n">
        <v>0.5</v>
      </c>
      <c r="Z4" t="n">
        <v>10</v>
      </c>
      <c r="AA4" t="n">
        <v>586.9419324742023</v>
      </c>
      <c r="AB4" t="n">
        <v>803.079846061755</v>
      </c>
      <c r="AC4" t="n">
        <v>726.4350326832633</v>
      </c>
      <c r="AD4" t="n">
        <v>586941.9324742024</v>
      </c>
      <c r="AE4" t="n">
        <v>803079.846061755</v>
      </c>
      <c r="AF4" t="n">
        <v>5.068800058191889e-06</v>
      </c>
      <c r="AG4" t="n">
        <v>31.61458333333333</v>
      </c>
      <c r="AH4" t="n">
        <v>726435.0326832633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8.5657</v>
      </c>
      <c r="E5" t="n">
        <v>11.67</v>
      </c>
      <c r="F5" t="n">
        <v>8.42</v>
      </c>
      <c r="G5" t="n">
        <v>24.07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111.33</v>
      </c>
      <c r="Q5" t="n">
        <v>203.57</v>
      </c>
      <c r="R5" t="n">
        <v>26.45</v>
      </c>
      <c r="S5" t="n">
        <v>13.05</v>
      </c>
      <c r="T5" t="n">
        <v>6327.17</v>
      </c>
      <c r="U5" t="n">
        <v>0.49</v>
      </c>
      <c r="V5" t="n">
        <v>0.88</v>
      </c>
      <c r="W5" t="n">
        <v>0.09</v>
      </c>
      <c r="X5" t="n">
        <v>0.4</v>
      </c>
      <c r="Y5" t="n">
        <v>0.5</v>
      </c>
      <c r="Z5" t="n">
        <v>10</v>
      </c>
      <c r="AA5" t="n">
        <v>570.010552086092</v>
      </c>
      <c r="AB5" t="n">
        <v>779.9135844549573</v>
      </c>
      <c r="AC5" t="n">
        <v>705.4797265701662</v>
      </c>
      <c r="AD5" t="n">
        <v>570010.5520860921</v>
      </c>
      <c r="AE5" t="n">
        <v>779913.5844549574</v>
      </c>
      <c r="AF5" t="n">
        <v>5.270432223653103e-06</v>
      </c>
      <c r="AG5" t="n">
        <v>30.390625</v>
      </c>
      <c r="AH5" t="n">
        <v>705479.7265701662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8.738099999999999</v>
      </c>
      <c r="E6" t="n">
        <v>11.44</v>
      </c>
      <c r="F6" t="n">
        <v>8.34</v>
      </c>
      <c r="G6" t="n">
        <v>29.45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15</v>
      </c>
      <c r="N6" t="n">
        <v>38.35</v>
      </c>
      <c r="O6" t="n">
        <v>23887.36</v>
      </c>
      <c r="P6" t="n">
        <v>109.58</v>
      </c>
      <c r="Q6" t="n">
        <v>203.56</v>
      </c>
      <c r="R6" t="n">
        <v>24.09</v>
      </c>
      <c r="S6" t="n">
        <v>13.05</v>
      </c>
      <c r="T6" t="n">
        <v>5162.79</v>
      </c>
      <c r="U6" t="n">
        <v>0.54</v>
      </c>
      <c r="V6" t="n">
        <v>0.89</v>
      </c>
      <c r="W6" t="n">
        <v>0.08</v>
      </c>
      <c r="X6" t="n">
        <v>0.32</v>
      </c>
      <c r="Y6" t="n">
        <v>0.5</v>
      </c>
      <c r="Z6" t="n">
        <v>10</v>
      </c>
      <c r="AA6" t="n">
        <v>556.6668477666756</v>
      </c>
      <c r="AB6" t="n">
        <v>761.6561395224443</v>
      </c>
      <c r="AC6" t="n">
        <v>688.9647465575271</v>
      </c>
      <c r="AD6" t="n">
        <v>556666.8477666755</v>
      </c>
      <c r="AE6" t="n">
        <v>761656.1395224442</v>
      </c>
      <c r="AF6" t="n">
        <v>5.376509078476153e-06</v>
      </c>
      <c r="AG6" t="n">
        <v>29.79166666666667</v>
      </c>
      <c r="AH6" t="n">
        <v>688964.7465575271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8.870699999999999</v>
      </c>
      <c r="E7" t="n">
        <v>11.27</v>
      </c>
      <c r="F7" t="n">
        <v>8.279999999999999</v>
      </c>
      <c r="G7" t="n">
        <v>35.5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108.18</v>
      </c>
      <c r="Q7" t="n">
        <v>203.56</v>
      </c>
      <c r="R7" t="n">
        <v>22.04</v>
      </c>
      <c r="S7" t="n">
        <v>13.05</v>
      </c>
      <c r="T7" t="n">
        <v>4155.6</v>
      </c>
      <c r="U7" t="n">
        <v>0.59</v>
      </c>
      <c r="V7" t="n">
        <v>0.9</v>
      </c>
      <c r="W7" t="n">
        <v>0.08</v>
      </c>
      <c r="X7" t="n">
        <v>0.26</v>
      </c>
      <c r="Y7" t="n">
        <v>0.5</v>
      </c>
      <c r="Z7" t="n">
        <v>10</v>
      </c>
      <c r="AA7" t="n">
        <v>544.2092783598043</v>
      </c>
      <c r="AB7" t="n">
        <v>744.6111434707889</v>
      </c>
      <c r="AC7" t="n">
        <v>673.5465010062395</v>
      </c>
      <c r="AD7" t="n">
        <v>544209.2783598043</v>
      </c>
      <c r="AE7" t="n">
        <v>744611.1434707888</v>
      </c>
      <c r="AF7" t="n">
        <v>5.458097193032627e-06</v>
      </c>
      <c r="AG7" t="n">
        <v>29.34895833333333</v>
      </c>
      <c r="AH7" t="n">
        <v>673546.5010062396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8.9588</v>
      </c>
      <c r="E8" t="n">
        <v>11.16</v>
      </c>
      <c r="F8" t="n">
        <v>8.25</v>
      </c>
      <c r="G8" t="n">
        <v>41.23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10</v>
      </c>
      <c r="N8" t="n">
        <v>39.43</v>
      </c>
      <c r="O8" t="n">
        <v>24267.28</v>
      </c>
      <c r="P8" t="n">
        <v>107.13</v>
      </c>
      <c r="Q8" t="n">
        <v>203.56</v>
      </c>
      <c r="R8" t="n">
        <v>21</v>
      </c>
      <c r="S8" t="n">
        <v>13.05</v>
      </c>
      <c r="T8" t="n">
        <v>3642.55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542.4526567199365</v>
      </c>
      <c r="AB8" t="n">
        <v>742.2076562464445</v>
      </c>
      <c r="AC8" t="n">
        <v>671.372399229271</v>
      </c>
      <c r="AD8" t="n">
        <v>542452.6567199365</v>
      </c>
      <c r="AE8" t="n">
        <v>742207.6562464444</v>
      </c>
      <c r="AF8" t="n">
        <v>5.51230468090914e-06</v>
      </c>
      <c r="AG8" t="n">
        <v>29.0625</v>
      </c>
      <c r="AH8" t="n">
        <v>671372.399229271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9.008100000000001</v>
      </c>
      <c r="E9" t="n">
        <v>11.1</v>
      </c>
      <c r="F9" t="n">
        <v>8.220000000000001</v>
      </c>
      <c r="G9" t="n">
        <v>44.85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106.38</v>
      </c>
      <c r="Q9" t="n">
        <v>203.56</v>
      </c>
      <c r="R9" t="n">
        <v>20.25</v>
      </c>
      <c r="S9" t="n">
        <v>13.05</v>
      </c>
      <c r="T9" t="n">
        <v>3276.15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531.5359661826034</v>
      </c>
      <c r="AB9" t="n">
        <v>727.270958642869</v>
      </c>
      <c r="AC9" t="n">
        <v>657.8612390811942</v>
      </c>
      <c r="AD9" t="n">
        <v>531535.9661826034</v>
      </c>
      <c r="AE9" t="n">
        <v>727270.958642869</v>
      </c>
      <c r="AF9" t="n">
        <v>5.542638723500651e-06</v>
      </c>
      <c r="AG9" t="n">
        <v>28.90625</v>
      </c>
      <c r="AH9" t="n">
        <v>657861.2390811942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9.0678</v>
      </c>
      <c r="E10" t="n">
        <v>11.03</v>
      </c>
      <c r="F10" t="n">
        <v>8.19</v>
      </c>
      <c r="G10" t="n">
        <v>49.12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105.27</v>
      </c>
      <c r="Q10" t="n">
        <v>203.56</v>
      </c>
      <c r="R10" t="n">
        <v>19.15</v>
      </c>
      <c r="S10" t="n">
        <v>13.05</v>
      </c>
      <c r="T10" t="n">
        <v>2730.46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530.1000336385339</v>
      </c>
      <c r="AB10" t="n">
        <v>725.3062523872004</v>
      </c>
      <c r="AC10" t="n">
        <v>656.084041633084</v>
      </c>
      <c r="AD10" t="n">
        <v>530100.0336385339</v>
      </c>
      <c r="AE10" t="n">
        <v>725306.2523872004</v>
      </c>
      <c r="AF10" t="n">
        <v>5.579371833900511e-06</v>
      </c>
      <c r="AG10" t="n">
        <v>28.72395833333333</v>
      </c>
      <c r="AH10" t="n">
        <v>656084.041633084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9.0985</v>
      </c>
      <c r="E11" t="n">
        <v>10.99</v>
      </c>
      <c r="F11" t="n">
        <v>8.19</v>
      </c>
      <c r="G11" t="n">
        <v>54.58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104.92</v>
      </c>
      <c r="Q11" t="n">
        <v>203.56</v>
      </c>
      <c r="R11" t="n">
        <v>19.12</v>
      </c>
      <c r="S11" t="n">
        <v>13.05</v>
      </c>
      <c r="T11" t="n">
        <v>2718.66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529.5641199568106</v>
      </c>
      <c r="AB11" t="n">
        <v>724.5729916450234</v>
      </c>
      <c r="AC11" t="n">
        <v>655.4207622670026</v>
      </c>
      <c r="AD11" t="n">
        <v>529564.1199568106</v>
      </c>
      <c r="AE11" t="n">
        <v>724572.9916450235</v>
      </c>
      <c r="AF11" t="n">
        <v>5.598261389834778e-06</v>
      </c>
      <c r="AG11" t="n">
        <v>28.61979166666667</v>
      </c>
      <c r="AH11" t="n">
        <v>655420.7622670026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9.1494</v>
      </c>
      <c r="E12" t="n">
        <v>10.93</v>
      </c>
      <c r="F12" t="n">
        <v>8.16</v>
      </c>
      <c r="G12" t="n">
        <v>61.23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103.97</v>
      </c>
      <c r="Q12" t="n">
        <v>203.57</v>
      </c>
      <c r="R12" t="n">
        <v>18.35</v>
      </c>
      <c r="S12" t="n">
        <v>13.05</v>
      </c>
      <c r="T12" t="n">
        <v>2340.03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528.240115524142</v>
      </c>
      <c r="AB12" t="n">
        <v>722.7614303692932</v>
      </c>
      <c r="AC12" t="n">
        <v>653.7820938568858</v>
      </c>
      <c r="AD12" t="n">
        <v>528240.1155241419</v>
      </c>
      <c r="AE12" t="n">
        <v>722761.4303692932</v>
      </c>
      <c r="AF12" t="n">
        <v>5.629579904396804e-06</v>
      </c>
      <c r="AG12" t="n">
        <v>28.46354166666667</v>
      </c>
      <c r="AH12" t="n">
        <v>653782.0938568858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9.146800000000001</v>
      </c>
      <c r="E13" t="n">
        <v>10.93</v>
      </c>
      <c r="F13" t="n">
        <v>8.17</v>
      </c>
      <c r="G13" t="n">
        <v>61.25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102.9</v>
      </c>
      <c r="Q13" t="n">
        <v>203.57</v>
      </c>
      <c r="R13" t="n">
        <v>18.41</v>
      </c>
      <c r="S13" t="n">
        <v>13.05</v>
      </c>
      <c r="T13" t="n">
        <v>2369.48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527.6712048059152</v>
      </c>
      <c r="AB13" t="n">
        <v>721.9830216260457</v>
      </c>
      <c r="AC13" t="n">
        <v>653.0779753515902</v>
      </c>
      <c r="AD13" t="n">
        <v>527671.2048059151</v>
      </c>
      <c r="AE13" t="n">
        <v>721983.0216260457</v>
      </c>
      <c r="AF13" t="n">
        <v>5.627980137444716e-06</v>
      </c>
      <c r="AG13" t="n">
        <v>28.46354166666667</v>
      </c>
      <c r="AH13" t="n">
        <v>653077.9753515902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9.211600000000001</v>
      </c>
      <c r="E14" t="n">
        <v>10.86</v>
      </c>
      <c r="F14" t="n">
        <v>8.130000000000001</v>
      </c>
      <c r="G14" t="n">
        <v>69.66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102.14</v>
      </c>
      <c r="Q14" t="n">
        <v>203.56</v>
      </c>
      <c r="R14" t="n">
        <v>17.22</v>
      </c>
      <c r="S14" t="n">
        <v>13.05</v>
      </c>
      <c r="T14" t="n">
        <v>1781.68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516.7016511412904</v>
      </c>
      <c r="AB14" t="n">
        <v>706.9739943595534</v>
      </c>
      <c r="AC14" t="n">
        <v>639.5013885821099</v>
      </c>
      <c r="AD14" t="n">
        <v>516701.6511412904</v>
      </c>
      <c r="AE14" t="n">
        <v>706973.9943595534</v>
      </c>
      <c r="AF14" t="n">
        <v>5.667851252250596e-06</v>
      </c>
      <c r="AG14" t="n">
        <v>28.28125</v>
      </c>
      <c r="AH14" t="n">
        <v>639501.3885821099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9.1905</v>
      </c>
      <c r="E15" t="n">
        <v>10.88</v>
      </c>
      <c r="F15" t="n">
        <v>8.15</v>
      </c>
      <c r="G15" t="n">
        <v>69.87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101.48</v>
      </c>
      <c r="Q15" t="n">
        <v>203.6</v>
      </c>
      <c r="R15" t="n">
        <v>18</v>
      </c>
      <c r="S15" t="n">
        <v>13.05</v>
      </c>
      <c r="T15" t="n">
        <v>2169.04</v>
      </c>
      <c r="U15" t="n">
        <v>0.73</v>
      </c>
      <c r="V15" t="n">
        <v>0.91</v>
      </c>
      <c r="W15" t="n">
        <v>0.07000000000000001</v>
      </c>
      <c r="X15" t="n">
        <v>0.13</v>
      </c>
      <c r="Y15" t="n">
        <v>0.5</v>
      </c>
      <c r="Z15" t="n">
        <v>10</v>
      </c>
      <c r="AA15" t="n">
        <v>516.6057588282172</v>
      </c>
      <c r="AB15" t="n">
        <v>706.8427902663364</v>
      </c>
      <c r="AC15" t="n">
        <v>639.3827064234034</v>
      </c>
      <c r="AD15" t="n">
        <v>516605.7588282172</v>
      </c>
      <c r="AE15" t="n">
        <v>706842.7902663364</v>
      </c>
      <c r="AF15" t="n">
        <v>5.654868528139422e-06</v>
      </c>
      <c r="AG15" t="n">
        <v>28.33333333333333</v>
      </c>
      <c r="AH15" t="n">
        <v>639382.7064234035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9.2469</v>
      </c>
      <c r="E16" t="n">
        <v>10.81</v>
      </c>
      <c r="F16" t="n">
        <v>8.119999999999999</v>
      </c>
      <c r="G16" t="n">
        <v>81.22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100.5</v>
      </c>
      <c r="Q16" t="n">
        <v>203.56</v>
      </c>
      <c r="R16" t="n">
        <v>17.06</v>
      </c>
      <c r="S16" t="n">
        <v>13.05</v>
      </c>
      <c r="T16" t="n">
        <v>1707.01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515.3405139589175</v>
      </c>
      <c r="AB16" t="n">
        <v>705.1116264174965</v>
      </c>
      <c r="AC16" t="n">
        <v>637.8167624225931</v>
      </c>
      <c r="AD16" t="n">
        <v>515340.5139589176</v>
      </c>
      <c r="AE16" t="n">
        <v>705111.6264174965</v>
      </c>
      <c r="AF16" t="n">
        <v>5.689571165100095e-06</v>
      </c>
      <c r="AG16" t="n">
        <v>28.15104166666667</v>
      </c>
      <c r="AH16" t="n">
        <v>637816.7624225931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9.246700000000001</v>
      </c>
      <c r="E17" t="n">
        <v>10.81</v>
      </c>
      <c r="F17" t="n">
        <v>8.119999999999999</v>
      </c>
      <c r="G17" t="n">
        <v>81.23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100.59</v>
      </c>
      <c r="Q17" t="n">
        <v>203.56</v>
      </c>
      <c r="R17" t="n">
        <v>17.07</v>
      </c>
      <c r="S17" t="n">
        <v>13.05</v>
      </c>
      <c r="T17" t="n">
        <v>1711.7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515.3954676972204</v>
      </c>
      <c r="AB17" t="n">
        <v>705.1868165466303</v>
      </c>
      <c r="AC17" t="n">
        <v>637.8847765113323</v>
      </c>
      <c r="AD17" t="n">
        <v>515395.4676972204</v>
      </c>
      <c r="AE17" t="n">
        <v>705186.8165466303</v>
      </c>
      <c r="AF17" t="n">
        <v>5.68944810610378e-06</v>
      </c>
      <c r="AG17" t="n">
        <v>28.15104166666667</v>
      </c>
      <c r="AH17" t="n">
        <v>637884.7765113324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9.245699999999999</v>
      </c>
      <c r="E18" t="n">
        <v>10.82</v>
      </c>
      <c r="F18" t="n">
        <v>8.119999999999999</v>
      </c>
      <c r="G18" t="n">
        <v>81.23999999999999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99.31</v>
      </c>
      <c r="Q18" t="n">
        <v>203.56</v>
      </c>
      <c r="R18" t="n">
        <v>17.2</v>
      </c>
      <c r="S18" t="n">
        <v>13.05</v>
      </c>
      <c r="T18" t="n">
        <v>1772.55</v>
      </c>
      <c r="U18" t="n">
        <v>0.76</v>
      </c>
      <c r="V18" t="n">
        <v>0.92</v>
      </c>
      <c r="W18" t="n">
        <v>0.06</v>
      </c>
      <c r="X18" t="n">
        <v>0.1</v>
      </c>
      <c r="Y18" t="n">
        <v>0.5</v>
      </c>
      <c r="Z18" t="n">
        <v>10</v>
      </c>
      <c r="AA18" t="n">
        <v>514.6520053625919</v>
      </c>
      <c r="AB18" t="n">
        <v>704.1695785811481</v>
      </c>
      <c r="AC18" t="n">
        <v>636.9646223095734</v>
      </c>
      <c r="AD18" t="n">
        <v>514652.0053625919</v>
      </c>
      <c r="AE18" t="n">
        <v>704169.5785811482</v>
      </c>
      <c r="AF18" t="n">
        <v>5.688832811122208e-06</v>
      </c>
      <c r="AG18" t="n">
        <v>28.17708333333333</v>
      </c>
      <c r="AH18" t="n">
        <v>636964.6223095735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9.298500000000001</v>
      </c>
      <c r="E19" t="n">
        <v>10.75</v>
      </c>
      <c r="F19" t="n">
        <v>8.1</v>
      </c>
      <c r="G19" t="n">
        <v>97.2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98.29000000000001</v>
      </c>
      <c r="Q19" t="n">
        <v>203.56</v>
      </c>
      <c r="R19" t="n">
        <v>16.39</v>
      </c>
      <c r="S19" t="n">
        <v>13.05</v>
      </c>
      <c r="T19" t="n">
        <v>1376.27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513.3560386714041</v>
      </c>
      <c r="AB19" t="n">
        <v>702.3963797802496</v>
      </c>
      <c r="AC19" t="n">
        <v>635.3606551135325</v>
      </c>
      <c r="AD19" t="n">
        <v>513356.0386714041</v>
      </c>
      <c r="AE19" t="n">
        <v>702396.3797802497</v>
      </c>
      <c r="AF19" t="n">
        <v>5.721320386149222e-06</v>
      </c>
      <c r="AG19" t="n">
        <v>27.99479166666667</v>
      </c>
      <c r="AH19" t="n">
        <v>635360.6551135326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9.297800000000001</v>
      </c>
      <c r="E20" t="n">
        <v>10.76</v>
      </c>
      <c r="F20" t="n">
        <v>8.1</v>
      </c>
      <c r="G20" t="n">
        <v>97.20999999999999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98.66</v>
      </c>
      <c r="Q20" t="n">
        <v>203.56</v>
      </c>
      <c r="R20" t="n">
        <v>16.36</v>
      </c>
      <c r="S20" t="n">
        <v>13.05</v>
      </c>
      <c r="T20" t="n">
        <v>1361.27</v>
      </c>
      <c r="U20" t="n">
        <v>0.8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513.6808543835975</v>
      </c>
      <c r="AB20" t="n">
        <v>702.8408069675306</v>
      </c>
      <c r="AC20" t="n">
        <v>635.7626667938168</v>
      </c>
      <c r="AD20" t="n">
        <v>513680.8543835975</v>
      </c>
      <c r="AE20" t="n">
        <v>702840.8069675306</v>
      </c>
      <c r="AF20" t="n">
        <v>5.720889679662121e-06</v>
      </c>
      <c r="AG20" t="n">
        <v>28.02083333333333</v>
      </c>
      <c r="AH20" t="n">
        <v>635762.6667938168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9.307600000000001</v>
      </c>
      <c r="E21" t="n">
        <v>10.74</v>
      </c>
      <c r="F21" t="n">
        <v>8.09</v>
      </c>
      <c r="G21" t="n">
        <v>97.06999999999999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98.15000000000001</v>
      </c>
      <c r="Q21" t="n">
        <v>203.56</v>
      </c>
      <c r="R21" t="n">
        <v>15.91</v>
      </c>
      <c r="S21" t="n">
        <v>13.05</v>
      </c>
      <c r="T21" t="n">
        <v>1133.8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513.1462709733739</v>
      </c>
      <c r="AB21" t="n">
        <v>702.1093663615071</v>
      </c>
      <c r="AC21" t="n">
        <v>635.1010338526488</v>
      </c>
      <c r="AD21" t="n">
        <v>513146.2709733739</v>
      </c>
      <c r="AE21" t="n">
        <v>702109.3663615071</v>
      </c>
      <c r="AF21" t="n">
        <v>5.726919570481528e-06</v>
      </c>
      <c r="AG21" t="n">
        <v>27.96875</v>
      </c>
      <c r="AH21" t="n">
        <v>635101.0338526488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9.2874</v>
      </c>
      <c r="E22" t="n">
        <v>10.77</v>
      </c>
      <c r="F22" t="n">
        <v>8.109999999999999</v>
      </c>
      <c r="G22" t="n">
        <v>97.34999999999999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97.41</v>
      </c>
      <c r="Q22" t="n">
        <v>203.56</v>
      </c>
      <c r="R22" t="n">
        <v>16.8</v>
      </c>
      <c r="S22" t="n">
        <v>13.05</v>
      </c>
      <c r="T22" t="n">
        <v>1581.08</v>
      </c>
      <c r="U22" t="n">
        <v>0.78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513.0894461492355</v>
      </c>
      <c r="AB22" t="n">
        <v>702.0316161301868</v>
      </c>
      <c r="AC22" t="n">
        <v>635.0307039942825</v>
      </c>
      <c r="AD22" t="n">
        <v>513089.4461492355</v>
      </c>
      <c r="AE22" t="n">
        <v>702031.6161301867</v>
      </c>
      <c r="AF22" t="n">
        <v>5.714490611853769e-06</v>
      </c>
      <c r="AG22" t="n">
        <v>28.046875</v>
      </c>
      <c r="AH22" t="n">
        <v>635030.7039942825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9.284599999999999</v>
      </c>
      <c r="E23" t="n">
        <v>10.77</v>
      </c>
      <c r="F23" t="n">
        <v>8.119999999999999</v>
      </c>
      <c r="G23" t="n">
        <v>97.39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96.06999999999999</v>
      </c>
      <c r="Q23" t="n">
        <v>203.56</v>
      </c>
      <c r="R23" t="n">
        <v>16.91</v>
      </c>
      <c r="S23" t="n">
        <v>13.05</v>
      </c>
      <c r="T23" t="n">
        <v>1636.96</v>
      </c>
      <c r="U23" t="n">
        <v>0.77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512.3711262266979</v>
      </c>
      <c r="AB23" t="n">
        <v>701.0487791221324</v>
      </c>
      <c r="AC23" t="n">
        <v>634.1416675708565</v>
      </c>
      <c r="AD23" t="n">
        <v>512371.1262266979</v>
      </c>
      <c r="AE23" t="n">
        <v>701048.7791221323</v>
      </c>
      <c r="AF23" t="n">
        <v>5.712767785905367e-06</v>
      </c>
      <c r="AG23" t="n">
        <v>28.046875</v>
      </c>
      <c r="AH23" t="n">
        <v>634141.6675708565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9.3543</v>
      </c>
      <c r="E24" t="n">
        <v>10.69</v>
      </c>
      <c r="F24" t="n">
        <v>8.07</v>
      </c>
      <c r="G24" t="n">
        <v>121.09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94.54000000000001</v>
      </c>
      <c r="Q24" t="n">
        <v>203.56</v>
      </c>
      <c r="R24" t="n">
        <v>15.44</v>
      </c>
      <c r="S24" t="n">
        <v>13.05</v>
      </c>
      <c r="T24" t="n">
        <v>905.09</v>
      </c>
      <c r="U24" t="n">
        <v>0.85</v>
      </c>
      <c r="V24" t="n">
        <v>0.92</v>
      </c>
      <c r="W24" t="n">
        <v>0.06</v>
      </c>
      <c r="X24" t="n">
        <v>0.05</v>
      </c>
      <c r="Y24" t="n">
        <v>0.5</v>
      </c>
      <c r="Z24" t="n">
        <v>10</v>
      </c>
      <c r="AA24" t="n">
        <v>510.5185955731978</v>
      </c>
      <c r="AB24" t="n">
        <v>698.514064954129</v>
      </c>
      <c r="AC24" t="n">
        <v>631.8488629655537</v>
      </c>
      <c r="AD24" t="n">
        <v>510518.5955731978</v>
      </c>
      <c r="AE24" t="n">
        <v>698514.064954129</v>
      </c>
      <c r="AF24" t="n">
        <v>5.75565384612095e-06</v>
      </c>
      <c r="AG24" t="n">
        <v>27.83854166666667</v>
      </c>
      <c r="AH24" t="n">
        <v>631848.8629655538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9.349399999999999</v>
      </c>
      <c r="E25" t="n">
        <v>10.7</v>
      </c>
      <c r="F25" t="n">
        <v>8.08</v>
      </c>
      <c r="G25" t="n">
        <v>121.17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94.59</v>
      </c>
      <c r="Q25" t="n">
        <v>203.56</v>
      </c>
      <c r="R25" t="n">
        <v>15.72</v>
      </c>
      <c r="S25" t="n">
        <v>13.05</v>
      </c>
      <c r="T25" t="n">
        <v>1043.57</v>
      </c>
      <c r="U25" t="n">
        <v>0.83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510.6331493373455</v>
      </c>
      <c r="AB25" t="n">
        <v>698.6708024679914</v>
      </c>
      <c r="AC25" t="n">
        <v>631.9906416710755</v>
      </c>
      <c r="AD25" t="n">
        <v>510633.1493373454</v>
      </c>
      <c r="AE25" t="n">
        <v>698670.8024679914</v>
      </c>
      <c r="AF25" t="n">
        <v>5.752638900711246e-06</v>
      </c>
      <c r="AG25" t="n">
        <v>27.86458333333333</v>
      </c>
      <c r="AH25" t="n">
        <v>631990.6416710755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9.3453</v>
      </c>
      <c r="E26" t="n">
        <v>10.7</v>
      </c>
      <c r="F26" t="n">
        <v>8.08</v>
      </c>
      <c r="G26" t="n">
        <v>121.25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94.34</v>
      </c>
      <c r="Q26" t="n">
        <v>203.57</v>
      </c>
      <c r="R26" t="n">
        <v>15.91</v>
      </c>
      <c r="S26" t="n">
        <v>13.05</v>
      </c>
      <c r="T26" t="n">
        <v>1138.84</v>
      </c>
      <c r="U26" t="n">
        <v>0.82</v>
      </c>
      <c r="V26" t="n">
        <v>0.92</v>
      </c>
      <c r="W26" t="n">
        <v>0.06</v>
      </c>
      <c r="X26" t="n">
        <v>0.06</v>
      </c>
      <c r="Y26" t="n">
        <v>0.5</v>
      </c>
      <c r="Z26" t="n">
        <v>10</v>
      </c>
      <c r="AA26" t="n">
        <v>510.5258331144294</v>
      </c>
      <c r="AB26" t="n">
        <v>698.52396767734</v>
      </c>
      <c r="AC26" t="n">
        <v>631.8578205867601</v>
      </c>
      <c r="AD26" t="n">
        <v>510525.8331144294</v>
      </c>
      <c r="AE26" t="n">
        <v>698523.96767734</v>
      </c>
      <c r="AF26" t="n">
        <v>5.7501161912868e-06</v>
      </c>
      <c r="AG26" t="n">
        <v>27.86458333333333</v>
      </c>
      <c r="AH26" t="n">
        <v>631857.8205867601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9.347300000000001</v>
      </c>
      <c r="E27" t="n">
        <v>10.7</v>
      </c>
      <c r="F27" t="n">
        <v>8.08</v>
      </c>
      <c r="G27" t="n">
        <v>121.21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94.02</v>
      </c>
      <c r="Q27" t="n">
        <v>203.56</v>
      </c>
      <c r="R27" t="n">
        <v>15.73</v>
      </c>
      <c r="S27" t="n">
        <v>13.05</v>
      </c>
      <c r="T27" t="n">
        <v>1049.27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510.3208921197489</v>
      </c>
      <c r="AB27" t="n">
        <v>698.2435583670596</v>
      </c>
      <c r="AC27" t="n">
        <v>631.6041731474959</v>
      </c>
      <c r="AD27" t="n">
        <v>510320.8921197489</v>
      </c>
      <c r="AE27" t="n">
        <v>698243.5583670596</v>
      </c>
      <c r="AF27" t="n">
        <v>5.751346781249946e-06</v>
      </c>
      <c r="AG27" t="n">
        <v>27.86458333333333</v>
      </c>
      <c r="AH27" t="n">
        <v>631604.1731474958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9.3497</v>
      </c>
      <c r="E28" t="n">
        <v>10.7</v>
      </c>
      <c r="F28" t="n">
        <v>8.08</v>
      </c>
      <c r="G28" t="n">
        <v>121.17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93.20999999999999</v>
      </c>
      <c r="Q28" t="n">
        <v>203.58</v>
      </c>
      <c r="R28" t="n">
        <v>15.71</v>
      </c>
      <c r="S28" t="n">
        <v>13.05</v>
      </c>
      <c r="T28" t="n">
        <v>1039.03</v>
      </c>
      <c r="U28" t="n">
        <v>0.83</v>
      </c>
      <c r="V28" t="n">
        <v>0.92</v>
      </c>
      <c r="W28" t="n">
        <v>0.06</v>
      </c>
      <c r="X28" t="n">
        <v>0.05</v>
      </c>
      <c r="Y28" t="n">
        <v>0.5</v>
      </c>
      <c r="Z28" t="n">
        <v>10</v>
      </c>
      <c r="AA28" t="n">
        <v>509.8271269248625</v>
      </c>
      <c r="AB28" t="n">
        <v>697.5679670440329</v>
      </c>
      <c r="AC28" t="n">
        <v>630.9930593121403</v>
      </c>
      <c r="AD28" t="n">
        <v>509827.1269248624</v>
      </c>
      <c r="AE28" t="n">
        <v>697567.9670440329</v>
      </c>
      <c r="AF28" t="n">
        <v>5.752823489205718e-06</v>
      </c>
      <c r="AG28" t="n">
        <v>27.86458333333333</v>
      </c>
      <c r="AH28" t="n">
        <v>630993.0593121403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9.3424</v>
      </c>
      <c r="E29" t="n">
        <v>10.7</v>
      </c>
      <c r="F29" t="n">
        <v>8.09</v>
      </c>
      <c r="G29" t="n">
        <v>121.3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92.51000000000001</v>
      </c>
      <c r="Q29" t="n">
        <v>203.56</v>
      </c>
      <c r="R29" t="n">
        <v>15.98</v>
      </c>
      <c r="S29" t="n">
        <v>13.05</v>
      </c>
      <c r="T29" t="n">
        <v>1172.89</v>
      </c>
      <c r="U29" t="n">
        <v>0.82</v>
      </c>
      <c r="V29" t="n">
        <v>0.92</v>
      </c>
      <c r="W29" t="n">
        <v>0.06</v>
      </c>
      <c r="X29" t="n">
        <v>0.06</v>
      </c>
      <c r="Y29" t="n">
        <v>0.5</v>
      </c>
      <c r="Z29" t="n">
        <v>10</v>
      </c>
      <c r="AA29" t="n">
        <v>509.5267262577805</v>
      </c>
      <c r="AB29" t="n">
        <v>697.1569455985891</v>
      </c>
      <c r="AC29" t="n">
        <v>630.6212651765776</v>
      </c>
      <c r="AD29" t="n">
        <v>509526.7262577805</v>
      </c>
      <c r="AE29" t="n">
        <v>697156.9455985891</v>
      </c>
      <c r="AF29" t="n">
        <v>5.748331835840241e-06</v>
      </c>
      <c r="AG29" t="n">
        <v>27.86458333333333</v>
      </c>
      <c r="AH29" t="n">
        <v>630621.2651765776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9.3429</v>
      </c>
      <c r="E30" t="n">
        <v>10.7</v>
      </c>
      <c r="F30" t="n">
        <v>8.09</v>
      </c>
      <c r="G30" t="n">
        <v>121.29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91.3</v>
      </c>
      <c r="Q30" t="n">
        <v>203.56</v>
      </c>
      <c r="R30" t="n">
        <v>15.91</v>
      </c>
      <c r="S30" t="n">
        <v>13.05</v>
      </c>
      <c r="T30" t="n">
        <v>1141.17</v>
      </c>
      <c r="U30" t="n">
        <v>0.82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508.8173292967588</v>
      </c>
      <c r="AB30" t="n">
        <v>696.1863173801343</v>
      </c>
      <c r="AC30" t="n">
        <v>629.7432723530068</v>
      </c>
      <c r="AD30" t="n">
        <v>508817.3292967587</v>
      </c>
      <c r="AE30" t="n">
        <v>696186.3173801342</v>
      </c>
      <c r="AF30" t="n">
        <v>5.748639483331027e-06</v>
      </c>
      <c r="AG30" t="n">
        <v>27.86458333333333</v>
      </c>
      <c r="AH30" t="n">
        <v>629743.2723530068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9.3468</v>
      </c>
      <c r="E31" t="n">
        <v>10.7</v>
      </c>
      <c r="F31" t="n">
        <v>8.08</v>
      </c>
      <c r="G31" t="n">
        <v>121.22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90.84999999999999</v>
      </c>
      <c r="Q31" t="n">
        <v>203.56</v>
      </c>
      <c r="R31" t="n">
        <v>15.65</v>
      </c>
      <c r="S31" t="n">
        <v>13.05</v>
      </c>
      <c r="T31" t="n">
        <v>1011.42</v>
      </c>
      <c r="U31" t="n">
        <v>0.83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508.4798816591401</v>
      </c>
      <c r="AB31" t="n">
        <v>695.7246066352052</v>
      </c>
      <c r="AC31" t="n">
        <v>629.3256266335586</v>
      </c>
      <c r="AD31" t="n">
        <v>508479.8816591401</v>
      </c>
      <c r="AE31" t="n">
        <v>695724.6066352052</v>
      </c>
      <c r="AF31" t="n">
        <v>5.751039133759158e-06</v>
      </c>
      <c r="AG31" t="n">
        <v>27.86458333333333</v>
      </c>
      <c r="AH31" t="n">
        <v>629325.6266335587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7.6258</v>
      </c>
      <c r="E2" t="n">
        <v>13.11</v>
      </c>
      <c r="F2" t="n">
        <v>9.4</v>
      </c>
      <c r="G2" t="n">
        <v>8.300000000000001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66</v>
      </c>
      <c r="N2" t="n">
        <v>16.65</v>
      </c>
      <c r="O2" t="n">
        <v>14546.17</v>
      </c>
      <c r="P2" t="n">
        <v>92.67</v>
      </c>
      <c r="Q2" t="n">
        <v>203.57</v>
      </c>
      <c r="R2" t="n">
        <v>57.2</v>
      </c>
      <c r="S2" t="n">
        <v>13.05</v>
      </c>
      <c r="T2" t="n">
        <v>21466.33</v>
      </c>
      <c r="U2" t="n">
        <v>0.23</v>
      </c>
      <c r="V2" t="n">
        <v>0.79</v>
      </c>
      <c r="W2" t="n">
        <v>0.16</v>
      </c>
      <c r="X2" t="n">
        <v>1.38</v>
      </c>
      <c r="Y2" t="n">
        <v>0.5</v>
      </c>
      <c r="Z2" t="n">
        <v>10</v>
      </c>
      <c r="AA2" t="n">
        <v>602.2709161849625</v>
      </c>
      <c r="AB2" t="n">
        <v>824.0536378418495</v>
      </c>
      <c r="AC2" t="n">
        <v>745.4071152127673</v>
      </c>
      <c r="AD2" t="n">
        <v>602270.9161849625</v>
      </c>
      <c r="AE2" t="n">
        <v>824053.6378418496</v>
      </c>
      <c r="AF2" t="n">
        <v>5.849417017655072e-06</v>
      </c>
      <c r="AG2" t="n">
        <v>34.140625</v>
      </c>
      <c r="AH2" t="n">
        <v>745407.1152127673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8.729200000000001</v>
      </c>
      <c r="E3" t="n">
        <v>11.46</v>
      </c>
      <c r="F3" t="n">
        <v>8.630000000000001</v>
      </c>
      <c r="G3" t="n">
        <v>16.71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83.69</v>
      </c>
      <c r="Q3" t="n">
        <v>203.56</v>
      </c>
      <c r="R3" t="n">
        <v>32.99</v>
      </c>
      <c r="S3" t="n">
        <v>13.05</v>
      </c>
      <c r="T3" t="n">
        <v>9542.82</v>
      </c>
      <c r="U3" t="n">
        <v>0.4</v>
      </c>
      <c r="V3" t="n">
        <v>0.86</v>
      </c>
      <c r="W3" t="n">
        <v>0.1</v>
      </c>
      <c r="X3" t="n">
        <v>0.61</v>
      </c>
      <c r="Y3" t="n">
        <v>0.5</v>
      </c>
      <c r="Z3" t="n">
        <v>10</v>
      </c>
      <c r="AA3" t="n">
        <v>523.4077129954684</v>
      </c>
      <c r="AB3" t="n">
        <v>716.1495240390086</v>
      </c>
      <c r="AC3" t="n">
        <v>647.8012185868947</v>
      </c>
      <c r="AD3" t="n">
        <v>523407.7129954684</v>
      </c>
      <c r="AE3" t="n">
        <v>716149.5240390087</v>
      </c>
      <c r="AF3" t="n">
        <v>6.695786806697612e-06</v>
      </c>
      <c r="AG3" t="n">
        <v>29.84375</v>
      </c>
      <c r="AH3" t="n">
        <v>647801.2185868947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9.0847</v>
      </c>
      <c r="E4" t="n">
        <v>11.01</v>
      </c>
      <c r="F4" t="n">
        <v>8.42</v>
      </c>
      <c r="G4" t="n">
        <v>24.06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80.43000000000001</v>
      </c>
      <c r="Q4" t="n">
        <v>203.56</v>
      </c>
      <c r="R4" t="n">
        <v>26.27</v>
      </c>
      <c r="S4" t="n">
        <v>13.05</v>
      </c>
      <c r="T4" t="n">
        <v>6236.66</v>
      </c>
      <c r="U4" t="n">
        <v>0.5</v>
      </c>
      <c r="V4" t="n">
        <v>0.88</v>
      </c>
      <c r="W4" t="n">
        <v>0.09</v>
      </c>
      <c r="X4" t="n">
        <v>0.4</v>
      </c>
      <c r="Y4" t="n">
        <v>0.5</v>
      </c>
      <c r="Z4" t="n">
        <v>10</v>
      </c>
      <c r="AA4" t="n">
        <v>498.462688403088</v>
      </c>
      <c r="AB4" t="n">
        <v>682.018640894898</v>
      </c>
      <c r="AC4" t="n">
        <v>616.9277390270626</v>
      </c>
      <c r="AD4" t="n">
        <v>498462.688403088</v>
      </c>
      <c r="AE4" t="n">
        <v>682018.640894898</v>
      </c>
      <c r="AF4" t="n">
        <v>6.968475278697451e-06</v>
      </c>
      <c r="AG4" t="n">
        <v>28.671875</v>
      </c>
      <c r="AH4" t="n">
        <v>616927.7390270625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9.301600000000001</v>
      </c>
      <c r="E5" t="n">
        <v>10.75</v>
      </c>
      <c r="F5" t="n">
        <v>8.31</v>
      </c>
      <c r="G5" t="n">
        <v>33.23</v>
      </c>
      <c r="H5" t="n">
        <v>0.59</v>
      </c>
      <c r="I5" t="n">
        <v>15</v>
      </c>
      <c r="J5" t="n">
        <v>119.93</v>
      </c>
      <c r="K5" t="n">
        <v>43.4</v>
      </c>
      <c r="L5" t="n">
        <v>4</v>
      </c>
      <c r="M5" t="n">
        <v>13</v>
      </c>
      <c r="N5" t="n">
        <v>17.53</v>
      </c>
      <c r="O5" t="n">
        <v>15025.44</v>
      </c>
      <c r="P5" t="n">
        <v>78</v>
      </c>
      <c r="Q5" t="n">
        <v>203.56</v>
      </c>
      <c r="R5" t="n">
        <v>22.91</v>
      </c>
      <c r="S5" t="n">
        <v>13.05</v>
      </c>
      <c r="T5" t="n">
        <v>4584.56</v>
      </c>
      <c r="U5" t="n">
        <v>0.57</v>
      </c>
      <c r="V5" t="n">
        <v>0.9</v>
      </c>
      <c r="W5" t="n">
        <v>0.08</v>
      </c>
      <c r="X5" t="n">
        <v>0.28</v>
      </c>
      <c r="Y5" t="n">
        <v>0.5</v>
      </c>
      <c r="Z5" t="n">
        <v>10</v>
      </c>
      <c r="AA5" t="n">
        <v>485.2650412896999</v>
      </c>
      <c r="AB5" t="n">
        <v>663.961037875262</v>
      </c>
      <c r="AC5" t="n">
        <v>600.5935282956157</v>
      </c>
      <c r="AD5" t="n">
        <v>485265.0412896998</v>
      </c>
      <c r="AE5" t="n">
        <v>663961.0378752621</v>
      </c>
      <c r="AF5" t="n">
        <v>7.134849764145455e-06</v>
      </c>
      <c r="AG5" t="n">
        <v>27.99479166666667</v>
      </c>
      <c r="AH5" t="n">
        <v>600593.5282956157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9.4184</v>
      </c>
      <c r="E6" t="n">
        <v>10.62</v>
      </c>
      <c r="F6" t="n">
        <v>8.25</v>
      </c>
      <c r="G6" t="n">
        <v>41.23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76.29000000000001</v>
      </c>
      <c r="Q6" t="n">
        <v>203.56</v>
      </c>
      <c r="R6" t="n">
        <v>20.98</v>
      </c>
      <c r="S6" t="n">
        <v>13.05</v>
      </c>
      <c r="T6" t="n">
        <v>3635.26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473.73881036648</v>
      </c>
      <c r="AB6" t="n">
        <v>648.1903402246926</v>
      </c>
      <c r="AC6" t="n">
        <v>586.3279638945033</v>
      </c>
      <c r="AD6" t="n">
        <v>473738.81036648</v>
      </c>
      <c r="AE6" t="n">
        <v>648190.3402246926</v>
      </c>
      <c r="AF6" t="n">
        <v>7.224441925972688e-06</v>
      </c>
      <c r="AG6" t="n">
        <v>27.65625</v>
      </c>
      <c r="AH6" t="n">
        <v>586327.9638945033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9.5075</v>
      </c>
      <c r="E7" t="n">
        <v>10.52</v>
      </c>
      <c r="F7" t="n">
        <v>8.199999999999999</v>
      </c>
      <c r="G7" t="n">
        <v>49.17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74.73</v>
      </c>
      <c r="Q7" t="n">
        <v>203.56</v>
      </c>
      <c r="R7" t="n">
        <v>19.2</v>
      </c>
      <c r="S7" t="n">
        <v>13.05</v>
      </c>
      <c r="T7" t="n">
        <v>2752.82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471.9292961194669</v>
      </c>
      <c r="AB7" t="n">
        <v>645.7144830017947</v>
      </c>
      <c r="AC7" t="n">
        <v>584.0883990100714</v>
      </c>
      <c r="AD7" t="n">
        <v>471929.2961194669</v>
      </c>
      <c r="AE7" t="n">
        <v>645714.4830017948</v>
      </c>
      <c r="AF7" t="n">
        <v>7.292786631613155e-06</v>
      </c>
      <c r="AG7" t="n">
        <v>27.39583333333333</v>
      </c>
      <c r="AH7" t="n">
        <v>584088.3990100714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9.533899999999999</v>
      </c>
      <c r="E8" t="n">
        <v>10.49</v>
      </c>
      <c r="F8" t="n">
        <v>8.19</v>
      </c>
      <c r="G8" t="n">
        <v>54.6</v>
      </c>
      <c r="H8" t="n">
        <v>1</v>
      </c>
      <c r="I8" t="n">
        <v>9</v>
      </c>
      <c r="J8" t="n">
        <v>123.85</v>
      </c>
      <c r="K8" t="n">
        <v>43.4</v>
      </c>
      <c r="L8" t="n">
        <v>7</v>
      </c>
      <c r="M8" t="n">
        <v>7</v>
      </c>
      <c r="N8" t="n">
        <v>18.45</v>
      </c>
      <c r="O8" t="n">
        <v>15508.69</v>
      </c>
      <c r="P8" t="n">
        <v>73.45999999999999</v>
      </c>
      <c r="Q8" t="n">
        <v>203.56</v>
      </c>
      <c r="R8" t="n">
        <v>19.18</v>
      </c>
      <c r="S8" t="n">
        <v>13.05</v>
      </c>
      <c r="T8" t="n">
        <v>2747.89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470.9833385513425</v>
      </c>
      <c r="AB8" t="n">
        <v>644.4201821243845</v>
      </c>
      <c r="AC8" t="n">
        <v>582.9176243918384</v>
      </c>
      <c r="AD8" t="n">
        <v>470983.3385513425</v>
      </c>
      <c r="AE8" t="n">
        <v>644420.1821243844</v>
      </c>
      <c r="AF8" t="n">
        <v>7.313036914765884e-06</v>
      </c>
      <c r="AG8" t="n">
        <v>27.31770833333333</v>
      </c>
      <c r="AH8" t="n">
        <v>582917.6243918384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9.579599999999999</v>
      </c>
      <c r="E9" t="n">
        <v>10.44</v>
      </c>
      <c r="F9" t="n">
        <v>8.16</v>
      </c>
      <c r="G9" t="n">
        <v>61.23</v>
      </c>
      <c r="H9" t="n">
        <v>1.13</v>
      </c>
      <c r="I9" t="n">
        <v>8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71.53</v>
      </c>
      <c r="Q9" t="n">
        <v>203.56</v>
      </c>
      <c r="R9" t="n">
        <v>18.4</v>
      </c>
      <c r="S9" t="n">
        <v>13.05</v>
      </c>
      <c r="T9" t="n">
        <v>2363.48</v>
      </c>
      <c r="U9" t="n">
        <v>0.71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469.4711132426106</v>
      </c>
      <c r="AB9" t="n">
        <v>642.3510887423053</v>
      </c>
      <c r="AC9" t="n">
        <v>581.0460023781542</v>
      </c>
      <c r="AD9" t="n">
        <v>469471.1132426106</v>
      </c>
      <c r="AE9" t="n">
        <v>642351.0887423053</v>
      </c>
      <c r="AF9" t="n">
        <v>7.348091382193149e-06</v>
      </c>
      <c r="AG9" t="n">
        <v>27.1875</v>
      </c>
      <c r="AH9" t="n">
        <v>581046.0023781542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9.613300000000001</v>
      </c>
      <c r="E10" t="n">
        <v>10.4</v>
      </c>
      <c r="F10" t="n">
        <v>8.15</v>
      </c>
      <c r="G10" t="n">
        <v>69.86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70.13</v>
      </c>
      <c r="Q10" t="n">
        <v>203.59</v>
      </c>
      <c r="R10" t="n">
        <v>18.13</v>
      </c>
      <c r="S10" t="n">
        <v>13.05</v>
      </c>
      <c r="T10" t="n">
        <v>2237.16</v>
      </c>
      <c r="U10" t="n">
        <v>0.72</v>
      </c>
      <c r="V10" t="n">
        <v>0.91</v>
      </c>
      <c r="W10" t="n">
        <v>0.06</v>
      </c>
      <c r="X10" t="n">
        <v>0.13</v>
      </c>
      <c r="Y10" t="n">
        <v>0.5</v>
      </c>
      <c r="Z10" t="n">
        <v>10</v>
      </c>
      <c r="AA10" t="n">
        <v>468.4159642804394</v>
      </c>
      <c r="AB10" t="n">
        <v>640.9073873823759</v>
      </c>
      <c r="AC10" t="n">
        <v>579.7400858497688</v>
      </c>
      <c r="AD10" t="n">
        <v>468415.9642804394</v>
      </c>
      <c r="AE10" t="n">
        <v>640907.3873823759</v>
      </c>
      <c r="AF10" t="n">
        <v>7.373941175460084e-06</v>
      </c>
      <c r="AG10" t="n">
        <v>27.08333333333333</v>
      </c>
      <c r="AH10" t="n">
        <v>579740.0858497688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9.6639</v>
      </c>
      <c r="E11" t="n">
        <v>10.35</v>
      </c>
      <c r="F11" t="n">
        <v>8.119999999999999</v>
      </c>
      <c r="G11" t="n">
        <v>81.2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67.61</v>
      </c>
      <c r="Q11" t="n">
        <v>203.56</v>
      </c>
      <c r="R11" t="n">
        <v>17.03</v>
      </c>
      <c r="S11" t="n">
        <v>13.05</v>
      </c>
      <c r="T11" t="n">
        <v>1689.82</v>
      </c>
      <c r="U11" t="n">
        <v>0.77</v>
      </c>
      <c r="V11" t="n">
        <v>0.92</v>
      </c>
      <c r="W11" t="n">
        <v>0.06</v>
      </c>
      <c r="X11" t="n">
        <v>0.1</v>
      </c>
      <c r="Y11" t="n">
        <v>0.5</v>
      </c>
      <c r="Z11" t="n">
        <v>10</v>
      </c>
      <c r="AA11" t="n">
        <v>457.0109724460478</v>
      </c>
      <c r="AB11" t="n">
        <v>625.3025744018323</v>
      </c>
      <c r="AC11" t="n">
        <v>565.6245743185957</v>
      </c>
      <c r="AD11" t="n">
        <v>457010.9724460478</v>
      </c>
      <c r="AE11" t="n">
        <v>625302.5744018323</v>
      </c>
      <c r="AF11" t="n">
        <v>7.412754218169483e-06</v>
      </c>
      <c r="AG11" t="n">
        <v>26.953125</v>
      </c>
      <c r="AH11" t="n">
        <v>565624.5743185957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9.6798</v>
      </c>
      <c r="E12" t="n">
        <v>10.33</v>
      </c>
      <c r="F12" t="n">
        <v>8.1</v>
      </c>
      <c r="G12" t="n">
        <v>81.03</v>
      </c>
      <c r="H12" t="n">
        <v>1.5</v>
      </c>
      <c r="I12" t="n">
        <v>6</v>
      </c>
      <c r="J12" t="n">
        <v>129.13</v>
      </c>
      <c r="K12" t="n">
        <v>43.4</v>
      </c>
      <c r="L12" t="n">
        <v>11</v>
      </c>
      <c r="M12" t="n">
        <v>4</v>
      </c>
      <c r="N12" t="n">
        <v>19.73</v>
      </c>
      <c r="O12" t="n">
        <v>16159.39</v>
      </c>
      <c r="P12" t="n">
        <v>66.61</v>
      </c>
      <c r="Q12" t="n">
        <v>203.56</v>
      </c>
      <c r="R12" t="n">
        <v>16.42</v>
      </c>
      <c r="S12" t="n">
        <v>13.05</v>
      </c>
      <c r="T12" t="n">
        <v>1386.15</v>
      </c>
      <c r="U12" t="n">
        <v>0.79</v>
      </c>
      <c r="V12" t="n">
        <v>0.92</v>
      </c>
      <c r="W12" t="n">
        <v>0.06</v>
      </c>
      <c r="X12" t="n">
        <v>0.08</v>
      </c>
      <c r="Y12" t="n">
        <v>0.5</v>
      </c>
      <c r="Z12" t="n">
        <v>10</v>
      </c>
      <c r="AA12" t="n">
        <v>456.2833673508102</v>
      </c>
      <c r="AB12" t="n">
        <v>624.3070330108569</v>
      </c>
      <c r="AC12" t="n">
        <v>564.7240460007239</v>
      </c>
      <c r="AD12" t="n">
        <v>456283.3673508102</v>
      </c>
      <c r="AE12" t="n">
        <v>624307.0330108569</v>
      </c>
      <c r="AF12" t="n">
        <v>7.424950411431924e-06</v>
      </c>
      <c r="AG12" t="n">
        <v>26.90104166666667</v>
      </c>
      <c r="AH12" t="n">
        <v>564724.0460007238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9.6957</v>
      </c>
      <c r="E13" t="n">
        <v>10.31</v>
      </c>
      <c r="F13" t="n">
        <v>8.109999999999999</v>
      </c>
      <c r="G13" t="n">
        <v>97.31999999999999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64.84</v>
      </c>
      <c r="Q13" t="n">
        <v>203.56</v>
      </c>
      <c r="R13" t="n">
        <v>16.65</v>
      </c>
      <c r="S13" t="n">
        <v>13.05</v>
      </c>
      <c r="T13" t="n">
        <v>1505.84</v>
      </c>
      <c r="U13" t="n">
        <v>0.78</v>
      </c>
      <c r="V13" t="n">
        <v>0.92</v>
      </c>
      <c r="W13" t="n">
        <v>0.06</v>
      </c>
      <c r="X13" t="n">
        <v>0.09</v>
      </c>
      <c r="Y13" t="n">
        <v>0.5</v>
      </c>
      <c r="Z13" t="n">
        <v>10</v>
      </c>
      <c r="AA13" t="n">
        <v>455.218323968622</v>
      </c>
      <c r="AB13" t="n">
        <v>622.8497936689491</v>
      </c>
      <c r="AC13" t="n">
        <v>563.4058835363595</v>
      </c>
      <c r="AD13" t="n">
        <v>455218.323968622</v>
      </c>
      <c r="AE13" t="n">
        <v>622849.7936689492</v>
      </c>
      <c r="AF13" t="n">
        <v>7.437146604694363e-06</v>
      </c>
      <c r="AG13" t="n">
        <v>26.84895833333333</v>
      </c>
      <c r="AH13" t="n">
        <v>563405.8835363595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9.696999999999999</v>
      </c>
      <c r="E14" t="n">
        <v>10.31</v>
      </c>
      <c r="F14" t="n">
        <v>8.109999999999999</v>
      </c>
      <c r="G14" t="n">
        <v>97.31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65.22</v>
      </c>
      <c r="Q14" t="n">
        <v>203.56</v>
      </c>
      <c r="R14" t="n">
        <v>16.51</v>
      </c>
      <c r="S14" t="n">
        <v>13.05</v>
      </c>
      <c r="T14" t="n">
        <v>1434.81</v>
      </c>
      <c r="U14" t="n">
        <v>0.79</v>
      </c>
      <c r="V14" t="n">
        <v>0.92</v>
      </c>
      <c r="W14" t="n">
        <v>0.07000000000000001</v>
      </c>
      <c r="X14" t="n">
        <v>0.08</v>
      </c>
      <c r="Y14" t="n">
        <v>0.5</v>
      </c>
      <c r="Z14" t="n">
        <v>10</v>
      </c>
      <c r="AA14" t="n">
        <v>455.4233539518073</v>
      </c>
      <c r="AB14" t="n">
        <v>623.1303247372277</v>
      </c>
      <c r="AC14" t="n">
        <v>563.6596411132094</v>
      </c>
      <c r="AD14" t="n">
        <v>455423.3539518073</v>
      </c>
      <c r="AE14" t="n">
        <v>623130.3247372278</v>
      </c>
      <c r="AF14" t="n">
        <v>7.438143777728399e-06</v>
      </c>
      <c r="AG14" t="n">
        <v>26.84895833333333</v>
      </c>
      <c r="AH14" t="n">
        <v>563659.6411132094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8.264099999999999</v>
      </c>
      <c r="E2" t="n">
        <v>12.1</v>
      </c>
      <c r="F2" t="n">
        <v>9.119999999999999</v>
      </c>
      <c r="G2" t="n">
        <v>9.949999999999999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75.27</v>
      </c>
      <c r="Q2" t="n">
        <v>203.58</v>
      </c>
      <c r="R2" t="n">
        <v>48.16</v>
      </c>
      <c r="S2" t="n">
        <v>13.05</v>
      </c>
      <c r="T2" t="n">
        <v>17008.6</v>
      </c>
      <c r="U2" t="n">
        <v>0.27</v>
      </c>
      <c r="V2" t="n">
        <v>0.82</v>
      </c>
      <c r="W2" t="n">
        <v>0.14</v>
      </c>
      <c r="X2" t="n">
        <v>1.1</v>
      </c>
      <c r="Y2" t="n">
        <v>0.5</v>
      </c>
      <c r="Z2" t="n">
        <v>10</v>
      </c>
      <c r="AA2" t="n">
        <v>533.8651619077204</v>
      </c>
      <c r="AB2" t="n">
        <v>730.4578669908375</v>
      </c>
      <c r="AC2" t="n">
        <v>660.7439933692864</v>
      </c>
      <c r="AD2" t="n">
        <v>533865.1619077205</v>
      </c>
      <c r="AE2" t="n">
        <v>730457.8669908375</v>
      </c>
      <c r="AF2" t="n">
        <v>7.207914414350375e-06</v>
      </c>
      <c r="AG2" t="n">
        <v>31.51041666666667</v>
      </c>
      <c r="AH2" t="n">
        <v>660743.9933692864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9.120900000000001</v>
      </c>
      <c r="E3" t="n">
        <v>10.96</v>
      </c>
      <c r="F3" t="n">
        <v>8.529999999999999</v>
      </c>
      <c r="G3" t="n">
        <v>19.69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24</v>
      </c>
      <c r="N3" t="n">
        <v>11.54</v>
      </c>
      <c r="O3" t="n">
        <v>11468.97</v>
      </c>
      <c r="P3" t="n">
        <v>68.70999999999999</v>
      </c>
      <c r="Q3" t="n">
        <v>203.57</v>
      </c>
      <c r="R3" t="n">
        <v>29.75</v>
      </c>
      <c r="S3" t="n">
        <v>13.05</v>
      </c>
      <c r="T3" t="n">
        <v>7949.68</v>
      </c>
      <c r="U3" t="n">
        <v>0.44</v>
      </c>
      <c r="V3" t="n">
        <v>0.87</v>
      </c>
      <c r="W3" t="n">
        <v>0.1</v>
      </c>
      <c r="X3" t="n">
        <v>0.51</v>
      </c>
      <c r="Y3" t="n">
        <v>0.5</v>
      </c>
      <c r="Z3" t="n">
        <v>10</v>
      </c>
      <c r="AA3" t="n">
        <v>482.9363014221403</v>
      </c>
      <c r="AB3" t="n">
        <v>660.774753251715</v>
      </c>
      <c r="AC3" t="n">
        <v>597.7113382045613</v>
      </c>
      <c r="AD3" t="n">
        <v>482936.3014221403</v>
      </c>
      <c r="AE3" t="n">
        <v>660774.753251715</v>
      </c>
      <c r="AF3" t="n">
        <v>7.95521189020563e-06</v>
      </c>
      <c r="AG3" t="n">
        <v>28.54166666666667</v>
      </c>
      <c r="AH3" t="n">
        <v>597711.3382045614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8.35</v>
      </c>
      <c r="G4" t="n">
        <v>29.46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65.41</v>
      </c>
      <c r="Q4" t="n">
        <v>203.56</v>
      </c>
      <c r="R4" t="n">
        <v>24.22</v>
      </c>
      <c r="S4" t="n">
        <v>13.05</v>
      </c>
      <c r="T4" t="n">
        <v>5231.44</v>
      </c>
      <c r="U4" t="n">
        <v>0.54</v>
      </c>
      <c r="V4" t="n">
        <v>0.89</v>
      </c>
      <c r="W4" t="n">
        <v>0.08</v>
      </c>
      <c r="X4" t="n">
        <v>0.32</v>
      </c>
      <c r="Y4" t="n">
        <v>0.5</v>
      </c>
      <c r="Z4" t="n">
        <v>10</v>
      </c>
      <c r="AA4" t="n">
        <v>459.5381099247933</v>
      </c>
      <c r="AB4" t="n">
        <v>628.7603153896888</v>
      </c>
      <c r="AC4" t="n">
        <v>568.7523133595414</v>
      </c>
      <c r="AD4" t="n">
        <v>459538.1099247934</v>
      </c>
      <c r="AE4" t="n">
        <v>628760.3153896888</v>
      </c>
      <c r="AF4" t="n">
        <v>8.221580528308098e-06</v>
      </c>
      <c r="AG4" t="n">
        <v>27.63020833333333</v>
      </c>
      <c r="AH4" t="n">
        <v>568752.3133595414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9.563800000000001</v>
      </c>
      <c r="E5" t="n">
        <v>10.46</v>
      </c>
      <c r="F5" t="n">
        <v>8.27</v>
      </c>
      <c r="G5" t="n">
        <v>38.17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11</v>
      </c>
      <c r="N5" t="n">
        <v>12</v>
      </c>
      <c r="O5" t="n">
        <v>11772.07</v>
      </c>
      <c r="P5" t="n">
        <v>63.14</v>
      </c>
      <c r="Q5" t="n">
        <v>203.56</v>
      </c>
      <c r="R5" t="n">
        <v>21.69</v>
      </c>
      <c r="S5" t="n">
        <v>13.05</v>
      </c>
      <c r="T5" t="n">
        <v>3983.55</v>
      </c>
      <c r="U5" t="n">
        <v>0.6</v>
      </c>
      <c r="V5" t="n">
        <v>0.9</v>
      </c>
      <c r="W5" t="n">
        <v>0.08</v>
      </c>
      <c r="X5" t="n">
        <v>0.25</v>
      </c>
      <c r="Y5" t="n">
        <v>0.5</v>
      </c>
      <c r="Z5" t="n">
        <v>10</v>
      </c>
      <c r="AA5" t="n">
        <v>457.0481412494601</v>
      </c>
      <c r="AB5" t="n">
        <v>625.3534303984328</v>
      </c>
      <c r="AC5" t="n">
        <v>565.6705766902577</v>
      </c>
      <c r="AD5" t="n">
        <v>457048.1412494601</v>
      </c>
      <c r="AE5" t="n">
        <v>625353.4303984328</v>
      </c>
      <c r="AF5" t="n">
        <v>8.341507469169556e-06</v>
      </c>
      <c r="AG5" t="n">
        <v>27.23958333333333</v>
      </c>
      <c r="AH5" t="n">
        <v>565670.5766902576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9.716100000000001</v>
      </c>
      <c r="E6" t="n">
        <v>10.29</v>
      </c>
      <c r="F6" t="n">
        <v>8.16</v>
      </c>
      <c r="G6" t="n">
        <v>48.98</v>
      </c>
      <c r="H6" t="n">
        <v>0.93</v>
      </c>
      <c r="I6" t="n">
        <v>10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60.79</v>
      </c>
      <c r="Q6" t="n">
        <v>203.56</v>
      </c>
      <c r="R6" t="n">
        <v>18.04</v>
      </c>
      <c r="S6" t="n">
        <v>13.05</v>
      </c>
      <c r="T6" t="n">
        <v>2173.2</v>
      </c>
      <c r="U6" t="n">
        <v>0.72</v>
      </c>
      <c r="V6" t="n">
        <v>0.91</v>
      </c>
      <c r="W6" t="n">
        <v>0.07000000000000001</v>
      </c>
      <c r="X6" t="n">
        <v>0.14</v>
      </c>
      <c r="Y6" t="n">
        <v>0.5</v>
      </c>
      <c r="Z6" t="n">
        <v>10</v>
      </c>
      <c r="AA6" t="n">
        <v>445.0816457974881</v>
      </c>
      <c r="AB6" t="n">
        <v>608.9803433965245</v>
      </c>
      <c r="AC6" t="n">
        <v>550.8601141320395</v>
      </c>
      <c r="AD6" t="n">
        <v>445081.6457974882</v>
      </c>
      <c r="AE6" t="n">
        <v>608980.3433965245</v>
      </c>
      <c r="AF6" t="n">
        <v>8.474342909847375e-06</v>
      </c>
      <c r="AG6" t="n">
        <v>26.796875</v>
      </c>
      <c r="AH6" t="n">
        <v>550860.1141320395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9.750500000000001</v>
      </c>
      <c r="E7" t="n">
        <v>10.26</v>
      </c>
      <c r="F7" t="n">
        <v>8.16</v>
      </c>
      <c r="G7" t="n">
        <v>61.24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58.41</v>
      </c>
      <c r="Q7" t="n">
        <v>203.56</v>
      </c>
      <c r="R7" t="n">
        <v>18.39</v>
      </c>
      <c r="S7" t="n">
        <v>13.05</v>
      </c>
      <c r="T7" t="n">
        <v>2357.63</v>
      </c>
      <c r="U7" t="n">
        <v>0.71</v>
      </c>
      <c r="V7" t="n">
        <v>0.91</v>
      </c>
      <c r="W7" t="n">
        <v>0.07000000000000001</v>
      </c>
      <c r="X7" t="n">
        <v>0.14</v>
      </c>
      <c r="Y7" t="n">
        <v>0.5</v>
      </c>
      <c r="Z7" t="n">
        <v>10</v>
      </c>
      <c r="AA7" t="n">
        <v>443.5554138304803</v>
      </c>
      <c r="AB7" t="n">
        <v>606.8920854866622</v>
      </c>
      <c r="AC7" t="n">
        <v>548.971156626206</v>
      </c>
      <c r="AD7" t="n">
        <v>443555.4138304804</v>
      </c>
      <c r="AE7" t="n">
        <v>606892.0854866621</v>
      </c>
      <c r="AF7" t="n">
        <v>8.504346449961078e-06</v>
      </c>
      <c r="AG7" t="n">
        <v>26.71875</v>
      </c>
      <c r="AH7" t="n">
        <v>548971.156626206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9.811400000000001</v>
      </c>
      <c r="E8" t="n">
        <v>10.19</v>
      </c>
      <c r="F8" t="n">
        <v>8.119999999999999</v>
      </c>
      <c r="G8" t="n">
        <v>69.59999999999999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56.04</v>
      </c>
      <c r="Q8" t="n">
        <v>203.56</v>
      </c>
      <c r="R8" t="n">
        <v>16.93</v>
      </c>
      <c r="S8" t="n">
        <v>13.05</v>
      </c>
      <c r="T8" t="n">
        <v>1633.59</v>
      </c>
      <c r="U8" t="n">
        <v>0.77</v>
      </c>
      <c r="V8" t="n">
        <v>0.92</v>
      </c>
      <c r="W8" t="n">
        <v>0.06</v>
      </c>
      <c r="X8" t="n">
        <v>0.1</v>
      </c>
      <c r="Y8" t="n">
        <v>0.5</v>
      </c>
      <c r="Z8" t="n">
        <v>10</v>
      </c>
      <c r="AA8" t="n">
        <v>441.7951447210841</v>
      </c>
      <c r="AB8" t="n">
        <v>604.4836076335938</v>
      </c>
      <c r="AC8" t="n">
        <v>546.7925405191146</v>
      </c>
      <c r="AD8" t="n">
        <v>441795.144721084</v>
      </c>
      <c r="AE8" t="n">
        <v>604483.6076335938</v>
      </c>
      <c r="AF8" t="n">
        <v>8.557463182313535e-06</v>
      </c>
      <c r="AG8" t="n">
        <v>26.53645833333333</v>
      </c>
      <c r="AH8" t="n">
        <v>546792.5405191146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9.771699999999999</v>
      </c>
      <c r="E9" t="n">
        <v>10.23</v>
      </c>
      <c r="F9" t="n">
        <v>8.16</v>
      </c>
      <c r="G9" t="n">
        <v>69.95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54.97</v>
      </c>
      <c r="Q9" t="n">
        <v>203.56</v>
      </c>
      <c r="R9" t="n">
        <v>18.18</v>
      </c>
      <c r="S9" t="n">
        <v>13.05</v>
      </c>
      <c r="T9" t="n">
        <v>2258.89</v>
      </c>
      <c r="U9" t="n">
        <v>0.72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441.5212547260459</v>
      </c>
      <c r="AB9" t="n">
        <v>604.1088592592087</v>
      </c>
      <c r="AC9" t="n">
        <v>546.4535576036183</v>
      </c>
      <c r="AD9" t="n">
        <v>441521.2547260459</v>
      </c>
      <c r="AE9" t="n">
        <v>604108.8592592087</v>
      </c>
      <c r="AF9" t="n">
        <v>8.52283700375208e-06</v>
      </c>
      <c r="AG9" t="n">
        <v>26.640625</v>
      </c>
      <c r="AH9" t="n">
        <v>546453.5576036182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9.7669</v>
      </c>
      <c r="E10" t="n">
        <v>10.24</v>
      </c>
      <c r="F10" t="n">
        <v>8.17</v>
      </c>
      <c r="G10" t="n">
        <v>70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55.48</v>
      </c>
      <c r="Q10" t="n">
        <v>203.56</v>
      </c>
      <c r="R10" t="n">
        <v>18.29</v>
      </c>
      <c r="S10" t="n">
        <v>13.05</v>
      </c>
      <c r="T10" t="n">
        <v>2316.98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441.8581141722677</v>
      </c>
      <c r="AB10" t="n">
        <v>604.5697652147194</v>
      </c>
      <c r="AC10" t="n">
        <v>546.8704753416205</v>
      </c>
      <c r="AD10" t="n">
        <v>441858.1141722677</v>
      </c>
      <c r="AE10" t="n">
        <v>604569.7652147193</v>
      </c>
      <c r="AF10" t="n">
        <v>8.5186504632711e-06</v>
      </c>
      <c r="AG10" t="n">
        <v>26.66666666666667</v>
      </c>
      <c r="AH10" t="n">
        <v>546870.4753416205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</row>
    <row r="35">
      <c r="A35" t="n">
        <v>0</v>
      </c>
      <c r="B35" t="n">
        <v>40</v>
      </c>
      <c r="C35" t="inlineStr">
        <is>
          <t xml:space="preserve">CONCLUIDO	</t>
        </is>
      </c>
      <c r="D35" t="n">
        <v>8.264099999999999</v>
      </c>
      <c r="E35" t="n">
        <v>12.1</v>
      </c>
      <c r="F35" t="n">
        <v>9.119999999999999</v>
      </c>
      <c r="G35" t="n">
        <v>9.949999999999999</v>
      </c>
      <c r="H35" t="n">
        <v>0.2</v>
      </c>
      <c r="I35" t="n">
        <v>55</v>
      </c>
      <c r="J35" t="n">
        <v>89.87</v>
      </c>
      <c r="K35" t="n">
        <v>37.55</v>
      </c>
      <c r="L35" t="n">
        <v>1</v>
      </c>
      <c r="M35" t="n">
        <v>53</v>
      </c>
      <c r="N35" t="n">
        <v>11.32</v>
      </c>
      <c r="O35" t="n">
        <v>11317.98</v>
      </c>
      <c r="P35" t="n">
        <v>75.27</v>
      </c>
      <c r="Q35" t="n">
        <v>203.58</v>
      </c>
      <c r="R35" t="n">
        <v>48.16</v>
      </c>
      <c r="S35" t="n">
        <v>13.05</v>
      </c>
      <c r="T35" t="n">
        <v>17008.6</v>
      </c>
      <c r="U35" t="n">
        <v>0.27</v>
      </c>
      <c r="V35" t="n">
        <v>0.82</v>
      </c>
      <c r="W35" t="n">
        <v>0.14</v>
      </c>
      <c r="X35" t="n">
        <v>1.1</v>
      </c>
      <c r="Y35" t="n">
        <v>0.5</v>
      </c>
      <c r="Z35" t="n">
        <v>10</v>
      </c>
    </row>
    <row r="36">
      <c r="A36" t="n">
        <v>1</v>
      </c>
      <c r="B36" t="n">
        <v>40</v>
      </c>
      <c r="C36" t="inlineStr">
        <is>
          <t xml:space="preserve">CONCLUIDO	</t>
        </is>
      </c>
      <c r="D36" t="n">
        <v>9.120900000000001</v>
      </c>
      <c r="E36" t="n">
        <v>10.96</v>
      </c>
      <c r="F36" t="n">
        <v>8.529999999999999</v>
      </c>
      <c r="G36" t="n">
        <v>19.69</v>
      </c>
      <c r="H36" t="n">
        <v>0.39</v>
      </c>
      <c r="I36" t="n">
        <v>26</v>
      </c>
      <c r="J36" t="n">
        <v>91.09999999999999</v>
      </c>
      <c r="K36" t="n">
        <v>37.55</v>
      </c>
      <c r="L36" t="n">
        <v>2</v>
      </c>
      <c r="M36" t="n">
        <v>24</v>
      </c>
      <c r="N36" t="n">
        <v>11.54</v>
      </c>
      <c r="O36" t="n">
        <v>11468.97</v>
      </c>
      <c r="P36" t="n">
        <v>68.70999999999999</v>
      </c>
      <c r="Q36" t="n">
        <v>203.57</v>
      </c>
      <c r="R36" t="n">
        <v>29.75</v>
      </c>
      <c r="S36" t="n">
        <v>13.05</v>
      </c>
      <c r="T36" t="n">
        <v>7949.68</v>
      </c>
      <c r="U36" t="n">
        <v>0.44</v>
      </c>
      <c r="V36" t="n">
        <v>0.87</v>
      </c>
      <c r="W36" t="n">
        <v>0.1</v>
      </c>
      <c r="X36" t="n">
        <v>0.51</v>
      </c>
      <c r="Y36" t="n">
        <v>0.5</v>
      </c>
      <c r="Z36" t="n">
        <v>10</v>
      </c>
    </row>
    <row r="37">
      <c r="A37" t="n">
        <v>2</v>
      </c>
      <c r="B37" t="n">
        <v>40</v>
      </c>
      <c r="C37" t="inlineStr">
        <is>
          <t xml:space="preserve">CONCLUIDO	</t>
        </is>
      </c>
      <c r="D37" t="n">
        <v>9.426299999999999</v>
      </c>
      <c r="E37" t="n">
        <v>10.61</v>
      </c>
      <c r="F37" t="n">
        <v>8.35</v>
      </c>
      <c r="G37" t="n">
        <v>29.46</v>
      </c>
      <c r="H37" t="n">
        <v>0.57</v>
      </c>
      <c r="I37" t="n">
        <v>17</v>
      </c>
      <c r="J37" t="n">
        <v>92.31999999999999</v>
      </c>
      <c r="K37" t="n">
        <v>37.55</v>
      </c>
      <c r="L37" t="n">
        <v>3</v>
      </c>
      <c r="M37" t="n">
        <v>15</v>
      </c>
      <c r="N37" t="n">
        <v>11.77</v>
      </c>
      <c r="O37" t="n">
        <v>11620.34</v>
      </c>
      <c r="P37" t="n">
        <v>65.41</v>
      </c>
      <c r="Q37" t="n">
        <v>203.56</v>
      </c>
      <c r="R37" t="n">
        <v>24.22</v>
      </c>
      <c r="S37" t="n">
        <v>13.05</v>
      </c>
      <c r="T37" t="n">
        <v>5231.44</v>
      </c>
      <c r="U37" t="n">
        <v>0.54</v>
      </c>
      <c r="V37" t="n">
        <v>0.89</v>
      </c>
      <c r="W37" t="n">
        <v>0.08</v>
      </c>
      <c r="X37" t="n">
        <v>0.32</v>
      </c>
      <c r="Y37" t="n">
        <v>0.5</v>
      </c>
      <c r="Z37" t="n">
        <v>10</v>
      </c>
    </row>
    <row r="38">
      <c r="A38" t="n">
        <v>3</v>
      </c>
      <c r="B38" t="n">
        <v>40</v>
      </c>
      <c r="C38" t="inlineStr">
        <is>
          <t xml:space="preserve">CONCLUIDO	</t>
        </is>
      </c>
      <c r="D38" t="n">
        <v>9.563800000000001</v>
      </c>
      <c r="E38" t="n">
        <v>10.46</v>
      </c>
      <c r="F38" t="n">
        <v>8.27</v>
      </c>
      <c r="G38" t="n">
        <v>38.17</v>
      </c>
      <c r="H38" t="n">
        <v>0.75</v>
      </c>
      <c r="I38" t="n">
        <v>13</v>
      </c>
      <c r="J38" t="n">
        <v>93.55</v>
      </c>
      <c r="K38" t="n">
        <v>37.55</v>
      </c>
      <c r="L38" t="n">
        <v>4</v>
      </c>
      <c r="M38" t="n">
        <v>11</v>
      </c>
      <c r="N38" t="n">
        <v>12</v>
      </c>
      <c r="O38" t="n">
        <v>11772.07</v>
      </c>
      <c r="P38" t="n">
        <v>63.14</v>
      </c>
      <c r="Q38" t="n">
        <v>203.56</v>
      </c>
      <c r="R38" t="n">
        <v>21.69</v>
      </c>
      <c r="S38" t="n">
        <v>13.05</v>
      </c>
      <c r="T38" t="n">
        <v>3983.55</v>
      </c>
      <c r="U38" t="n">
        <v>0.6</v>
      </c>
      <c r="V38" t="n">
        <v>0.9</v>
      </c>
      <c r="W38" t="n">
        <v>0.08</v>
      </c>
      <c r="X38" t="n">
        <v>0.25</v>
      </c>
      <c r="Y38" t="n">
        <v>0.5</v>
      </c>
      <c r="Z38" t="n">
        <v>10</v>
      </c>
    </row>
    <row r="39">
      <c r="A39" t="n">
        <v>4</v>
      </c>
      <c r="B39" t="n">
        <v>40</v>
      </c>
      <c r="C39" t="inlineStr">
        <is>
          <t xml:space="preserve">CONCLUIDO	</t>
        </is>
      </c>
      <c r="D39" t="n">
        <v>9.716100000000001</v>
      </c>
      <c r="E39" t="n">
        <v>10.29</v>
      </c>
      <c r="F39" t="n">
        <v>8.16</v>
      </c>
      <c r="G39" t="n">
        <v>48.98</v>
      </c>
      <c r="H39" t="n">
        <v>0.93</v>
      </c>
      <c r="I39" t="n">
        <v>10</v>
      </c>
      <c r="J39" t="n">
        <v>94.79000000000001</v>
      </c>
      <c r="K39" t="n">
        <v>37.55</v>
      </c>
      <c r="L39" t="n">
        <v>5</v>
      </c>
      <c r="M39" t="n">
        <v>8</v>
      </c>
      <c r="N39" t="n">
        <v>12.23</v>
      </c>
      <c r="O39" t="n">
        <v>11924.18</v>
      </c>
      <c r="P39" t="n">
        <v>60.79</v>
      </c>
      <c r="Q39" t="n">
        <v>203.56</v>
      </c>
      <c r="R39" t="n">
        <v>18.04</v>
      </c>
      <c r="S39" t="n">
        <v>13.05</v>
      </c>
      <c r="T39" t="n">
        <v>2173.2</v>
      </c>
      <c r="U39" t="n">
        <v>0.72</v>
      </c>
      <c r="V39" t="n">
        <v>0.91</v>
      </c>
      <c r="W39" t="n">
        <v>0.07000000000000001</v>
      </c>
      <c r="X39" t="n">
        <v>0.14</v>
      </c>
      <c r="Y39" t="n">
        <v>0.5</v>
      </c>
      <c r="Z39" t="n">
        <v>10</v>
      </c>
    </row>
    <row r="40">
      <c r="A40" t="n">
        <v>5</v>
      </c>
      <c r="B40" t="n">
        <v>40</v>
      </c>
      <c r="C40" t="inlineStr">
        <is>
          <t xml:space="preserve">CONCLUIDO	</t>
        </is>
      </c>
      <c r="D40" t="n">
        <v>9.750500000000001</v>
      </c>
      <c r="E40" t="n">
        <v>10.26</v>
      </c>
      <c r="F40" t="n">
        <v>8.16</v>
      </c>
      <c r="G40" t="n">
        <v>61.24</v>
      </c>
      <c r="H40" t="n">
        <v>1.1</v>
      </c>
      <c r="I40" t="n">
        <v>8</v>
      </c>
      <c r="J40" t="n">
        <v>96.02</v>
      </c>
      <c r="K40" t="n">
        <v>37.55</v>
      </c>
      <c r="L40" t="n">
        <v>6</v>
      </c>
      <c r="M40" t="n">
        <v>6</v>
      </c>
      <c r="N40" t="n">
        <v>12.47</v>
      </c>
      <c r="O40" t="n">
        <v>12076.67</v>
      </c>
      <c r="P40" t="n">
        <v>58.41</v>
      </c>
      <c r="Q40" t="n">
        <v>203.56</v>
      </c>
      <c r="R40" t="n">
        <v>18.39</v>
      </c>
      <c r="S40" t="n">
        <v>13.05</v>
      </c>
      <c r="T40" t="n">
        <v>2357.63</v>
      </c>
      <c r="U40" t="n">
        <v>0.71</v>
      </c>
      <c r="V40" t="n">
        <v>0.91</v>
      </c>
      <c r="W40" t="n">
        <v>0.07000000000000001</v>
      </c>
      <c r="X40" t="n">
        <v>0.14</v>
      </c>
      <c r="Y40" t="n">
        <v>0.5</v>
      </c>
      <c r="Z40" t="n">
        <v>10</v>
      </c>
    </row>
    <row r="41">
      <c r="A41" t="n">
        <v>6</v>
      </c>
      <c r="B41" t="n">
        <v>40</v>
      </c>
      <c r="C41" t="inlineStr">
        <is>
          <t xml:space="preserve">CONCLUIDO	</t>
        </is>
      </c>
      <c r="D41" t="n">
        <v>9.811400000000001</v>
      </c>
      <c r="E41" t="n">
        <v>10.19</v>
      </c>
      <c r="F41" t="n">
        <v>8.119999999999999</v>
      </c>
      <c r="G41" t="n">
        <v>69.59999999999999</v>
      </c>
      <c r="H41" t="n">
        <v>1.27</v>
      </c>
      <c r="I41" t="n">
        <v>7</v>
      </c>
      <c r="J41" t="n">
        <v>97.26000000000001</v>
      </c>
      <c r="K41" t="n">
        <v>37.55</v>
      </c>
      <c r="L41" t="n">
        <v>7</v>
      </c>
      <c r="M41" t="n">
        <v>4</v>
      </c>
      <c r="N41" t="n">
        <v>12.71</v>
      </c>
      <c r="O41" t="n">
        <v>12229.54</v>
      </c>
      <c r="P41" t="n">
        <v>56.04</v>
      </c>
      <c r="Q41" t="n">
        <v>203.56</v>
      </c>
      <c r="R41" t="n">
        <v>16.93</v>
      </c>
      <c r="S41" t="n">
        <v>13.05</v>
      </c>
      <c r="T41" t="n">
        <v>1633.59</v>
      </c>
      <c r="U41" t="n">
        <v>0.77</v>
      </c>
      <c r="V41" t="n">
        <v>0.92</v>
      </c>
      <c r="W41" t="n">
        <v>0.06</v>
      </c>
      <c r="X41" t="n">
        <v>0.1</v>
      </c>
      <c r="Y41" t="n">
        <v>0.5</v>
      </c>
      <c r="Z41" t="n">
        <v>10</v>
      </c>
    </row>
    <row r="42">
      <c r="A42" t="n">
        <v>7</v>
      </c>
      <c r="B42" t="n">
        <v>40</v>
      </c>
      <c r="C42" t="inlineStr">
        <is>
          <t xml:space="preserve">CONCLUIDO	</t>
        </is>
      </c>
      <c r="D42" t="n">
        <v>9.771699999999999</v>
      </c>
      <c r="E42" t="n">
        <v>10.23</v>
      </c>
      <c r="F42" t="n">
        <v>8.16</v>
      </c>
      <c r="G42" t="n">
        <v>69.95</v>
      </c>
      <c r="H42" t="n">
        <v>1.43</v>
      </c>
      <c r="I42" t="n">
        <v>7</v>
      </c>
      <c r="J42" t="n">
        <v>98.5</v>
      </c>
      <c r="K42" t="n">
        <v>37.55</v>
      </c>
      <c r="L42" t="n">
        <v>8</v>
      </c>
      <c r="M42" t="n">
        <v>1</v>
      </c>
      <c r="N42" t="n">
        <v>12.95</v>
      </c>
      <c r="O42" t="n">
        <v>12382.79</v>
      </c>
      <c r="P42" t="n">
        <v>54.97</v>
      </c>
      <c r="Q42" t="n">
        <v>203.56</v>
      </c>
      <c r="R42" t="n">
        <v>18.18</v>
      </c>
      <c r="S42" t="n">
        <v>13.05</v>
      </c>
      <c r="T42" t="n">
        <v>2258.89</v>
      </c>
      <c r="U42" t="n">
        <v>0.72</v>
      </c>
      <c r="V42" t="n">
        <v>0.91</v>
      </c>
      <c r="W42" t="n">
        <v>0.07000000000000001</v>
      </c>
      <c r="X42" t="n">
        <v>0.14</v>
      </c>
      <c r="Y42" t="n">
        <v>0.5</v>
      </c>
      <c r="Z42" t="n">
        <v>10</v>
      </c>
    </row>
    <row r="43">
      <c r="A43" t="n">
        <v>8</v>
      </c>
      <c r="B43" t="n">
        <v>40</v>
      </c>
      <c r="C43" t="inlineStr">
        <is>
          <t xml:space="preserve">CONCLUIDO	</t>
        </is>
      </c>
      <c r="D43" t="n">
        <v>9.7669</v>
      </c>
      <c r="E43" t="n">
        <v>10.24</v>
      </c>
      <c r="F43" t="n">
        <v>8.17</v>
      </c>
      <c r="G43" t="n">
        <v>70</v>
      </c>
      <c r="H43" t="n">
        <v>1.59</v>
      </c>
      <c r="I43" t="n">
        <v>7</v>
      </c>
      <c r="J43" t="n">
        <v>99.75</v>
      </c>
      <c r="K43" t="n">
        <v>37.55</v>
      </c>
      <c r="L43" t="n">
        <v>9</v>
      </c>
      <c r="M43" t="n">
        <v>0</v>
      </c>
      <c r="N43" t="n">
        <v>13.2</v>
      </c>
      <c r="O43" t="n">
        <v>12536.43</v>
      </c>
      <c r="P43" t="n">
        <v>55.48</v>
      </c>
      <c r="Q43" t="n">
        <v>203.56</v>
      </c>
      <c r="R43" t="n">
        <v>18.29</v>
      </c>
      <c r="S43" t="n">
        <v>13.05</v>
      </c>
      <c r="T43" t="n">
        <v>2316.98</v>
      </c>
      <c r="U43" t="n">
        <v>0.71</v>
      </c>
      <c r="V43" t="n">
        <v>0.91</v>
      </c>
      <c r="W43" t="n">
        <v>0.07000000000000001</v>
      </c>
      <c r="X43" t="n">
        <v>0.14</v>
      </c>
      <c r="Y43" t="n">
        <v>0.5</v>
      </c>
      <c r="Z43" t="n">
        <v>10</v>
      </c>
    </row>
    <row r="44">
      <c r="A44" t="n">
        <v>0</v>
      </c>
      <c r="B44" t="n">
        <v>30</v>
      </c>
      <c r="C44" t="inlineStr">
        <is>
          <t xml:space="preserve">CONCLUIDO	</t>
        </is>
      </c>
      <c r="D44" t="n">
        <v>8.6973</v>
      </c>
      <c r="E44" t="n">
        <v>11.5</v>
      </c>
      <c r="F44" t="n">
        <v>8.94</v>
      </c>
      <c r="G44" t="n">
        <v>11.66</v>
      </c>
      <c r="H44" t="n">
        <v>0.24</v>
      </c>
      <c r="I44" t="n">
        <v>46</v>
      </c>
      <c r="J44" t="n">
        <v>71.52</v>
      </c>
      <c r="K44" t="n">
        <v>32.27</v>
      </c>
      <c r="L44" t="n">
        <v>1</v>
      </c>
      <c r="M44" t="n">
        <v>44</v>
      </c>
      <c r="N44" t="n">
        <v>8.25</v>
      </c>
      <c r="O44" t="n">
        <v>9054.6</v>
      </c>
      <c r="P44" t="n">
        <v>62.45</v>
      </c>
      <c r="Q44" t="n">
        <v>203.58</v>
      </c>
      <c r="R44" t="n">
        <v>42.58</v>
      </c>
      <c r="S44" t="n">
        <v>13.05</v>
      </c>
      <c r="T44" t="n">
        <v>14265.56</v>
      </c>
      <c r="U44" t="n">
        <v>0.31</v>
      </c>
      <c r="V44" t="n">
        <v>0.83</v>
      </c>
      <c r="W44" t="n">
        <v>0.13</v>
      </c>
      <c r="X44" t="n">
        <v>0.91</v>
      </c>
      <c r="Y44" t="n">
        <v>0.5</v>
      </c>
      <c r="Z44" t="n">
        <v>10</v>
      </c>
    </row>
    <row r="45">
      <c r="A45" t="n">
        <v>1</v>
      </c>
      <c r="B45" t="n">
        <v>30</v>
      </c>
      <c r="C45" t="inlineStr">
        <is>
          <t xml:space="preserve">CONCLUIDO	</t>
        </is>
      </c>
      <c r="D45" t="n">
        <v>9.409599999999999</v>
      </c>
      <c r="E45" t="n">
        <v>10.63</v>
      </c>
      <c r="F45" t="n">
        <v>8.44</v>
      </c>
      <c r="G45" t="n">
        <v>23.02</v>
      </c>
      <c r="H45" t="n">
        <v>0.48</v>
      </c>
      <c r="I45" t="n">
        <v>22</v>
      </c>
      <c r="J45" t="n">
        <v>72.7</v>
      </c>
      <c r="K45" t="n">
        <v>32.27</v>
      </c>
      <c r="L45" t="n">
        <v>2</v>
      </c>
      <c r="M45" t="n">
        <v>20</v>
      </c>
      <c r="N45" t="n">
        <v>8.43</v>
      </c>
      <c r="O45" t="n">
        <v>9200.25</v>
      </c>
      <c r="P45" t="n">
        <v>57</v>
      </c>
      <c r="Q45" t="n">
        <v>203.56</v>
      </c>
      <c r="R45" t="n">
        <v>27</v>
      </c>
      <c r="S45" t="n">
        <v>13.05</v>
      </c>
      <c r="T45" t="n">
        <v>6596.46</v>
      </c>
      <c r="U45" t="n">
        <v>0.48</v>
      </c>
      <c r="V45" t="n">
        <v>0.88</v>
      </c>
      <c r="W45" t="n">
        <v>0.09</v>
      </c>
      <c r="X45" t="n">
        <v>0.42</v>
      </c>
      <c r="Y45" t="n">
        <v>0.5</v>
      </c>
      <c r="Z45" t="n">
        <v>10</v>
      </c>
    </row>
    <row r="46">
      <c r="A46" t="n">
        <v>2</v>
      </c>
      <c r="B46" t="n">
        <v>30</v>
      </c>
      <c r="C46" t="inlineStr">
        <is>
          <t xml:space="preserve">CONCLUIDO	</t>
        </is>
      </c>
      <c r="D46" t="n">
        <v>9.667299999999999</v>
      </c>
      <c r="E46" t="n">
        <v>10.34</v>
      </c>
      <c r="F46" t="n">
        <v>8.279999999999999</v>
      </c>
      <c r="G46" t="n">
        <v>35.5</v>
      </c>
      <c r="H46" t="n">
        <v>0.71</v>
      </c>
      <c r="I46" t="n">
        <v>14</v>
      </c>
      <c r="J46" t="n">
        <v>73.88</v>
      </c>
      <c r="K46" t="n">
        <v>32.27</v>
      </c>
      <c r="L46" t="n">
        <v>3</v>
      </c>
      <c r="M46" t="n">
        <v>12</v>
      </c>
      <c r="N46" t="n">
        <v>8.609999999999999</v>
      </c>
      <c r="O46" t="n">
        <v>9346.23</v>
      </c>
      <c r="P46" t="n">
        <v>53.29</v>
      </c>
      <c r="Q46" t="n">
        <v>203.56</v>
      </c>
      <c r="R46" t="n">
        <v>22.17</v>
      </c>
      <c r="S46" t="n">
        <v>13.05</v>
      </c>
      <c r="T46" t="n">
        <v>4219.43</v>
      </c>
      <c r="U46" t="n">
        <v>0.59</v>
      </c>
      <c r="V46" t="n">
        <v>0.9</v>
      </c>
      <c r="W46" t="n">
        <v>0.07000000000000001</v>
      </c>
      <c r="X46" t="n">
        <v>0.26</v>
      </c>
      <c r="Y46" t="n">
        <v>0.5</v>
      </c>
      <c r="Z46" t="n">
        <v>10</v>
      </c>
    </row>
    <row r="47">
      <c r="A47" t="n">
        <v>3</v>
      </c>
      <c r="B47" t="n">
        <v>30</v>
      </c>
      <c r="C47" t="inlineStr">
        <is>
          <t xml:space="preserve">CONCLUIDO	</t>
        </is>
      </c>
      <c r="D47" t="n">
        <v>9.807399999999999</v>
      </c>
      <c r="E47" t="n">
        <v>10.2</v>
      </c>
      <c r="F47" t="n">
        <v>8.199999999999999</v>
      </c>
      <c r="G47" t="n">
        <v>49.18</v>
      </c>
      <c r="H47" t="n">
        <v>0.93</v>
      </c>
      <c r="I47" t="n">
        <v>10</v>
      </c>
      <c r="J47" t="n">
        <v>75.06999999999999</v>
      </c>
      <c r="K47" t="n">
        <v>32.27</v>
      </c>
      <c r="L47" t="n">
        <v>4</v>
      </c>
      <c r="M47" t="n">
        <v>8</v>
      </c>
      <c r="N47" t="n">
        <v>8.800000000000001</v>
      </c>
      <c r="O47" t="n">
        <v>9492.549999999999</v>
      </c>
      <c r="P47" t="n">
        <v>50.26</v>
      </c>
      <c r="Q47" t="n">
        <v>203.56</v>
      </c>
      <c r="R47" t="n">
        <v>19.29</v>
      </c>
      <c r="S47" t="n">
        <v>13.05</v>
      </c>
      <c r="T47" t="n">
        <v>2802.5</v>
      </c>
      <c r="U47" t="n">
        <v>0.68</v>
      </c>
      <c r="V47" t="n">
        <v>0.91</v>
      </c>
      <c r="W47" t="n">
        <v>0.07000000000000001</v>
      </c>
      <c r="X47" t="n">
        <v>0.17</v>
      </c>
      <c r="Y47" t="n">
        <v>0.5</v>
      </c>
      <c r="Z47" t="n">
        <v>10</v>
      </c>
    </row>
    <row r="48">
      <c r="A48" t="n">
        <v>4</v>
      </c>
      <c r="B48" t="n">
        <v>30</v>
      </c>
      <c r="C48" t="inlineStr">
        <is>
          <t xml:space="preserve">CONCLUIDO	</t>
        </is>
      </c>
      <c r="D48" t="n">
        <v>9.8582</v>
      </c>
      <c r="E48" t="n">
        <v>10.14</v>
      </c>
      <c r="F48" t="n">
        <v>8.18</v>
      </c>
      <c r="G48" t="n">
        <v>61.32</v>
      </c>
      <c r="H48" t="n">
        <v>1.15</v>
      </c>
      <c r="I48" t="n">
        <v>8</v>
      </c>
      <c r="J48" t="n">
        <v>76.26000000000001</v>
      </c>
      <c r="K48" t="n">
        <v>32.27</v>
      </c>
      <c r="L48" t="n">
        <v>5</v>
      </c>
      <c r="M48" t="n">
        <v>2</v>
      </c>
      <c r="N48" t="n">
        <v>8.99</v>
      </c>
      <c r="O48" t="n">
        <v>9639.200000000001</v>
      </c>
      <c r="P48" t="n">
        <v>47.62</v>
      </c>
      <c r="Q48" t="n">
        <v>203.56</v>
      </c>
      <c r="R48" t="n">
        <v>18.6</v>
      </c>
      <c r="S48" t="n">
        <v>13.05</v>
      </c>
      <c r="T48" t="n">
        <v>2462.57</v>
      </c>
      <c r="U48" t="n">
        <v>0.7</v>
      </c>
      <c r="V48" t="n">
        <v>0.91</v>
      </c>
      <c r="W48" t="n">
        <v>0.07000000000000001</v>
      </c>
      <c r="X48" t="n">
        <v>0.15</v>
      </c>
      <c r="Y48" t="n">
        <v>0.5</v>
      </c>
      <c r="Z48" t="n">
        <v>10</v>
      </c>
    </row>
    <row r="49">
      <c r="A49" t="n">
        <v>5</v>
      </c>
      <c r="B49" t="n">
        <v>30</v>
      </c>
      <c r="C49" t="inlineStr">
        <is>
          <t xml:space="preserve">CONCLUIDO	</t>
        </is>
      </c>
      <c r="D49" t="n">
        <v>9.856299999999999</v>
      </c>
      <c r="E49" t="n">
        <v>10.15</v>
      </c>
      <c r="F49" t="n">
        <v>8.18</v>
      </c>
      <c r="G49" t="n">
        <v>61.33</v>
      </c>
      <c r="H49" t="n">
        <v>1.36</v>
      </c>
      <c r="I49" t="n">
        <v>8</v>
      </c>
      <c r="J49" t="n">
        <v>77.45</v>
      </c>
      <c r="K49" t="n">
        <v>32.27</v>
      </c>
      <c r="L49" t="n">
        <v>6</v>
      </c>
      <c r="M49" t="n">
        <v>0</v>
      </c>
      <c r="N49" t="n">
        <v>9.18</v>
      </c>
      <c r="O49" t="n">
        <v>9786.190000000001</v>
      </c>
      <c r="P49" t="n">
        <v>48.25</v>
      </c>
      <c r="Q49" t="n">
        <v>203.56</v>
      </c>
      <c r="R49" t="n">
        <v>18.6</v>
      </c>
      <c r="S49" t="n">
        <v>13.05</v>
      </c>
      <c r="T49" t="n">
        <v>2465.71</v>
      </c>
      <c r="U49" t="n">
        <v>0.7</v>
      </c>
      <c r="V49" t="n">
        <v>0.91</v>
      </c>
      <c r="W49" t="n">
        <v>0.07000000000000001</v>
      </c>
      <c r="X49" t="n">
        <v>0.15</v>
      </c>
      <c r="Y49" t="n">
        <v>0.5</v>
      </c>
      <c r="Z49" t="n">
        <v>10</v>
      </c>
    </row>
    <row r="50">
      <c r="A50" t="n">
        <v>0</v>
      </c>
      <c r="B50" t="n">
        <v>15</v>
      </c>
      <c r="C50" t="inlineStr">
        <is>
          <t xml:space="preserve">CONCLUIDO	</t>
        </is>
      </c>
      <c r="D50" t="n">
        <v>9.4528</v>
      </c>
      <c r="E50" t="n">
        <v>10.58</v>
      </c>
      <c r="F50" t="n">
        <v>8.57</v>
      </c>
      <c r="G50" t="n">
        <v>18.36</v>
      </c>
      <c r="H50" t="n">
        <v>0.43</v>
      </c>
      <c r="I50" t="n">
        <v>28</v>
      </c>
      <c r="J50" t="n">
        <v>39.78</v>
      </c>
      <c r="K50" t="n">
        <v>19.54</v>
      </c>
      <c r="L50" t="n">
        <v>1</v>
      </c>
      <c r="M50" t="n">
        <v>26</v>
      </c>
      <c r="N50" t="n">
        <v>4.24</v>
      </c>
      <c r="O50" t="n">
        <v>5140</v>
      </c>
      <c r="P50" t="n">
        <v>37.11</v>
      </c>
      <c r="Q50" t="n">
        <v>203.56</v>
      </c>
      <c r="R50" t="n">
        <v>30.94</v>
      </c>
      <c r="S50" t="n">
        <v>13.05</v>
      </c>
      <c r="T50" t="n">
        <v>8534.25</v>
      </c>
      <c r="U50" t="n">
        <v>0.42</v>
      </c>
      <c r="V50" t="n">
        <v>0.87</v>
      </c>
      <c r="W50" t="n">
        <v>0.1</v>
      </c>
      <c r="X50" t="n">
        <v>0.55</v>
      </c>
      <c r="Y50" t="n">
        <v>0.5</v>
      </c>
      <c r="Z50" t="n">
        <v>10</v>
      </c>
    </row>
    <row r="51">
      <c r="A51" t="n">
        <v>1</v>
      </c>
      <c r="B51" t="n">
        <v>15</v>
      </c>
      <c r="C51" t="inlineStr">
        <is>
          <t xml:space="preserve">CONCLUIDO	</t>
        </is>
      </c>
      <c r="D51" t="n">
        <v>9.8087</v>
      </c>
      <c r="E51" t="n">
        <v>10.2</v>
      </c>
      <c r="F51" t="n">
        <v>8.33</v>
      </c>
      <c r="G51" t="n">
        <v>33.32</v>
      </c>
      <c r="H51" t="n">
        <v>0.84</v>
      </c>
      <c r="I51" t="n">
        <v>15</v>
      </c>
      <c r="J51" t="n">
        <v>40.89</v>
      </c>
      <c r="K51" t="n">
        <v>19.54</v>
      </c>
      <c r="L51" t="n">
        <v>2</v>
      </c>
      <c r="M51" t="n">
        <v>0</v>
      </c>
      <c r="N51" t="n">
        <v>4.35</v>
      </c>
      <c r="O51" t="n">
        <v>5277.26</v>
      </c>
      <c r="P51" t="n">
        <v>32.65</v>
      </c>
      <c r="Q51" t="n">
        <v>203.58</v>
      </c>
      <c r="R51" t="n">
        <v>23.03</v>
      </c>
      <c r="S51" t="n">
        <v>13.05</v>
      </c>
      <c r="T51" t="n">
        <v>4646.84</v>
      </c>
      <c r="U51" t="n">
        <v>0.57</v>
      </c>
      <c r="V51" t="n">
        <v>0.89</v>
      </c>
      <c r="W51" t="n">
        <v>0.1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7.0746</v>
      </c>
      <c r="E52" t="n">
        <v>14.14</v>
      </c>
      <c r="F52" t="n">
        <v>9.619999999999999</v>
      </c>
      <c r="G52" t="n">
        <v>7.31</v>
      </c>
      <c r="H52" t="n">
        <v>0.12</v>
      </c>
      <c r="I52" t="n">
        <v>79</v>
      </c>
      <c r="J52" t="n">
        <v>141.81</v>
      </c>
      <c r="K52" t="n">
        <v>47.83</v>
      </c>
      <c r="L52" t="n">
        <v>1</v>
      </c>
      <c r="M52" t="n">
        <v>77</v>
      </c>
      <c r="N52" t="n">
        <v>22.98</v>
      </c>
      <c r="O52" t="n">
        <v>17723.39</v>
      </c>
      <c r="P52" t="n">
        <v>108.53</v>
      </c>
      <c r="Q52" t="n">
        <v>203.57</v>
      </c>
      <c r="R52" t="n">
        <v>64.20999999999999</v>
      </c>
      <c r="S52" t="n">
        <v>13.05</v>
      </c>
      <c r="T52" t="n">
        <v>24913.5</v>
      </c>
      <c r="U52" t="n">
        <v>0.2</v>
      </c>
      <c r="V52" t="n">
        <v>0.77</v>
      </c>
      <c r="W52" t="n">
        <v>0.18</v>
      </c>
      <c r="X52" t="n">
        <v>1.6</v>
      </c>
      <c r="Y52" t="n">
        <v>0.5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8.3279</v>
      </c>
      <c r="E53" t="n">
        <v>12.01</v>
      </c>
      <c r="F53" t="n">
        <v>8.74</v>
      </c>
      <c r="G53" t="n">
        <v>14.57</v>
      </c>
      <c r="H53" t="n">
        <v>0.25</v>
      </c>
      <c r="I53" t="n">
        <v>36</v>
      </c>
      <c r="J53" t="n">
        <v>143.17</v>
      </c>
      <c r="K53" t="n">
        <v>47.83</v>
      </c>
      <c r="L53" t="n">
        <v>2</v>
      </c>
      <c r="M53" t="n">
        <v>34</v>
      </c>
      <c r="N53" t="n">
        <v>23.34</v>
      </c>
      <c r="O53" t="n">
        <v>17891.86</v>
      </c>
      <c r="P53" t="n">
        <v>97.45999999999999</v>
      </c>
      <c r="Q53" t="n">
        <v>203.6</v>
      </c>
      <c r="R53" t="n">
        <v>36.48</v>
      </c>
      <c r="S53" t="n">
        <v>13.05</v>
      </c>
      <c r="T53" t="n">
        <v>11266.78</v>
      </c>
      <c r="U53" t="n">
        <v>0.36</v>
      </c>
      <c r="V53" t="n">
        <v>0.85</v>
      </c>
      <c r="W53" t="n">
        <v>0.11</v>
      </c>
      <c r="X53" t="n">
        <v>0.71</v>
      </c>
      <c r="Y53" t="n">
        <v>0.5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8.761699999999999</v>
      </c>
      <c r="E54" t="n">
        <v>11.41</v>
      </c>
      <c r="F54" t="n">
        <v>8.49</v>
      </c>
      <c r="G54" t="n">
        <v>21.23</v>
      </c>
      <c r="H54" t="n">
        <v>0.37</v>
      </c>
      <c r="I54" t="n">
        <v>24</v>
      </c>
      <c r="J54" t="n">
        <v>144.54</v>
      </c>
      <c r="K54" t="n">
        <v>47.83</v>
      </c>
      <c r="L54" t="n">
        <v>3</v>
      </c>
      <c r="M54" t="n">
        <v>22</v>
      </c>
      <c r="N54" t="n">
        <v>23.71</v>
      </c>
      <c r="O54" t="n">
        <v>18060.85</v>
      </c>
      <c r="P54" t="n">
        <v>93.81999999999999</v>
      </c>
      <c r="Q54" t="n">
        <v>203.58</v>
      </c>
      <c r="R54" t="n">
        <v>28.54</v>
      </c>
      <c r="S54" t="n">
        <v>13.05</v>
      </c>
      <c r="T54" t="n">
        <v>7356.51</v>
      </c>
      <c r="U54" t="n">
        <v>0.46</v>
      </c>
      <c r="V54" t="n">
        <v>0.88</v>
      </c>
      <c r="W54" t="n">
        <v>0.09</v>
      </c>
      <c r="X54" t="n">
        <v>0.47</v>
      </c>
      <c r="Y54" t="n">
        <v>0.5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8.958299999999999</v>
      </c>
      <c r="E55" t="n">
        <v>11.16</v>
      </c>
      <c r="F55" t="n">
        <v>8.41</v>
      </c>
      <c r="G55" t="n">
        <v>28.05</v>
      </c>
      <c r="H55" t="n">
        <v>0.49</v>
      </c>
      <c r="I55" t="n">
        <v>18</v>
      </c>
      <c r="J55" t="n">
        <v>145.92</v>
      </c>
      <c r="K55" t="n">
        <v>47.83</v>
      </c>
      <c r="L55" t="n">
        <v>4</v>
      </c>
      <c r="M55" t="n">
        <v>16</v>
      </c>
      <c r="N55" t="n">
        <v>24.09</v>
      </c>
      <c r="O55" t="n">
        <v>18230.35</v>
      </c>
      <c r="P55" t="n">
        <v>91.97</v>
      </c>
      <c r="Q55" t="n">
        <v>203.56</v>
      </c>
      <c r="R55" t="n">
        <v>26.54</v>
      </c>
      <c r="S55" t="n">
        <v>13.05</v>
      </c>
      <c r="T55" t="n">
        <v>6386.38</v>
      </c>
      <c r="U55" t="n">
        <v>0.49</v>
      </c>
      <c r="V55" t="n">
        <v>0.89</v>
      </c>
      <c r="W55" t="n">
        <v>0.08</v>
      </c>
      <c r="X55" t="n">
        <v>0.39</v>
      </c>
      <c r="Y55" t="n">
        <v>0.5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9.1624</v>
      </c>
      <c r="E56" t="n">
        <v>10.91</v>
      </c>
      <c r="F56" t="n">
        <v>8.279999999999999</v>
      </c>
      <c r="G56" t="n">
        <v>35.49</v>
      </c>
      <c r="H56" t="n">
        <v>0.6</v>
      </c>
      <c r="I56" t="n">
        <v>14</v>
      </c>
      <c r="J56" t="n">
        <v>147.3</v>
      </c>
      <c r="K56" t="n">
        <v>47.83</v>
      </c>
      <c r="L56" t="n">
        <v>5</v>
      </c>
      <c r="M56" t="n">
        <v>12</v>
      </c>
      <c r="N56" t="n">
        <v>24.47</v>
      </c>
      <c r="O56" t="n">
        <v>18400.38</v>
      </c>
      <c r="P56" t="n">
        <v>89.52</v>
      </c>
      <c r="Q56" t="n">
        <v>203.56</v>
      </c>
      <c r="R56" t="n">
        <v>22.02</v>
      </c>
      <c r="S56" t="n">
        <v>13.05</v>
      </c>
      <c r="T56" t="n">
        <v>4144.32</v>
      </c>
      <c r="U56" t="n">
        <v>0.59</v>
      </c>
      <c r="V56" t="n">
        <v>0.9</v>
      </c>
      <c r="W56" t="n">
        <v>0.08</v>
      </c>
      <c r="X56" t="n">
        <v>0.26</v>
      </c>
      <c r="Y56" t="n">
        <v>0.5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9.2424</v>
      </c>
      <c r="E57" t="n">
        <v>10.82</v>
      </c>
      <c r="F57" t="n">
        <v>8.24</v>
      </c>
      <c r="G57" t="n">
        <v>41.22</v>
      </c>
      <c r="H57" t="n">
        <v>0.71</v>
      </c>
      <c r="I57" t="n">
        <v>12</v>
      </c>
      <c r="J57" t="n">
        <v>148.68</v>
      </c>
      <c r="K57" t="n">
        <v>47.83</v>
      </c>
      <c r="L57" t="n">
        <v>6</v>
      </c>
      <c r="M57" t="n">
        <v>10</v>
      </c>
      <c r="N57" t="n">
        <v>24.85</v>
      </c>
      <c r="O57" t="n">
        <v>18570.94</v>
      </c>
      <c r="P57" t="n">
        <v>88.17</v>
      </c>
      <c r="Q57" t="n">
        <v>203.56</v>
      </c>
      <c r="R57" t="n">
        <v>20.94</v>
      </c>
      <c r="S57" t="n">
        <v>13.05</v>
      </c>
      <c r="T57" t="n">
        <v>3617.24</v>
      </c>
      <c r="U57" t="n">
        <v>0.62</v>
      </c>
      <c r="V57" t="n">
        <v>0.9</v>
      </c>
      <c r="W57" t="n">
        <v>0.07000000000000001</v>
      </c>
      <c r="X57" t="n">
        <v>0.22</v>
      </c>
      <c r="Y57" t="n">
        <v>0.5</v>
      </c>
      <c r="Z57" t="n">
        <v>10</v>
      </c>
    </row>
    <row r="58">
      <c r="A58" t="n">
        <v>6</v>
      </c>
      <c r="B58" t="n">
        <v>70</v>
      </c>
      <c r="C58" t="inlineStr">
        <is>
          <t xml:space="preserve">CONCLUIDO	</t>
        </is>
      </c>
      <c r="D58" t="n">
        <v>9.3346</v>
      </c>
      <c r="E58" t="n">
        <v>10.71</v>
      </c>
      <c r="F58" t="n">
        <v>8.199999999999999</v>
      </c>
      <c r="G58" t="n">
        <v>49.17</v>
      </c>
      <c r="H58" t="n">
        <v>0.83</v>
      </c>
      <c r="I58" t="n">
        <v>10</v>
      </c>
      <c r="J58" t="n">
        <v>150.07</v>
      </c>
      <c r="K58" t="n">
        <v>47.83</v>
      </c>
      <c r="L58" t="n">
        <v>7</v>
      </c>
      <c r="M58" t="n">
        <v>8</v>
      </c>
      <c r="N58" t="n">
        <v>25.24</v>
      </c>
      <c r="O58" t="n">
        <v>18742.03</v>
      </c>
      <c r="P58" t="n">
        <v>86.98</v>
      </c>
      <c r="Q58" t="n">
        <v>203.57</v>
      </c>
      <c r="R58" t="n">
        <v>19.16</v>
      </c>
      <c r="S58" t="n">
        <v>13.05</v>
      </c>
      <c r="T58" t="n">
        <v>2737.4</v>
      </c>
      <c r="U58" t="n">
        <v>0.68</v>
      </c>
      <c r="V58" t="n">
        <v>0.91</v>
      </c>
      <c r="W58" t="n">
        <v>0.07000000000000001</v>
      </c>
      <c r="X58" t="n">
        <v>0.17</v>
      </c>
      <c r="Y58" t="n">
        <v>0.5</v>
      </c>
      <c r="Z58" t="n">
        <v>10</v>
      </c>
    </row>
    <row r="59">
      <c r="A59" t="n">
        <v>7</v>
      </c>
      <c r="B59" t="n">
        <v>70</v>
      </c>
      <c r="C59" t="inlineStr">
        <is>
          <t xml:space="preserve">CONCLUIDO	</t>
        </is>
      </c>
      <c r="D59" t="n">
        <v>9.3628</v>
      </c>
      <c r="E59" t="n">
        <v>10.68</v>
      </c>
      <c r="F59" t="n">
        <v>8.19</v>
      </c>
      <c r="G59" t="n">
        <v>54.61</v>
      </c>
      <c r="H59" t="n">
        <v>0.9399999999999999</v>
      </c>
      <c r="I59" t="n">
        <v>9</v>
      </c>
      <c r="J59" t="n">
        <v>151.46</v>
      </c>
      <c r="K59" t="n">
        <v>47.83</v>
      </c>
      <c r="L59" t="n">
        <v>8</v>
      </c>
      <c r="M59" t="n">
        <v>7</v>
      </c>
      <c r="N59" t="n">
        <v>25.63</v>
      </c>
      <c r="O59" t="n">
        <v>18913.66</v>
      </c>
      <c r="P59" t="n">
        <v>85.87</v>
      </c>
      <c r="Q59" t="n">
        <v>203.56</v>
      </c>
      <c r="R59" t="n">
        <v>19.29</v>
      </c>
      <c r="S59" t="n">
        <v>13.05</v>
      </c>
      <c r="T59" t="n">
        <v>2803.48</v>
      </c>
      <c r="U59" t="n">
        <v>0.68</v>
      </c>
      <c r="V59" t="n">
        <v>0.91</v>
      </c>
      <c r="W59" t="n">
        <v>0.07000000000000001</v>
      </c>
      <c r="X59" t="n">
        <v>0.17</v>
      </c>
      <c r="Y59" t="n">
        <v>0.5</v>
      </c>
      <c r="Z59" t="n">
        <v>10</v>
      </c>
    </row>
    <row r="60">
      <c r="A60" t="n">
        <v>8</v>
      </c>
      <c r="B60" t="n">
        <v>70</v>
      </c>
      <c r="C60" t="inlineStr">
        <is>
          <t xml:space="preserve">CONCLUIDO	</t>
        </is>
      </c>
      <c r="D60" t="n">
        <v>9.4152</v>
      </c>
      <c r="E60" t="n">
        <v>10.62</v>
      </c>
      <c r="F60" t="n">
        <v>8.16</v>
      </c>
      <c r="G60" t="n">
        <v>61.21</v>
      </c>
      <c r="H60" t="n">
        <v>1.04</v>
      </c>
      <c r="I60" t="n">
        <v>8</v>
      </c>
      <c r="J60" t="n">
        <v>152.85</v>
      </c>
      <c r="K60" t="n">
        <v>47.83</v>
      </c>
      <c r="L60" t="n">
        <v>9</v>
      </c>
      <c r="M60" t="n">
        <v>6</v>
      </c>
      <c r="N60" t="n">
        <v>26.03</v>
      </c>
      <c r="O60" t="n">
        <v>19085.83</v>
      </c>
      <c r="P60" t="n">
        <v>84.73999999999999</v>
      </c>
      <c r="Q60" t="n">
        <v>203.56</v>
      </c>
      <c r="R60" t="n">
        <v>18.33</v>
      </c>
      <c r="S60" t="n">
        <v>13.05</v>
      </c>
      <c r="T60" t="n">
        <v>2328.37</v>
      </c>
      <c r="U60" t="n">
        <v>0.71</v>
      </c>
      <c r="V60" t="n">
        <v>0.91</v>
      </c>
      <c r="W60" t="n">
        <v>0.07000000000000001</v>
      </c>
      <c r="X60" t="n">
        <v>0.14</v>
      </c>
      <c r="Y60" t="n">
        <v>0.5</v>
      </c>
      <c r="Z60" t="n">
        <v>10</v>
      </c>
    </row>
    <row r="61">
      <c r="A61" t="n">
        <v>9</v>
      </c>
      <c r="B61" t="n">
        <v>70</v>
      </c>
      <c r="C61" t="inlineStr">
        <is>
          <t xml:space="preserve">CONCLUIDO	</t>
        </is>
      </c>
      <c r="D61" t="n">
        <v>9.462999999999999</v>
      </c>
      <c r="E61" t="n">
        <v>10.57</v>
      </c>
      <c r="F61" t="n">
        <v>8.140000000000001</v>
      </c>
      <c r="G61" t="n">
        <v>69.75</v>
      </c>
      <c r="H61" t="n">
        <v>1.15</v>
      </c>
      <c r="I61" t="n">
        <v>7</v>
      </c>
      <c r="J61" t="n">
        <v>154.25</v>
      </c>
      <c r="K61" t="n">
        <v>47.83</v>
      </c>
      <c r="L61" t="n">
        <v>10</v>
      </c>
      <c r="M61" t="n">
        <v>5</v>
      </c>
      <c r="N61" t="n">
        <v>26.43</v>
      </c>
      <c r="O61" t="n">
        <v>19258.55</v>
      </c>
      <c r="P61" t="n">
        <v>82.95999999999999</v>
      </c>
      <c r="Q61" t="n">
        <v>203.56</v>
      </c>
      <c r="R61" t="n">
        <v>17.43</v>
      </c>
      <c r="S61" t="n">
        <v>13.05</v>
      </c>
      <c r="T61" t="n">
        <v>1882.73</v>
      </c>
      <c r="U61" t="n">
        <v>0.75</v>
      </c>
      <c r="V61" t="n">
        <v>0.92</v>
      </c>
      <c r="W61" t="n">
        <v>0.07000000000000001</v>
      </c>
      <c r="X61" t="n">
        <v>0.11</v>
      </c>
      <c r="Y61" t="n">
        <v>0.5</v>
      </c>
      <c r="Z61" t="n">
        <v>10</v>
      </c>
    </row>
    <row r="62">
      <c r="A62" t="n">
        <v>10</v>
      </c>
      <c r="B62" t="n">
        <v>70</v>
      </c>
      <c r="C62" t="inlineStr">
        <is>
          <t xml:space="preserve">CONCLUIDO	</t>
        </is>
      </c>
      <c r="D62" t="n">
        <v>9.456300000000001</v>
      </c>
      <c r="E62" t="n">
        <v>10.58</v>
      </c>
      <c r="F62" t="n">
        <v>8.140000000000001</v>
      </c>
      <c r="G62" t="n">
        <v>69.81</v>
      </c>
      <c r="H62" t="n">
        <v>1.25</v>
      </c>
      <c r="I62" t="n">
        <v>7</v>
      </c>
      <c r="J62" t="n">
        <v>155.66</v>
      </c>
      <c r="K62" t="n">
        <v>47.83</v>
      </c>
      <c r="L62" t="n">
        <v>11</v>
      </c>
      <c r="M62" t="n">
        <v>5</v>
      </c>
      <c r="N62" t="n">
        <v>26.83</v>
      </c>
      <c r="O62" t="n">
        <v>19431.82</v>
      </c>
      <c r="P62" t="n">
        <v>82.23999999999999</v>
      </c>
      <c r="Q62" t="n">
        <v>203.56</v>
      </c>
      <c r="R62" t="n">
        <v>17.79</v>
      </c>
      <c r="S62" t="n">
        <v>13.05</v>
      </c>
      <c r="T62" t="n">
        <v>2063.23</v>
      </c>
      <c r="U62" t="n">
        <v>0.73</v>
      </c>
      <c r="V62" t="n">
        <v>0.91</v>
      </c>
      <c r="W62" t="n">
        <v>0.06</v>
      </c>
      <c r="X62" t="n">
        <v>0.12</v>
      </c>
      <c r="Y62" t="n">
        <v>0.5</v>
      </c>
      <c r="Z62" t="n">
        <v>10</v>
      </c>
    </row>
    <row r="63">
      <c r="A63" t="n">
        <v>11</v>
      </c>
      <c r="B63" t="n">
        <v>70</v>
      </c>
      <c r="C63" t="inlineStr">
        <is>
          <t xml:space="preserve">CONCLUIDO	</t>
        </is>
      </c>
      <c r="D63" t="n">
        <v>9.5024</v>
      </c>
      <c r="E63" t="n">
        <v>10.52</v>
      </c>
      <c r="F63" t="n">
        <v>8.119999999999999</v>
      </c>
      <c r="G63" t="n">
        <v>81.22</v>
      </c>
      <c r="H63" t="n">
        <v>1.35</v>
      </c>
      <c r="I63" t="n">
        <v>6</v>
      </c>
      <c r="J63" t="n">
        <v>157.07</v>
      </c>
      <c r="K63" t="n">
        <v>47.83</v>
      </c>
      <c r="L63" t="n">
        <v>12</v>
      </c>
      <c r="M63" t="n">
        <v>4</v>
      </c>
      <c r="N63" t="n">
        <v>27.24</v>
      </c>
      <c r="O63" t="n">
        <v>19605.66</v>
      </c>
      <c r="P63" t="n">
        <v>80.59999999999999</v>
      </c>
      <c r="Q63" t="n">
        <v>203.56</v>
      </c>
      <c r="R63" t="n">
        <v>17.06</v>
      </c>
      <c r="S63" t="n">
        <v>13.05</v>
      </c>
      <c r="T63" t="n">
        <v>1703.44</v>
      </c>
      <c r="U63" t="n">
        <v>0.77</v>
      </c>
      <c r="V63" t="n">
        <v>0.92</v>
      </c>
      <c r="W63" t="n">
        <v>0.06</v>
      </c>
      <c r="X63" t="n">
        <v>0.1</v>
      </c>
      <c r="Y63" t="n">
        <v>0.5</v>
      </c>
      <c r="Z63" t="n">
        <v>10</v>
      </c>
    </row>
    <row r="64">
      <c r="A64" t="n">
        <v>12</v>
      </c>
      <c r="B64" t="n">
        <v>70</v>
      </c>
      <c r="C64" t="inlineStr">
        <is>
          <t xml:space="preserve">CONCLUIDO	</t>
        </is>
      </c>
      <c r="D64" t="n">
        <v>9.513</v>
      </c>
      <c r="E64" t="n">
        <v>10.51</v>
      </c>
      <c r="F64" t="n">
        <v>8.109999999999999</v>
      </c>
      <c r="G64" t="n">
        <v>81.09999999999999</v>
      </c>
      <c r="H64" t="n">
        <v>1.45</v>
      </c>
      <c r="I64" t="n">
        <v>6</v>
      </c>
      <c r="J64" t="n">
        <v>158.48</v>
      </c>
      <c r="K64" t="n">
        <v>47.83</v>
      </c>
      <c r="L64" t="n">
        <v>13</v>
      </c>
      <c r="M64" t="n">
        <v>4</v>
      </c>
      <c r="N64" t="n">
        <v>27.65</v>
      </c>
      <c r="O64" t="n">
        <v>19780.06</v>
      </c>
      <c r="P64" t="n">
        <v>80.03</v>
      </c>
      <c r="Q64" t="n">
        <v>203.56</v>
      </c>
      <c r="R64" t="n">
        <v>16.54</v>
      </c>
      <c r="S64" t="n">
        <v>13.05</v>
      </c>
      <c r="T64" t="n">
        <v>1443.93</v>
      </c>
      <c r="U64" t="n">
        <v>0.79</v>
      </c>
      <c r="V64" t="n">
        <v>0.92</v>
      </c>
      <c r="W64" t="n">
        <v>0.07000000000000001</v>
      </c>
      <c r="X64" t="n">
        <v>0.09</v>
      </c>
      <c r="Y64" t="n">
        <v>0.5</v>
      </c>
      <c r="Z64" t="n">
        <v>10</v>
      </c>
    </row>
    <row r="65">
      <c r="A65" t="n">
        <v>13</v>
      </c>
      <c r="B65" t="n">
        <v>70</v>
      </c>
      <c r="C65" t="inlineStr">
        <is>
          <t xml:space="preserve">CONCLUIDO	</t>
        </is>
      </c>
      <c r="D65" t="n">
        <v>9.547000000000001</v>
      </c>
      <c r="E65" t="n">
        <v>10.47</v>
      </c>
      <c r="F65" t="n">
        <v>8.1</v>
      </c>
      <c r="G65" t="n">
        <v>97.22</v>
      </c>
      <c r="H65" t="n">
        <v>1.55</v>
      </c>
      <c r="I65" t="n">
        <v>5</v>
      </c>
      <c r="J65" t="n">
        <v>159.9</v>
      </c>
      <c r="K65" t="n">
        <v>47.83</v>
      </c>
      <c r="L65" t="n">
        <v>14</v>
      </c>
      <c r="M65" t="n">
        <v>3</v>
      </c>
      <c r="N65" t="n">
        <v>28.07</v>
      </c>
      <c r="O65" t="n">
        <v>19955.16</v>
      </c>
      <c r="P65" t="n">
        <v>77.73</v>
      </c>
      <c r="Q65" t="n">
        <v>203.56</v>
      </c>
      <c r="R65" t="n">
        <v>16.42</v>
      </c>
      <c r="S65" t="n">
        <v>13.05</v>
      </c>
      <c r="T65" t="n">
        <v>1388.84</v>
      </c>
      <c r="U65" t="n">
        <v>0.79</v>
      </c>
      <c r="V65" t="n">
        <v>0.92</v>
      </c>
      <c r="W65" t="n">
        <v>0.06</v>
      </c>
      <c r="X65" t="n">
        <v>0.08</v>
      </c>
      <c r="Y65" t="n">
        <v>0.5</v>
      </c>
      <c r="Z65" t="n">
        <v>10</v>
      </c>
    </row>
    <row r="66">
      <c r="A66" t="n">
        <v>14</v>
      </c>
      <c r="B66" t="n">
        <v>70</v>
      </c>
      <c r="C66" t="inlineStr">
        <is>
          <t xml:space="preserve">CONCLUIDO	</t>
        </is>
      </c>
      <c r="D66" t="n">
        <v>9.5481</v>
      </c>
      <c r="E66" t="n">
        <v>10.47</v>
      </c>
      <c r="F66" t="n">
        <v>8.1</v>
      </c>
      <c r="G66" t="n">
        <v>97.20999999999999</v>
      </c>
      <c r="H66" t="n">
        <v>1.65</v>
      </c>
      <c r="I66" t="n">
        <v>5</v>
      </c>
      <c r="J66" t="n">
        <v>161.32</v>
      </c>
      <c r="K66" t="n">
        <v>47.83</v>
      </c>
      <c r="L66" t="n">
        <v>15</v>
      </c>
      <c r="M66" t="n">
        <v>3</v>
      </c>
      <c r="N66" t="n">
        <v>28.5</v>
      </c>
      <c r="O66" t="n">
        <v>20130.71</v>
      </c>
      <c r="P66" t="n">
        <v>78.14</v>
      </c>
      <c r="Q66" t="n">
        <v>203.57</v>
      </c>
      <c r="R66" t="n">
        <v>16.35</v>
      </c>
      <c r="S66" t="n">
        <v>13.05</v>
      </c>
      <c r="T66" t="n">
        <v>1356.82</v>
      </c>
      <c r="U66" t="n">
        <v>0.8</v>
      </c>
      <c r="V66" t="n">
        <v>0.92</v>
      </c>
      <c r="W66" t="n">
        <v>0.06</v>
      </c>
      <c r="X66" t="n">
        <v>0.08</v>
      </c>
      <c r="Y66" t="n">
        <v>0.5</v>
      </c>
      <c r="Z66" t="n">
        <v>10</v>
      </c>
    </row>
    <row r="67">
      <c r="A67" t="n">
        <v>15</v>
      </c>
      <c r="B67" t="n">
        <v>70</v>
      </c>
      <c r="C67" t="inlineStr">
        <is>
          <t xml:space="preserve">CONCLUIDO	</t>
        </is>
      </c>
      <c r="D67" t="n">
        <v>9.5562</v>
      </c>
      <c r="E67" t="n">
        <v>10.46</v>
      </c>
      <c r="F67" t="n">
        <v>8.09</v>
      </c>
      <c r="G67" t="n">
        <v>97.09999999999999</v>
      </c>
      <c r="H67" t="n">
        <v>1.74</v>
      </c>
      <c r="I67" t="n">
        <v>5</v>
      </c>
      <c r="J67" t="n">
        <v>162.75</v>
      </c>
      <c r="K67" t="n">
        <v>47.83</v>
      </c>
      <c r="L67" t="n">
        <v>16</v>
      </c>
      <c r="M67" t="n">
        <v>3</v>
      </c>
      <c r="N67" t="n">
        <v>28.92</v>
      </c>
      <c r="O67" t="n">
        <v>20306.85</v>
      </c>
      <c r="P67" t="n">
        <v>77.20999999999999</v>
      </c>
      <c r="Q67" t="n">
        <v>203.56</v>
      </c>
      <c r="R67" t="n">
        <v>16.16</v>
      </c>
      <c r="S67" t="n">
        <v>13.05</v>
      </c>
      <c r="T67" t="n">
        <v>1258.82</v>
      </c>
      <c r="U67" t="n">
        <v>0.8100000000000001</v>
      </c>
      <c r="V67" t="n">
        <v>0.92</v>
      </c>
      <c r="W67" t="n">
        <v>0.06</v>
      </c>
      <c r="X67" t="n">
        <v>0.07000000000000001</v>
      </c>
      <c r="Y67" t="n">
        <v>0.5</v>
      </c>
      <c r="Z67" t="n">
        <v>10</v>
      </c>
    </row>
    <row r="68">
      <c r="A68" t="n">
        <v>16</v>
      </c>
      <c r="B68" t="n">
        <v>70</v>
      </c>
      <c r="C68" t="inlineStr">
        <is>
          <t xml:space="preserve">CONCLUIDO	</t>
        </is>
      </c>
      <c r="D68" t="n">
        <v>9.5374</v>
      </c>
      <c r="E68" t="n">
        <v>10.48</v>
      </c>
      <c r="F68" t="n">
        <v>8.109999999999999</v>
      </c>
      <c r="G68" t="n">
        <v>97.34999999999999</v>
      </c>
      <c r="H68" t="n">
        <v>1.83</v>
      </c>
      <c r="I68" t="n">
        <v>5</v>
      </c>
      <c r="J68" t="n">
        <v>164.19</v>
      </c>
      <c r="K68" t="n">
        <v>47.83</v>
      </c>
      <c r="L68" t="n">
        <v>17</v>
      </c>
      <c r="M68" t="n">
        <v>3</v>
      </c>
      <c r="N68" t="n">
        <v>29.36</v>
      </c>
      <c r="O68" t="n">
        <v>20483.57</v>
      </c>
      <c r="P68" t="n">
        <v>74.90000000000001</v>
      </c>
      <c r="Q68" t="n">
        <v>203.56</v>
      </c>
      <c r="R68" t="n">
        <v>16.83</v>
      </c>
      <c r="S68" t="n">
        <v>13.05</v>
      </c>
      <c r="T68" t="n">
        <v>1596.89</v>
      </c>
      <c r="U68" t="n">
        <v>0.78</v>
      </c>
      <c r="V68" t="n">
        <v>0.92</v>
      </c>
      <c r="W68" t="n">
        <v>0.06</v>
      </c>
      <c r="X68" t="n">
        <v>0.09</v>
      </c>
      <c r="Y68" t="n">
        <v>0.5</v>
      </c>
      <c r="Z68" t="n">
        <v>10</v>
      </c>
    </row>
    <row r="69">
      <c r="A69" t="n">
        <v>17</v>
      </c>
      <c r="B69" t="n">
        <v>70</v>
      </c>
      <c r="C69" t="inlineStr">
        <is>
          <t xml:space="preserve">CONCLUIDO	</t>
        </is>
      </c>
      <c r="D69" t="n">
        <v>9.590999999999999</v>
      </c>
      <c r="E69" t="n">
        <v>10.43</v>
      </c>
      <c r="F69" t="n">
        <v>8.08</v>
      </c>
      <c r="G69" t="n">
        <v>121.24</v>
      </c>
      <c r="H69" t="n">
        <v>1.93</v>
      </c>
      <c r="I69" t="n">
        <v>4</v>
      </c>
      <c r="J69" t="n">
        <v>165.62</v>
      </c>
      <c r="K69" t="n">
        <v>47.83</v>
      </c>
      <c r="L69" t="n">
        <v>18</v>
      </c>
      <c r="M69" t="n">
        <v>0</v>
      </c>
      <c r="N69" t="n">
        <v>29.8</v>
      </c>
      <c r="O69" t="n">
        <v>20660.89</v>
      </c>
      <c r="P69" t="n">
        <v>73.83</v>
      </c>
      <c r="Q69" t="n">
        <v>203.56</v>
      </c>
      <c r="R69" t="n">
        <v>15.72</v>
      </c>
      <c r="S69" t="n">
        <v>13.05</v>
      </c>
      <c r="T69" t="n">
        <v>1046.52</v>
      </c>
      <c r="U69" t="n">
        <v>0.83</v>
      </c>
      <c r="V69" t="n">
        <v>0.92</v>
      </c>
      <c r="W69" t="n">
        <v>0.06</v>
      </c>
      <c r="X69" t="n">
        <v>0.06</v>
      </c>
      <c r="Y69" t="n">
        <v>0.5</v>
      </c>
      <c r="Z69" t="n">
        <v>10</v>
      </c>
    </row>
    <row r="70">
      <c r="A70" t="n">
        <v>0</v>
      </c>
      <c r="B70" t="n">
        <v>90</v>
      </c>
      <c r="C70" t="inlineStr">
        <is>
          <t xml:space="preserve">CONCLUIDO	</t>
        </is>
      </c>
      <c r="D70" t="n">
        <v>6.3645</v>
      </c>
      <c r="E70" t="n">
        <v>15.71</v>
      </c>
      <c r="F70" t="n">
        <v>9.949999999999999</v>
      </c>
      <c r="G70" t="n">
        <v>6.35</v>
      </c>
      <c r="H70" t="n">
        <v>0.1</v>
      </c>
      <c r="I70" t="n">
        <v>94</v>
      </c>
      <c r="J70" t="n">
        <v>176.73</v>
      </c>
      <c r="K70" t="n">
        <v>52.44</v>
      </c>
      <c r="L70" t="n">
        <v>1</v>
      </c>
      <c r="M70" t="n">
        <v>92</v>
      </c>
      <c r="N70" t="n">
        <v>33.29</v>
      </c>
      <c r="O70" t="n">
        <v>22031.19</v>
      </c>
      <c r="P70" t="n">
        <v>129.69</v>
      </c>
      <c r="Q70" t="n">
        <v>203.6</v>
      </c>
      <c r="R70" t="n">
        <v>74.2</v>
      </c>
      <c r="S70" t="n">
        <v>13.05</v>
      </c>
      <c r="T70" t="n">
        <v>29833.37</v>
      </c>
      <c r="U70" t="n">
        <v>0.18</v>
      </c>
      <c r="V70" t="n">
        <v>0.75</v>
      </c>
      <c r="W70" t="n">
        <v>0.2</v>
      </c>
      <c r="X70" t="n">
        <v>1.92</v>
      </c>
      <c r="Y70" t="n">
        <v>0.5</v>
      </c>
      <c r="Z70" t="n">
        <v>10</v>
      </c>
    </row>
    <row r="71">
      <c r="A71" t="n">
        <v>1</v>
      </c>
      <c r="B71" t="n">
        <v>90</v>
      </c>
      <c r="C71" t="inlineStr">
        <is>
          <t xml:space="preserve">CONCLUIDO	</t>
        </is>
      </c>
      <c r="D71" t="n">
        <v>7.7956</v>
      </c>
      <c r="E71" t="n">
        <v>12.83</v>
      </c>
      <c r="F71" t="n">
        <v>8.880000000000001</v>
      </c>
      <c r="G71" t="n">
        <v>12.39</v>
      </c>
      <c r="H71" t="n">
        <v>0.2</v>
      </c>
      <c r="I71" t="n">
        <v>43</v>
      </c>
      <c r="J71" t="n">
        <v>178.21</v>
      </c>
      <c r="K71" t="n">
        <v>52.44</v>
      </c>
      <c r="L71" t="n">
        <v>2</v>
      </c>
      <c r="M71" t="n">
        <v>41</v>
      </c>
      <c r="N71" t="n">
        <v>33.77</v>
      </c>
      <c r="O71" t="n">
        <v>22213.89</v>
      </c>
      <c r="P71" t="n">
        <v>114.94</v>
      </c>
      <c r="Q71" t="n">
        <v>203.56</v>
      </c>
      <c r="R71" t="n">
        <v>40.74</v>
      </c>
      <c r="S71" t="n">
        <v>13.05</v>
      </c>
      <c r="T71" t="n">
        <v>13361.17</v>
      </c>
      <c r="U71" t="n">
        <v>0.32</v>
      </c>
      <c r="V71" t="n">
        <v>0.84</v>
      </c>
      <c r="W71" t="n">
        <v>0.12</v>
      </c>
      <c r="X71" t="n">
        <v>0.85</v>
      </c>
      <c r="Y71" t="n">
        <v>0.5</v>
      </c>
      <c r="Z71" t="n">
        <v>10</v>
      </c>
    </row>
    <row r="72">
      <c r="A72" t="n">
        <v>2</v>
      </c>
      <c r="B72" t="n">
        <v>90</v>
      </c>
      <c r="C72" t="inlineStr">
        <is>
          <t xml:space="preserve">CONCLUIDO	</t>
        </is>
      </c>
      <c r="D72" t="n">
        <v>8.3443</v>
      </c>
      <c r="E72" t="n">
        <v>11.98</v>
      </c>
      <c r="F72" t="n">
        <v>8.57</v>
      </c>
      <c r="G72" t="n">
        <v>18.36</v>
      </c>
      <c r="H72" t="n">
        <v>0.3</v>
      </c>
      <c r="I72" t="n">
        <v>28</v>
      </c>
      <c r="J72" t="n">
        <v>179.7</v>
      </c>
      <c r="K72" t="n">
        <v>52.44</v>
      </c>
      <c r="L72" t="n">
        <v>3</v>
      </c>
      <c r="M72" t="n">
        <v>26</v>
      </c>
      <c r="N72" t="n">
        <v>34.26</v>
      </c>
      <c r="O72" t="n">
        <v>22397.24</v>
      </c>
      <c r="P72" t="n">
        <v>110.25</v>
      </c>
      <c r="Q72" t="n">
        <v>203.58</v>
      </c>
      <c r="R72" t="n">
        <v>30.88</v>
      </c>
      <c r="S72" t="n">
        <v>13.05</v>
      </c>
      <c r="T72" t="n">
        <v>8505.709999999999</v>
      </c>
      <c r="U72" t="n">
        <v>0.42</v>
      </c>
      <c r="V72" t="n">
        <v>0.87</v>
      </c>
      <c r="W72" t="n">
        <v>0.1</v>
      </c>
      <c r="X72" t="n">
        <v>0.54</v>
      </c>
      <c r="Y72" t="n">
        <v>0.5</v>
      </c>
      <c r="Z72" t="n">
        <v>10</v>
      </c>
    </row>
    <row r="73">
      <c r="A73" t="n">
        <v>3</v>
      </c>
      <c r="B73" t="n">
        <v>90</v>
      </c>
      <c r="C73" t="inlineStr">
        <is>
          <t xml:space="preserve">CONCLUIDO	</t>
        </is>
      </c>
      <c r="D73" t="n">
        <v>8.631</v>
      </c>
      <c r="E73" t="n">
        <v>11.59</v>
      </c>
      <c r="F73" t="n">
        <v>8.42</v>
      </c>
      <c r="G73" t="n">
        <v>24.05</v>
      </c>
      <c r="H73" t="n">
        <v>0.39</v>
      </c>
      <c r="I73" t="n">
        <v>21</v>
      </c>
      <c r="J73" t="n">
        <v>181.19</v>
      </c>
      <c r="K73" t="n">
        <v>52.44</v>
      </c>
      <c r="L73" t="n">
        <v>4</v>
      </c>
      <c r="M73" t="n">
        <v>19</v>
      </c>
      <c r="N73" t="n">
        <v>34.75</v>
      </c>
      <c r="O73" t="n">
        <v>22581.25</v>
      </c>
      <c r="P73" t="n">
        <v>107.54</v>
      </c>
      <c r="Q73" t="n">
        <v>203.56</v>
      </c>
      <c r="R73" t="n">
        <v>26.28</v>
      </c>
      <c r="S73" t="n">
        <v>13.05</v>
      </c>
      <c r="T73" t="n">
        <v>6239.41</v>
      </c>
      <c r="U73" t="n">
        <v>0.5</v>
      </c>
      <c r="V73" t="n">
        <v>0.88</v>
      </c>
      <c r="W73" t="n">
        <v>0.09</v>
      </c>
      <c r="X73" t="n">
        <v>0.39</v>
      </c>
      <c r="Y73" t="n">
        <v>0.5</v>
      </c>
      <c r="Z73" t="n">
        <v>10</v>
      </c>
    </row>
    <row r="74">
      <c r="A74" t="n">
        <v>4</v>
      </c>
      <c r="B74" t="n">
        <v>90</v>
      </c>
      <c r="C74" t="inlineStr">
        <is>
          <t xml:space="preserve">CONCLUIDO	</t>
        </is>
      </c>
      <c r="D74" t="n">
        <v>8.7822</v>
      </c>
      <c r="E74" t="n">
        <v>11.39</v>
      </c>
      <c r="F74" t="n">
        <v>8.359999999999999</v>
      </c>
      <c r="G74" t="n">
        <v>29.51</v>
      </c>
      <c r="H74" t="n">
        <v>0.49</v>
      </c>
      <c r="I74" t="n">
        <v>17</v>
      </c>
      <c r="J74" t="n">
        <v>182.69</v>
      </c>
      <c r="K74" t="n">
        <v>52.44</v>
      </c>
      <c r="L74" t="n">
        <v>5</v>
      </c>
      <c r="M74" t="n">
        <v>15</v>
      </c>
      <c r="N74" t="n">
        <v>35.25</v>
      </c>
      <c r="O74" t="n">
        <v>22766.06</v>
      </c>
      <c r="P74" t="n">
        <v>106.22</v>
      </c>
      <c r="Q74" t="n">
        <v>203.56</v>
      </c>
      <c r="R74" t="n">
        <v>24.63</v>
      </c>
      <c r="S74" t="n">
        <v>13.05</v>
      </c>
      <c r="T74" t="n">
        <v>5437.35</v>
      </c>
      <c r="U74" t="n">
        <v>0.53</v>
      </c>
      <c r="V74" t="n">
        <v>0.89</v>
      </c>
      <c r="W74" t="n">
        <v>0.08</v>
      </c>
      <c r="X74" t="n">
        <v>0.34</v>
      </c>
      <c r="Y74" t="n">
        <v>0.5</v>
      </c>
      <c r="Z74" t="n">
        <v>10</v>
      </c>
    </row>
    <row r="75">
      <c r="A75" t="n">
        <v>5</v>
      </c>
      <c r="B75" t="n">
        <v>90</v>
      </c>
      <c r="C75" t="inlineStr">
        <is>
          <t xml:space="preserve">CONCLUIDO	</t>
        </is>
      </c>
      <c r="D75" t="n">
        <v>8.9222</v>
      </c>
      <c r="E75" t="n">
        <v>11.21</v>
      </c>
      <c r="F75" t="n">
        <v>8.289999999999999</v>
      </c>
      <c r="G75" t="n">
        <v>35.53</v>
      </c>
      <c r="H75" t="n">
        <v>0.58</v>
      </c>
      <c r="I75" t="n">
        <v>14</v>
      </c>
      <c r="J75" t="n">
        <v>184.19</v>
      </c>
      <c r="K75" t="n">
        <v>52.44</v>
      </c>
      <c r="L75" t="n">
        <v>6</v>
      </c>
      <c r="M75" t="n">
        <v>12</v>
      </c>
      <c r="N75" t="n">
        <v>35.75</v>
      </c>
      <c r="O75" t="n">
        <v>22951.43</v>
      </c>
      <c r="P75" t="n">
        <v>104.62</v>
      </c>
      <c r="Q75" t="n">
        <v>203.56</v>
      </c>
      <c r="R75" t="n">
        <v>22.33</v>
      </c>
      <c r="S75" t="n">
        <v>13.05</v>
      </c>
      <c r="T75" t="n">
        <v>4298.59</v>
      </c>
      <c r="U75" t="n">
        <v>0.58</v>
      </c>
      <c r="V75" t="n">
        <v>0.9</v>
      </c>
      <c r="W75" t="n">
        <v>0.08</v>
      </c>
      <c r="X75" t="n">
        <v>0.27</v>
      </c>
      <c r="Y75" t="n">
        <v>0.5</v>
      </c>
      <c r="Z75" t="n">
        <v>10</v>
      </c>
    </row>
    <row r="76">
      <c r="A76" t="n">
        <v>6</v>
      </c>
      <c r="B76" t="n">
        <v>90</v>
      </c>
      <c r="C76" t="inlineStr">
        <is>
          <t xml:space="preserve">CONCLUIDO	</t>
        </is>
      </c>
      <c r="D76" t="n">
        <v>9.0128</v>
      </c>
      <c r="E76" t="n">
        <v>11.1</v>
      </c>
      <c r="F76" t="n">
        <v>8.25</v>
      </c>
      <c r="G76" t="n">
        <v>41.24</v>
      </c>
      <c r="H76" t="n">
        <v>0.67</v>
      </c>
      <c r="I76" t="n">
        <v>12</v>
      </c>
      <c r="J76" t="n">
        <v>185.7</v>
      </c>
      <c r="K76" t="n">
        <v>52.44</v>
      </c>
      <c r="L76" t="n">
        <v>7</v>
      </c>
      <c r="M76" t="n">
        <v>10</v>
      </c>
      <c r="N76" t="n">
        <v>36.26</v>
      </c>
      <c r="O76" t="n">
        <v>23137.49</v>
      </c>
      <c r="P76" t="n">
        <v>103.44</v>
      </c>
      <c r="Q76" t="n">
        <v>203.56</v>
      </c>
      <c r="R76" t="n">
        <v>20.96</v>
      </c>
      <c r="S76" t="n">
        <v>13.05</v>
      </c>
      <c r="T76" t="n">
        <v>3626.12</v>
      </c>
      <c r="U76" t="n">
        <v>0.62</v>
      </c>
      <c r="V76" t="n">
        <v>0.9</v>
      </c>
      <c r="W76" t="n">
        <v>0.07000000000000001</v>
      </c>
      <c r="X76" t="n">
        <v>0.22</v>
      </c>
      <c r="Y76" t="n">
        <v>0.5</v>
      </c>
      <c r="Z76" t="n">
        <v>10</v>
      </c>
    </row>
    <row r="77">
      <c r="A77" t="n">
        <v>7</v>
      </c>
      <c r="B77" t="n">
        <v>90</v>
      </c>
      <c r="C77" t="inlineStr">
        <is>
          <t xml:space="preserve">CONCLUIDO	</t>
        </is>
      </c>
      <c r="D77" t="n">
        <v>9.0625</v>
      </c>
      <c r="E77" t="n">
        <v>11.03</v>
      </c>
      <c r="F77" t="n">
        <v>8.220000000000001</v>
      </c>
      <c r="G77" t="n">
        <v>44.85</v>
      </c>
      <c r="H77" t="n">
        <v>0.76</v>
      </c>
      <c r="I77" t="n">
        <v>11</v>
      </c>
      <c r="J77" t="n">
        <v>187.22</v>
      </c>
      <c r="K77" t="n">
        <v>52.44</v>
      </c>
      <c r="L77" t="n">
        <v>8</v>
      </c>
      <c r="M77" t="n">
        <v>9</v>
      </c>
      <c r="N77" t="n">
        <v>36.78</v>
      </c>
      <c r="O77" t="n">
        <v>23324.24</v>
      </c>
      <c r="P77" t="n">
        <v>102.48</v>
      </c>
      <c r="Q77" t="n">
        <v>203.56</v>
      </c>
      <c r="R77" t="n">
        <v>20.19</v>
      </c>
      <c r="S77" t="n">
        <v>13.05</v>
      </c>
      <c r="T77" t="n">
        <v>3244.37</v>
      </c>
      <c r="U77" t="n">
        <v>0.65</v>
      </c>
      <c r="V77" t="n">
        <v>0.91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8</v>
      </c>
      <c r="B78" t="n">
        <v>90</v>
      </c>
      <c r="C78" t="inlineStr">
        <is>
          <t xml:space="preserve">CONCLUIDO	</t>
        </is>
      </c>
      <c r="D78" t="n">
        <v>9.099600000000001</v>
      </c>
      <c r="E78" t="n">
        <v>10.99</v>
      </c>
      <c r="F78" t="n">
        <v>8.210000000000001</v>
      </c>
      <c r="G78" t="n">
        <v>49.28</v>
      </c>
      <c r="H78" t="n">
        <v>0.85</v>
      </c>
      <c r="I78" t="n">
        <v>10</v>
      </c>
      <c r="J78" t="n">
        <v>188.74</v>
      </c>
      <c r="K78" t="n">
        <v>52.44</v>
      </c>
      <c r="L78" t="n">
        <v>9</v>
      </c>
      <c r="M78" t="n">
        <v>8</v>
      </c>
      <c r="N78" t="n">
        <v>37.3</v>
      </c>
      <c r="O78" t="n">
        <v>23511.69</v>
      </c>
      <c r="P78" t="n">
        <v>101.28</v>
      </c>
      <c r="Q78" t="n">
        <v>203.56</v>
      </c>
      <c r="R78" t="n">
        <v>19.92</v>
      </c>
      <c r="S78" t="n">
        <v>13.05</v>
      </c>
      <c r="T78" t="n">
        <v>3113.21</v>
      </c>
      <c r="U78" t="n">
        <v>0.66</v>
      </c>
      <c r="V78" t="n">
        <v>0.91</v>
      </c>
      <c r="W78" t="n">
        <v>0.07000000000000001</v>
      </c>
      <c r="X78" t="n">
        <v>0.19</v>
      </c>
      <c r="Y78" t="n">
        <v>0.5</v>
      </c>
      <c r="Z78" t="n">
        <v>10</v>
      </c>
    </row>
    <row r="79">
      <c r="A79" t="n">
        <v>9</v>
      </c>
      <c r="B79" t="n">
        <v>90</v>
      </c>
      <c r="C79" t="inlineStr">
        <is>
          <t xml:space="preserve">CONCLUIDO	</t>
        </is>
      </c>
      <c r="D79" t="n">
        <v>9.146599999999999</v>
      </c>
      <c r="E79" t="n">
        <v>10.93</v>
      </c>
      <c r="F79" t="n">
        <v>8.19</v>
      </c>
      <c r="G79" t="n">
        <v>54.62</v>
      </c>
      <c r="H79" t="n">
        <v>0.93</v>
      </c>
      <c r="I79" t="n">
        <v>9</v>
      </c>
      <c r="J79" t="n">
        <v>190.26</v>
      </c>
      <c r="K79" t="n">
        <v>52.44</v>
      </c>
      <c r="L79" t="n">
        <v>10</v>
      </c>
      <c r="M79" t="n">
        <v>7</v>
      </c>
      <c r="N79" t="n">
        <v>37.82</v>
      </c>
      <c r="O79" t="n">
        <v>23699.85</v>
      </c>
      <c r="P79" t="n">
        <v>100.69</v>
      </c>
      <c r="Q79" t="n">
        <v>203.56</v>
      </c>
      <c r="R79" t="n">
        <v>19.27</v>
      </c>
      <c r="S79" t="n">
        <v>13.05</v>
      </c>
      <c r="T79" t="n">
        <v>2793.86</v>
      </c>
      <c r="U79" t="n">
        <v>0.68</v>
      </c>
      <c r="V79" t="n">
        <v>0.91</v>
      </c>
      <c r="W79" t="n">
        <v>0.07000000000000001</v>
      </c>
      <c r="X79" t="n">
        <v>0.17</v>
      </c>
      <c r="Y79" t="n">
        <v>0.5</v>
      </c>
      <c r="Z79" t="n">
        <v>10</v>
      </c>
    </row>
    <row r="80">
      <c r="A80" t="n">
        <v>10</v>
      </c>
      <c r="B80" t="n">
        <v>90</v>
      </c>
      <c r="C80" t="inlineStr">
        <is>
          <t xml:space="preserve">CONCLUIDO	</t>
        </is>
      </c>
      <c r="D80" t="n">
        <v>9.202</v>
      </c>
      <c r="E80" t="n">
        <v>10.87</v>
      </c>
      <c r="F80" t="n">
        <v>8.16</v>
      </c>
      <c r="G80" t="n">
        <v>61.22</v>
      </c>
      <c r="H80" t="n">
        <v>1.02</v>
      </c>
      <c r="I80" t="n">
        <v>8</v>
      </c>
      <c r="J80" t="n">
        <v>191.79</v>
      </c>
      <c r="K80" t="n">
        <v>52.44</v>
      </c>
      <c r="L80" t="n">
        <v>11</v>
      </c>
      <c r="M80" t="n">
        <v>6</v>
      </c>
      <c r="N80" t="n">
        <v>38.35</v>
      </c>
      <c r="O80" t="n">
        <v>23888.73</v>
      </c>
      <c r="P80" t="n">
        <v>99.69</v>
      </c>
      <c r="Q80" t="n">
        <v>203.56</v>
      </c>
      <c r="R80" t="n">
        <v>18.28</v>
      </c>
      <c r="S80" t="n">
        <v>13.05</v>
      </c>
      <c r="T80" t="n">
        <v>2306.87</v>
      </c>
      <c r="U80" t="n">
        <v>0.71</v>
      </c>
      <c r="V80" t="n">
        <v>0.91</v>
      </c>
      <c r="W80" t="n">
        <v>0.07000000000000001</v>
      </c>
      <c r="X80" t="n">
        <v>0.14</v>
      </c>
      <c r="Y80" t="n">
        <v>0.5</v>
      </c>
      <c r="Z80" t="n">
        <v>10</v>
      </c>
    </row>
    <row r="81">
      <c r="A81" t="n">
        <v>11</v>
      </c>
      <c r="B81" t="n">
        <v>90</v>
      </c>
      <c r="C81" t="inlineStr">
        <is>
          <t xml:space="preserve">CONCLUIDO	</t>
        </is>
      </c>
      <c r="D81" t="n">
        <v>9.259</v>
      </c>
      <c r="E81" t="n">
        <v>10.8</v>
      </c>
      <c r="F81" t="n">
        <v>8.130000000000001</v>
      </c>
      <c r="G81" t="n">
        <v>69.69</v>
      </c>
      <c r="H81" t="n">
        <v>1.1</v>
      </c>
      <c r="I81" t="n">
        <v>7</v>
      </c>
      <c r="J81" t="n">
        <v>193.33</v>
      </c>
      <c r="K81" t="n">
        <v>52.44</v>
      </c>
      <c r="L81" t="n">
        <v>12</v>
      </c>
      <c r="M81" t="n">
        <v>5</v>
      </c>
      <c r="N81" t="n">
        <v>38.89</v>
      </c>
      <c r="O81" t="n">
        <v>24078.33</v>
      </c>
      <c r="P81" t="n">
        <v>98.39</v>
      </c>
      <c r="Q81" t="n">
        <v>203.56</v>
      </c>
      <c r="R81" t="n">
        <v>17.13</v>
      </c>
      <c r="S81" t="n">
        <v>13.05</v>
      </c>
      <c r="T81" t="n">
        <v>1737.43</v>
      </c>
      <c r="U81" t="n">
        <v>0.76</v>
      </c>
      <c r="V81" t="n">
        <v>0.92</v>
      </c>
      <c r="W81" t="n">
        <v>0.07000000000000001</v>
      </c>
      <c r="X81" t="n">
        <v>0.11</v>
      </c>
      <c r="Y81" t="n">
        <v>0.5</v>
      </c>
      <c r="Z81" t="n">
        <v>10</v>
      </c>
    </row>
    <row r="82">
      <c r="A82" t="n">
        <v>12</v>
      </c>
      <c r="B82" t="n">
        <v>90</v>
      </c>
      <c r="C82" t="inlineStr">
        <is>
          <t xml:space="preserve">CONCLUIDO	</t>
        </is>
      </c>
      <c r="D82" t="n">
        <v>9.244999999999999</v>
      </c>
      <c r="E82" t="n">
        <v>10.82</v>
      </c>
      <c r="F82" t="n">
        <v>8.15</v>
      </c>
      <c r="G82" t="n">
        <v>69.83</v>
      </c>
      <c r="H82" t="n">
        <v>1.18</v>
      </c>
      <c r="I82" t="n">
        <v>7</v>
      </c>
      <c r="J82" t="n">
        <v>194.88</v>
      </c>
      <c r="K82" t="n">
        <v>52.44</v>
      </c>
      <c r="L82" t="n">
        <v>13</v>
      </c>
      <c r="M82" t="n">
        <v>5</v>
      </c>
      <c r="N82" t="n">
        <v>39.43</v>
      </c>
      <c r="O82" t="n">
        <v>24268.67</v>
      </c>
      <c r="P82" t="n">
        <v>98.23999999999999</v>
      </c>
      <c r="Q82" t="n">
        <v>203.56</v>
      </c>
      <c r="R82" t="n">
        <v>17.87</v>
      </c>
      <c r="S82" t="n">
        <v>13.05</v>
      </c>
      <c r="T82" t="n">
        <v>2103.7</v>
      </c>
      <c r="U82" t="n">
        <v>0.73</v>
      </c>
      <c r="V82" t="n">
        <v>0.91</v>
      </c>
      <c r="W82" t="n">
        <v>0.07000000000000001</v>
      </c>
      <c r="X82" t="n">
        <v>0.12</v>
      </c>
      <c r="Y82" t="n">
        <v>0.5</v>
      </c>
      <c r="Z82" t="n">
        <v>10</v>
      </c>
    </row>
    <row r="83">
      <c r="A83" t="n">
        <v>13</v>
      </c>
      <c r="B83" t="n">
        <v>90</v>
      </c>
      <c r="C83" t="inlineStr">
        <is>
          <t xml:space="preserve">CONCLUIDO	</t>
        </is>
      </c>
      <c r="D83" t="n">
        <v>9.295400000000001</v>
      </c>
      <c r="E83" t="n">
        <v>10.76</v>
      </c>
      <c r="F83" t="n">
        <v>8.119999999999999</v>
      </c>
      <c r="G83" t="n">
        <v>81.23999999999999</v>
      </c>
      <c r="H83" t="n">
        <v>1.27</v>
      </c>
      <c r="I83" t="n">
        <v>6</v>
      </c>
      <c r="J83" t="n">
        <v>196.42</v>
      </c>
      <c r="K83" t="n">
        <v>52.44</v>
      </c>
      <c r="L83" t="n">
        <v>14</v>
      </c>
      <c r="M83" t="n">
        <v>4</v>
      </c>
      <c r="N83" t="n">
        <v>39.98</v>
      </c>
      <c r="O83" t="n">
        <v>24459.75</v>
      </c>
      <c r="P83" t="n">
        <v>96.67</v>
      </c>
      <c r="Q83" t="n">
        <v>203.56</v>
      </c>
      <c r="R83" t="n">
        <v>17.14</v>
      </c>
      <c r="S83" t="n">
        <v>13.05</v>
      </c>
      <c r="T83" t="n">
        <v>1747.48</v>
      </c>
      <c r="U83" t="n">
        <v>0.76</v>
      </c>
      <c r="V83" t="n">
        <v>0.92</v>
      </c>
      <c r="W83" t="n">
        <v>0.06</v>
      </c>
      <c r="X83" t="n">
        <v>0.1</v>
      </c>
      <c r="Y83" t="n">
        <v>0.5</v>
      </c>
      <c r="Z83" t="n">
        <v>10</v>
      </c>
    </row>
    <row r="84">
      <c r="A84" t="n">
        <v>14</v>
      </c>
      <c r="B84" t="n">
        <v>90</v>
      </c>
      <c r="C84" t="inlineStr">
        <is>
          <t xml:space="preserve">CONCLUIDO	</t>
        </is>
      </c>
      <c r="D84" t="n">
        <v>9.294600000000001</v>
      </c>
      <c r="E84" t="n">
        <v>10.76</v>
      </c>
      <c r="F84" t="n">
        <v>8.119999999999999</v>
      </c>
      <c r="G84" t="n">
        <v>81.25</v>
      </c>
      <c r="H84" t="n">
        <v>1.35</v>
      </c>
      <c r="I84" t="n">
        <v>6</v>
      </c>
      <c r="J84" t="n">
        <v>197.98</v>
      </c>
      <c r="K84" t="n">
        <v>52.44</v>
      </c>
      <c r="L84" t="n">
        <v>15</v>
      </c>
      <c r="M84" t="n">
        <v>4</v>
      </c>
      <c r="N84" t="n">
        <v>40.54</v>
      </c>
      <c r="O84" t="n">
        <v>24651.58</v>
      </c>
      <c r="P84" t="n">
        <v>96.77</v>
      </c>
      <c r="Q84" t="n">
        <v>203.56</v>
      </c>
      <c r="R84" t="n">
        <v>17.16</v>
      </c>
      <c r="S84" t="n">
        <v>13.05</v>
      </c>
      <c r="T84" t="n">
        <v>1756.68</v>
      </c>
      <c r="U84" t="n">
        <v>0.76</v>
      </c>
      <c r="V84" t="n">
        <v>0.92</v>
      </c>
      <c r="W84" t="n">
        <v>0.06</v>
      </c>
      <c r="X84" t="n">
        <v>0.1</v>
      </c>
      <c r="Y84" t="n">
        <v>0.5</v>
      </c>
      <c r="Z84" t="n">
        <v>10</v>
      </c>
    </row>
    <row r="85">
      <c r="A85" t="n">
        <v>15</v>
      </c>
      <c r="B85" t="n">
        <v>90</v>
      </c>
      <c r="C85" t="inlineStr">
        <is>
          <t xml:space="preserve">CONCLUIDO	</t>
        </is>
      </c>
      <c r="D85" t="n">
        <v>9.3132</v>
      </c>
      <c r="E85" t="n">
        <v>10.74</v>
      </c>
      <c r="F85" t="n">
        <v>8.1</v>
      </c>
      <c r="G85" t="n">
        <v>81.04000000000001</v>
      </c>
      <c r="H85" t="n">
        <v>1.42</v>
      </c>
      <c r="I85" t="n">
        <v>6</v>
      </c>
      <c r="J85" t="n">
        <v>199.54</v>
      </c>
      <c r="K85" t="n">
        <v>52.44</v>
      </c>
      <c r="L85" t="n">
        <v>16</v>
      </c>
      <c r="M85" t="n">
        <v>4</v>
      </c>
      <c r="N85" t="n">
        <v>41.1</v>
      </c>
      <c r="O85" t="n">
        <v>24844.17</v>
      </c>
      <c r="P85" t="n">
        <v>95.47</v>
      </c>
      <c r="Q85" t="n">
        <v>203.56</v>
      </c>
      <c r="R85" t="n">
        <v>16.52</v>
      </c>
      <c r="S85" t="n">
        <v>13.05</v>
      </c>
      <c r="T85" t="n">
        <v>1434.72</v>
      </c>
      <c r="U85" t="n">
        <v>0.79</v>
      </c>
      <c r="V85" t="n">
        <v>0.92</v>
      </c>
      <c r="W85" t="n">
        <v>0.06</v>
      </c>
      <c r="X85" t="n">
        <v>0.08</v>
      </c>
      <c r="Y85" t="n">
        <v>0.5</v>
      </c>
      <c r="Z85" t="n">
        <v>10</v>
      </c>
    </row>
    <row r="86">
      <c r="A86" t="n">
        <v>16</v>
      </c>
      <c r="B86" t="n">
        <v>90</v>
      </c>
      <c r="C86" t="inlineStr">
        <is>
          <t xml:space="preserve">CONCLUIDO	</t>
        </is>
      </c>
      <c r="D86" t="n">
        <v>9.345599999999999</v>
      </c>
      <c r="E86" t="n">
        <v>10.7</v>
      </c>
      <c r="F86" t="n">
        <v>8.1</v>
      </c>
      <c r="G86" t="n">
        <v>97.22</v>
      </c>
      <c r="H86" t="n">
        <v>1.5</v>
      </c>
      <c r="I86" t="n">
        <v>5</v>
      </c>
      <c r="J86" t="n">
        <v>201.11</v>
      </c>
      <c r="K86" t="n">
        <v>52.44</v>
      </c>
      <c r="L86" t="n">
        <v>17</v>
      </c>
      <c r="M86" t="n">
        <v>3</v>
      </c>
      <c r="N86" t="n">
        <v>41.67</v>
      </c>
      <c r="O86" t="n">
        <v>25037.53</v>
      </c>
      <c r="P86" t="n">
        <v>94.2</v>
      </c>
      <c r="Q86" t="n">
        <v>203.58</v>
      </c>
      <c r="R86" t="n">
        <v>16.4</v>
      </c>
      <c r="S86" t="n">
        <v>13.05</v>
      </c>
      <c r="T86" t="n">
        <v>1381.48</v>
      </c>
      <c r="U86" t="n">
        <v>0.8</v>
      </c>
      <c r="V86" t="n">
        <v>0.92</v>
      </c>
      <c r="W86" t="n">
        <v>0.06</v>
      </c>
      <c r="X86" t="n">
        <v>0.08</v>
      </c>
      <c r="Y86" t="n">
        <v>0.5</v>
      </c>
      <c r="Z86" t="n">
        <v>10</v>
      </c>
    </row>
    <row r="87">
      <c r="A87" t="n">
        <v>17</v>
      </c>
      <c r="B87" t="n">
        <v>90</v>
      </c>
      <c r="C87" t="inlineStr">
        <is>
          <t xml:space="preserve">CONCLUIDO	</t>
        </is>
      </c>
      <c r="D87" t="n">
        <v>9.345800000000001</v>
      </c>
      <c r="E87" t="n">
        <v>10.7</v>
      </c>
      <c r="F87" t="n">
        <v>8.1</v>
      </c>
      <c r="G87" t="n">
        <v>97.22</v>
      </c>
      <c r="H87" t="n">
        <v>1.58</v>
      </c>
      <c r="I87" t="n">
        <v>5</v>
      </c>
      <c r="J87" t="n">
        <v>202.68</v>
      </c>
      <c r="K87" t="n">
        <v>52.44</v>
      </c>
      <c r="L87" t="n">
        <v>18</v>
      </c>
      <c r="M87" t="n">
        <v>3</v>
      </c>
      <c r="N87" t="n">
        <v>42.24</v>
      </c>
      <c r="O87" t="n">
        <v>25231.66</v>
      </c>
      <c r="P87" t="n">
        <v>94.78</v>
      </c>
      <c r="Q87" t="n">
        <v>203.56</v>
      </c>
      <c r="R87" t="n">
        <v>16.42</v>
      </c>
      <c r="S87" t="n">
        <v>13.05</v>
      </c>
      <c r="T87" t="n">
        <v>1388.15</v>
      </c>
      <c r="U87" t="n">
        <v>0.79</v>
      </c>
      <c r="V87" t="n">
        <v>0.92</v>
      </c>
      <c r="W87" t="n">
        <v>0.06</v>
      </c>
      <c r="X87" t="n">
        <v>0.08</v>
      </c>
      <c r="Y87" t="n">
        <v>0.5</v>
      </c>
      <c r="Z87" t="n">
        <v>10</v>
      </c>
    </row>
    <row r="88">
      <c r="A88" t="n">
        <v>18</v>
      </c>
      <c r="B88" t="n">
        <v>90</v>
      </c>
      <c r="C88" t="inlineStr">
        <is>
          <t xml:space="preserve">CONCLUIDO	</t>
        </is>
      </c>
      <c r="D88" t="n">
        <v>9.352600000000001</v>
      </c>
      <c r="E88" t="n">
        <v>10.69</v>
      </c>
      <c r="F88" t="n">
        <v>8.09</v>
      </c>
      <c r="G88" t="n">
        <v>97.13</v>
      </c>
      <c r="H88" t="n">
        <v>1.65</v>
      </c>
      <c r="I88" t="n">
        <v>5</v>
      </c>
      <c r="J88" t="n">
        <v>204.26</v>
      </c>
      <c r="K88" t="n">
        <v>52.44</v>
      </c>
      <c r="L88" t="n">
        <v>19</v>
      </c>
      <c r="M88" t="n">
        <v>3</v>
      </c>
      <c r="N88" t="n">
        <v>42.82</v>
      </c>
      <c r="O88" t="n">
        <v>25426.72</v>
      </c>
      <c r="P88" t="n">
        <v>94.31</v>
      </c>
      <c r="Q88" t="n">
        <v>203.56</v>
      </c>
      <c r="R88" t="n">
        <v>16.08</v>
      </c>
      <c r="S88" t="n">
        <v>13.05</v>
      </c>
      <c r="T88" t="n">
        <v>1220.23</v>
      </c>
      <c r="U88" t="n">
        <v>0.8100000000000001</v>
      </c>
      <c r="V88" t="n">
        <v>0.92</v>
      </c>
      <c r="W88" t="n">
        <v>0.06</v>
      </c>
      <c r="X88" t="n">
        <v>0.07000000000000001</v>
      </c>
      <c r="Y88" t="n">
        <v>0.5</v>
      </c>
      <c r="Z88" t="n">
        <v>10</v>
      </c>
    </row>
    <row r="89">
      <c r="A89" t="n">
        <v>19</v>
      </c>
      <c r="B89" t="n">
        <v>90</v>
      </c>
      <c r="C89" t="inlineStr">
        <is>
          <t xml:space="preserve">CONCLUIDO	</t>
        </is>
      </c>
      <c r="D89" t="n">
        <v>9.3361</v>
      </c>
      <c r="E89" t="n">
        <v>10.71</v>
      </c>
      <c r="F89" t="n">
        <v>8.109999999999999</v>
      </c>
      <c r="G89" t="n">
        <v>97.34999999999999</v>
      </c>
      <c r="H89" t="n">
        <v>1.73</v>
      </c>
      <c r="I89" t="n">
        <v>5</v>
      </c>
      <c r="J89" t="n">
        <v>205.85</v>
      </c>
      <c r="K89" t="n">
        <v>52.44</v>
      </c>
      <c r="L89" t="n">
        <v>20</v>
      </c>
      <c r="M89" t="n">
        <v>3</v>
      </c>
      <c r="N89" t="n">
        <v>43.41</v>
      </c>
      <c r="O89" t="n">
        <v>25622.45</v>
      </c>
      <c r="P89" t="n">
        <v>93.37</v>
      </c>
      <c r="Q89" t="n">
        <v>203.56</v>
      </c>
      <c r="R89" t="n">
        <v>16.86</v>
      </c>
      <c r="S89" t="n">
        <v>13.05</v>
      </c>
      <c r="T89" t="n">
        <v>1608.54</v>
      </c>
      <c r="U89" t="n">
        <v>0.77</v>
      </c>
      <c r="V89" t="n">
        <v>0.92</v>
      </c>
      <c r="W89" t="n">
        <v>0.06</v>
      </c>
      <c r="X89" t="n">
        <v>0.09</v>
      </c>
      <c r="Y89" t="n">
        <v>0.5</v>
      </c>
      <c r="Z89" t="n">
        <v>10</v>
      </c>
    </row>
    <row r="90">
      <c r="A90" t="n">
        <v>20</v>
      </c>
      <c r="B90" t="n">
        <v>90</v>
      </c>
      <c r="C90" t="inlineStr">
        <is>
          <t xml:space="preserve">CONCLUIDO	</t>
        </is>
      </c>
      <c r="D90" t="n">
        <v>9.3354</v>
      </c>
      <c r="E90" t="n">
        <v>10.71</v>
      </c>
      <c r="F90" t="n">
        <v>8.109999999999999</v>
      </c>
      <c r="G90" t="n">
        <v>97.36</v>
      </c>
      <c r="H90" t="n">
        <v>1.8</v>
      </c>
      <c r="I90" t="n">
        <v>5</v>
      </c>
      <c r="J90" t="n">
        <v>207.45</v>
      </c>
      <c r="K90" t="n">
        <v>52.44</v>
      </c>
      <c r="L90" t="n">
        <v>21</v>
      </c>
      <c r="M90" t="n">
        <v>3</v>
      </c>
      <c r="N90" t="n">
        <v>44</v>
      </c>
      <c r="O90" t="n">
        <v>25818.99</v>
      </c>
      <c r="P90" t="n">
        <v>91.89</v>
      </c>
      <c r="Q90" t="n">
        <v>203.56</v>
      </c>
      <c r="R90" t="n">
        <v>16.9</v>
      </c>
      <c r="S90" t="n">
        <v>13.05</v>
      </c>
      <c r="T90" t="n">
        <v>1628.25</v>
      </c>
      <c r="U90" t="n">
        <v>0.77</v>
      </c>
      <c r="V90" t="n">
        <v>0.92</v>
      </c>
      <c r="W90" t="n">
        <v>0.06</v>
      </c>
      <c r="X90" t="n">
        <v>0.09</v>
      </c>
      <c r="Y90" t="n">
        <v>0.5</v>
      </c>
      <c r="Z90" t="n">
        <v>10</v>
      </c>
    </row>
    <row r="91">
      <c r="A91" t="n">
        <v>21</v>
      </c>
      <c r="B91" t="n">
        <v>90</v>
      </c>
      <c r="C91" t="inlineStr">
        <is>
          <t xml:space="preserve">CONCLUIDO	</t>
        </is>
      </c>
      <c r="D91" t="n">
        <v>9.4034</v>
      </c>
      <c r="E91" t="n">
        <v>10.63</v>
      </c>
      <c r="F91" t="n">
        <v>8.07</v>
      </c>
      <c r="G91" t="n">
        <v>121.08</v>
      </c>
      <c r="H91" t="n">
        <v>1.87</v>
      </c>
      <c r="I91" t="n">
        <v>4</v>
      </c>
      <c r="J91" t="n">
        <v>209.05</v>
      </c>
      <c r="K91" t="n">
        <v>52.44</v>
      </c>
      <c r="L91" t="n">
        <v>22</v>
      </c>
      <c r="M91" t="n">
        <v>2</v>
      </c>
      <c r="N91" t="n">
        <v>44.6</v>
      </c>
      <c r="O91" t="n">
        <v>26016.35</v>
      </c>
      <c r="P91" t="n">
        <v>90.34999999999999</v>
      </c>
      <c r="Q91" t="n">
        <v>203.56</v>
      </c>
      <c r="R91" t="n">
        <v>15.4</v>
      </c>
      <c r="S91" t="n">
        <v>13.05</v>
      </c>
      <c r="T91" t="n">
        <v>887.0599999999999</v>
      </c>
      <c r="U91" t="n">
        <v>0.85</v>
      </c>
      <c r="V91" t="n">
        <v>0.92</v>
      </c>
      <c r="W91" t="n">
        <v>0.06</v>
      </c>
      <c r="X91" t="n">
        <v>0.05</v>
      </c>
      <c r="Y91" t="n">
        <v>0.5</v>
      </c>
      <c r="Z91" t="n">
        <v>10</v>
      </c>
    </row>
    <row r="92">
      <c r="A92" t="n">
        <v>22</v>
      </c>
      <c r="B92" t="n">
        <v>90</v>
      </c>
      <c r="C92" t="inlineStr">
        <is>
          <t xml:space="preserve">CONCLUIDO	</t>
        </is>
      </c>
      <c r="D92" t="n">
        <v>9.394299999999999</v>
      </c>
      <c r="E92" t="n">
        <v>10.64</v>
      </c>
      <c r="F92" t="n">
        <v>8.08</v>
      </c>
      <c r="G92" t="n">
        <v>121.23</v>
      </c>
      <c r="H92" t="n">
        <v>1.94</v>
      </c>
      <c r="I92" t="n">
        <v>4</v>
      </c>
      <c r="J92" t="n">
        <v>210.65</v>
      </c>
      <c r="K92" t="n">
        <v>52.44</v>
      </c>
      <c r="L92" t="n">
        <v>23</v>
      </c>
      <c r="M92" t="n">
        <v>2</v>
      </c>
      <c r="N92" t="n">
        <v>45.21</v>
      </c>
      <c r="O92" t="n">
        <v>26214.54</v>
      </c>
      <c r="P92" t="n">
        <v>90.37</v>
      </c>
      <c r="Q92" t="n">
        <v>203.56</v>
      </c>
      <c r="R92" t="n">
        <v>15.87</v>
      </c>
      <c r="S92" t="n">
        <v>13.05</v>
      </c>
      <c r="T92" t="n">
        <v>1119.19</v>
      </c>
      <c r="U92" t="n">
        <v>0.82</v>
      </c>
      <c r="V92" t="n">
        <v>0.92</v>
      </c>
      <c r="W92" t="n">
        <v>0.06</v>
      </c>
      <c r="X92" t="n">
        <v>0.06</v>
      </c>
      <c r="Y92" t="n">
        <v>0.5</v>
      </c>
      <c r="Z92" t="n">
        <v>10</v>
      </c>
    </row>
    <row r="93">
      <c r="A93" t="n">
        <v>23</v>
      </c>
      <c r="B93" t="n">
        <v>90</v>
      </c>
      <c r="C93" t="inlineStr">
        <is>
          <t xml:space="preserve">CONCLUIDO	</t>
        </is>
      </c>
      <c r="D93" t="n">
        <v>9.3919</v>
      </c>
      <c r="E93" t="n">
        <v>10.65</v>
      </c>
      <c r="F93" t="n">
        <v>8.08</v>
      </c>
      <c r="G93" t="n">
        <v>121.27</v>
      </c>
      <c r="H93" t="n">
        <v>2.01</v>
      </c>
      <c r="I93" t="n">
        <v>4</v>
      </c>
      <c r="J93" t="n">
        <v>212.27</v>
      </c>
      <c r="K93" t="n">
        <v>52.44</v>
      </c>
      <c r="L93" t="n">
        <v>24</v>
      </c>
      <c r="M93" t="n">
        <v>2</v>
      </c>
      <c r="N93" t="n">
        <v>45.82</v>
      </c>
      <c r="O93" t="n">
        <v>26413.56</v>
      </c>
      <c r="P93" t="n">
        <v>89.87</v>
      </c>
      <c r="Q93" t="n">
        <v>203.56</v>
      </c>
      <c r="R93" t="n">
        <v>15.93</v>
      </c>
      <c r="S93" t="n">
        <v>13.05</v>
      </c>
      <c r="T93" t="n">
        <v>1151.67</v>
      </c>
      <c r="U93" t="n">
        <v>0.82</v>
      </c>
      <c r="V93" t="n">
        <v>0.92</v>
      </c>
      <c r="W93" t="n">
        <v>0.06</v>
      </c>
      <c r="X93" t="n">
        <v>0.06</v>
      </c>
      <c r="Y93" t="n">
        <v>0.5</v>
      </c>
      <c r="Z93" t="n">
        <v>10</v>
      </c>
    </row>
    <row r="94">
      <c r="A94" t="n">
        <v>24</v>
      </c>
      <c r="B94" t="n">
        <v>90</v>
      </c>
      <c r="C94" t="inlineStr">
        <is>
          <t xml:space="preserve">CONCLUIDO	</t>
        </is>
      </c>
      <c r="D94" t="n">
        <v>9.402200000000001</v>
      </c>
      <c r="E94" t="n">
        <v>10.64</v>
      </c>
      <c r="F94" t="n">
        <v>8.07</v>
      </c>
      <c r="G94" t="n">
        <v>121.1</v>
      </c>
      <c r="H94" t="n">
        <v>2.08</v>
      </c>
      <c r="I94" t="n">
        <v>4</v>
      </c>
      <c r="J94" t="n">
        <v>213.89</v>
      </c>
      <c r="K94" t="n">
        <v>52.44</v>
      </c>
      <c r="L94" t="n">
        <v>25</v>
      </c>
      <c r="M94" t="n">
        <v>2</v>
      </c>
      <c r="N94" t="n">
        <v>46.44</v>
      </c>
      <c r="O94" t="n">
        <v>26613.43</v>
      </c>
      <c r="P94" t="n">
        <v>89.23999999999999</v>
      </c>
      <c r="Q94" t="n">
        <v>203.56</v>
      </c>
      <c r="R94" t="n">
        <v>15.47</v>
      </c>
      <c r="S94" t="n">
        <v>13.05</v>
      </c>
      <c r="T94" t="n">
        <v>918.76</v>
      </c>
      <c r="U94" t="n">
        <v>0.84</v>
      </c>
      <c r="V94" t="n">
        <v>0.92</v>
      </c>
      <c r="W94" t="n">
        <v>0.06</v>
      </c>
      <c r="X94" t="n">
        <v>0.05</v>
      </c>
      <c r="Y94" t="n">
        <v>0.5</v>
      </c>
      <c r="Z94" t="n">
        <v>10</v>
      </c>
    </row>
    <row r="95">
      <c r="A95" t="n">
        <v>25</v>
      </c>
      <c r="B95" t="n">
        <v>90</v>
      </c>
      <c r="C95" t="inlineStr">
        <is>
          <t xml:space="preserve">CONCLUIDO	</t>
        </is>
      </c>
      <c r="D95" t="n">
        <v>9.3916</v>
      </c>
      <c r="E95" t="n">
        <v>10.65</v>
      </c>
      <c r="F95" t="n">
        <v>8.09</v>
      </c>
      <c r="G95" t="n">
        <v>121.28</v>
      </c>
      <c r="H95" t="n">
        <v>2.14</v>
      </c>
      <c r="I95" t="n">
        <v>4</v>
      </c>
      <c r="J95" t="n">
        <v>215.51</v>
      </c>
      <c r="K95" t="n">
        <v>52.44</v>
      </c>
      <c r="L95" t="n">
        <v>26</v>
      </c>
      <c r="M95" t="n">
        <v>2</v>
      </c>
      <c r="N95" t="n">
        <v>47.07</v>
      </c>
      <c r="O95" t="n">
        <v>26814.17</v>
      </c>
      <c r="P95" t="n">
        <v>89.13</v>
      </c>
      <c r="Q95" t="n">
        <v>203.56</v>
      </c>
      <c r="R95" t="n">
        <v>15.97</v>
      </c>
      <c r="S95" t="n">
        <v>13.05</v>
      </c>
      <c r="T95" t="n">
        <v>1170.41</v>
      </c>
      <c r="U95" t="n">
        <v>0.82</v>
      </c>
      <c r="V95" t="n">
        <v>0.92</v>
      </c>
      <c r="W95" t="n">
        <v>0.06</v>
      </c>
      <c r="X95" t="n">
        <v>0.06</v>
      </c>
      <c r="Y95" t="n">
        <v>0.5</v>
      </c>
      <c r="Z95" t="n">
        <v>10</v>
      </c>
    </row>
    <row r="96">
      <c r="A96" t="n">
        <v>26</v>
      </c>
      <c r="B96" t="n">
        <v>90</v>
      </c>
      <c r="C96" t="inlineStr">
        <is>
          <t xml:space="preserve">CONCLUIDO	</t>
        </is>
      </c>
      <c r="D96" t="n">
        <v>9.3889</v>
      </c>
      <c r="E96" t="n">
        <v>10.65</v>
      </c>
      <c r="F96" t="n">
        <v>8.09</v>
      </c>
      <c r="G96" t="n">
        <v>121.32</v>
      </c>
      <c r="H96" t="n">
        <v>2.21</v>
      </c>
      <c r="I96" t="n">
        <v>4</v>
      </c>
      <c r="J96" t="n">
        <v>217.15</v>
      </c>
      <c r="K96" t="n">
        <v>52.44</v>
      </c>
      <c r="L96" t="n">
        <v>27</v>
      </c>
      <c r="M96" t="n">
        <v>0</v>
      </c>
      <c r="N96" t="n">
        <v>47.71</v>
      </c>
      <c r="O96" t="n">
        <v>27015.77</v>
      </c>
      <c r="P96" t="n">
        <v>87.98</v>
      </c>
      <c r="Q96" t="n">
        <v>203.56</v>
      </c>
      <c r="R96" t="n">
        <v>15.99</v>
      </c>
      <c r="S96" t="n">
        <v>13.05</v>
      </c>
      <c r="T96" t="n">
        <v>1178.22</v>
      </c>
      <c r="U96" t="n">
        <v>0.82</v>
      </c>
      <c r="V96" t="n">
        <v>0.92</v>
      </c>
      <c r="W96" t="n">
        <v>0.06</v>
      </c>
      <c r="X96" t="n">
        <v>0.06</v>
      </c>
      <c r="Y96" t="n">
        <v>0.5</v>
      </c>
      <c r="Z96" t="n">
        <v>10</v>
      </c>
    </row>
    <row r="97">
      <c r="A97" t="n">
        <v>0</v>
      </c>
      <c r="B97" t="n">
        <v>10</v>
      </c>
      <c r="C97" t="inlineStr">
        <is>
          <t xml:space="preserve">CONCLUIDO	</t>
        </is>
      </c>
      <c r="D97" t="n">
        <v>9.6347</v>
      </c>
      <c r="E97" t="n">
        <v>10.38</v>
      </c>
      <c r="F97" t="n">
        <v>8.49</v>
      </c>
      <c r="G97" t="n">
        <v>23.15</v>
      </c>
      <c r="H97" t="n">
        <v>0.64</v>
      </c>
      <c r="I97" t="n">
        <v>22</v>
      </c>
      <c r="J97" t="n">
        <v>26.11</v>
      </c>
      <c r="K97" t="n">
        <v>12.1</v>
      </c>
      <c r="L97" t="n">
        <v>1</v>
      </c>
      <c r="M97" t="n">
        <v>1</v>
      </c>
      <c r="N97" t="n">
        <v>3.01</v>
      </c>
      <c r="O97" t="n">
        <v>3454.41</v>
      </c>
      <c r="P97" t="n">
        <v>24.52</v>
      </c>
      <c r="Q97" t="n">
        <v>203.56</v>
      </c>
      <c r="R97" t="n">
        <v>27.73</v>
      </c>
      <c r="S97" t="n">
        <v>13.05</v>
      </c>
      <c r="T97" t="n">
        <v>6961.13</v>
      </c>
      <c r="U97" t="n">
        <v>0.47</v>
      </c>
      <c r="V97" t="n">
        <v>0.88</v>
      </c>
      <c r="W97" t="n">
        <v>0.12</v>
      </c>
      <c r="X97" t="n">
        <v>0.46</v>
      </c>
      <c r="Y97" t="n">
        <v>0.5</v>
      </c>
      <c r="Z97" t="n">
        <v>10</v>
      </c>
    </row>
    <row r="98">
      <c r="A98" t="n">
        <v>1</v>
      </c>
      <c r="B98" t="n">
        <v>10</v>
      </c>
      <c r="C98" t="inlineStr">
        <is>
          <t xml:space="preserve">CONCLUIDO	</t>
        </is>
      </c>
      <c r="D98" t="n">
        <v>9.6318</v>
      </c>
      <c r="E98" t="n">
        <v>10.38</v>
      </c>
      <c r="F98" t="n">
        <v>8.49</v>
      </c>
      <c r="G98" t="n">
        <v>23.16</v>
      </c>
      <c r="H98" t="n">
        <v>1.23</v>
      </c>
      <c r="I98" t="n">
        <v>22</v>
      </c>
      <c r="J98" t="n">
        <v>27.2</v>
      </c>
      <c r="K98" t="n">
        <v>12.1</v>
      </c>
      <c r="L98" t="n">
        <v>2</v>
      </c>
      <c r="M98" t="n">
        <v>0</v>
      </c>
      <c r="N98" t="n">
        <v>3.1</v>
      </c>
      <c r="O98" t="n">
        <v>3588.35</v>
      </c>
      <c r="P98" t="n">
        <v>25.4</v>
      </c>
      <c r="Q98" t="n">
        <v>203.56</v>
      </c>
      <c r="R98" t="n">
        <v>27.84</v>
      </c>
      <c r="S98" t="n">
        <v>13.05</v>
      </c>
      <c r="T98" t="n">
        <v>7016.86</v>
      </c>
      <c r="U98" t="n">
        <v>0.47</v>
      </c>
      <c r="V98" t="n">
        <v>0.88</v>
      </c>
      <c r="W98" t="n">
        <v>0.12</v>
      </c>
      <c r="X98" t="n">
        <v>0.47</v>
      </c>
      <c r="Y98" t="n">
        <v>0.5</v>
      </c>
      <c r="Z98" t="n">
        <v>10</v>
      </c>
    </row>
    <row r="99">
      <c r="A99" t="n">
        <v>0</v>
      </c>
      <c r="B99" t="n">
        <v>45</v>
      </c>
      <c r="C99" t="inlineStr">
        <is>
          <t xml:space="preserve">CONCLUIDO	</t>
        </is>
      </c>
      <c r="D99" t="n">
        <v>8.025</v>
      </c>
      <c r="E99" t="n">
        <v>12.46</v>
      </c>
      <c r="F99" t="n">
        <v>9.24</v>
      </c>
      <c r="G99" t="n">
        <v>9.24</v>
      </c>
      <c r="H99" t="n">
        <v>0.18</v>
      </c>
      <c r="I99" t="n">
        <v>60</v>
      </c>
      <c r="J99" t="n">
        <v>98.70999999999999</v>
      </c>
      <c r="K99" t="n">
        <v>39.72</v>
      </c>
      <c r="L99" t="n">
        <v>1</v>
      </c>
      <c r="M99" t="n">
        <v>58</v>
      </c>
      <c r="N99" t="n">
        <v>12.99</v>
      </c>
      <c r="O99" t="n">
        <v>12407.75</v>
      </c>
      <c r="P99" t="n">
        <v>81.41</v>
      </c>
      <c r="Q99" t="n">
        <v>203.6</v>
      </c>
      <c r="R99" t="n">
        <v>51.84</v>
      </c>
      <c r="S99" t="n">
        <v>13.05</v>
      </c>
      <c r="T99" t="n">
        <v>18824.15</v>
      </c>
      <c r="U99" t="n">
        <v>0.25</v>
      </c>
      <c r="V99" t="n">
        <v>0.8100000000000001</v>
      </c>
      <c r="W99" t="n">
        <v>0.15</v>
      </c>
      <c r="X99" t="n">
        <v>1.21</v>
      </c>
      <c r="Y99" t="n">
        <v>0.5</v>
      </c>
      <c r="Z99" t="n">
        <v>10</v>
      </c>
    </row>
    <row r="100">
      <c r="A100" t="n">
        <v>1</v>
      </c>
      <c r="B100" t="n">
        <v>45</v>
      </c>
      <c r="C100" t="inlineStr">
        <is>
          <t xml:space="preserve">CONCLUIDO	</t>
        </is>
      </c>
      <c r="D100" t="n">
        <v>8.982699999999999</v>
      </c>
      <c r="E100" t="n">
        <v>11.13</v>
      </c>
      <c r="F100" t="n">
        <v>8.57</v>
      </c>
      <c r="G100" t="n">
        <v>18.36</v>
      </c>
      <c r="H100" t="n">
        <v>0.35</v>
      </c>
      <c r="I100" t="n">
        <v>28</v>
      </c>
      <c r="J100" t="n">
        <v>99.95</v>
      </c>
      <c r="K100" t="n">
        <v>39.72</v>
      </c>
      <c r="L100" t="n">
        <v>2</v>
      </c>
      <c r="M100" t="n">
        <v>26</v>
      </c>
      <c r="N100" t="n">
        <v>13.24</v>
      </c>
      <c r="O100" t="n">
        <v>12561.45</v>
      </c>
      <c r="P100" t="n">
        <v>74.05</v>
      </c>
      <c r="Q100" t="n">
        <v>203.56</v>
      </c>
      <c r="R100" t="n">
        <v>30.96</v>
      </c>
      <c r="S100" t="n">
        <v>13.05</v>
      </c>
      <c r="T100" t="n">
        <v>8542.99</v>
      </c>
      <c r="U100" t="n">
        <v>0.42</v>
      </c>
      <c r="V100" t="n">
        <v>0.87</v>
      </c>
      <c r="W100" t="n">
        <v>0.1</v>
      </c>
      <c r="X100" t="n">
        <v>0.54</v>
      </c>
      <c r="Y100" t="n">
        <v>0.5</v>
      </c>
      <c r="Z100" t="n">
        <v>10</v>
      </c>
    </row>
    <row r="101">
      <c r="A101" t="n">
        <v>2</v>
      </c>
      <c r="B101" t="n">
        <v>45</v>
      </c>
      <c r="C101" t="inlineStr">
        <is>
          <t xml:space="preserve">CONCLUIDO	</t>
        </is>
      </c>
      <c r="D101" t="n">
        <v>9.363099999999999</v>
      </c>
      <c r="E101" t="n">
        <v>10.68</v>
      </c>
      <c r="F101" t="n">
        <v>8.32</v>
      </c>
      <c r="G101" t="n">
        <v>27.74</v>
      </c>
      <c r="H101" t="n">
        <v>0.52</v>
      </c>
      <c r="I101" t="n">
        <v>18</v>
      </c>
      <c r="J101" t="n">
        <v>101.2</v>
      </c>
      <c r="K101" t="n">
        <v>39.72</v>
      </c>
      <c r="L101" t="n">
        <v>3</v>
      </c>
      <c r="M101" t="n">
        <v>16</v>
      </c>
      <c r="N101" t="n">
        <v>13.49</v>
      </c>
      <c r="O101" t="n">
        <v>12715.54</v>
      </c>
      <c r="P101" t="n">
        <v>70.3</v>
      </c>
      <c r="Q101" t="n">
        <v>203.56</v>
      </c>
      <c r="R101" t="n">
        <v>23.44</v>
      </c>
      <c r="S101" t="n">
        <v>13.05</v>
      </c>
      <c r="T101" t="n">
        <v>4837.27</v>
      </c>
      <c r="U101" t="n">
        <v>0.5600000000000001</v>
      </c>
      <c r="V101" t="n">
        <v>0.9</v>
      </c>
      <c r="W101" t="n">
        <v>0.07000000000000001</v>
      </c>
      <c r="X101" t="n">
        <v>0.3</v>
      </c>
      <c r="Y101" t="n">
        <v>0.5</v>
      </c>
      <c r="Z101" t="n">
        <v>10</v>
      </c>
    </row>
    <row r="102">
      <c r="A102" t="n">
        <v>3</v>
      </c>
      <c r="B102" t="n">
        <v>45</v>
      </c>
      <c r="C102" t="inlineStr">
        <is>
          <t xml:space="preserve">CONCLUIDO	</t>
        </is>
      </c>
      <c r="D102" t="n">
        <v>9.4657</v>
      </c>
      <c r="E102" t="n">
        <v>10.56</v>
      </c>
      <c r="F102" t="n">
        <v>8.289999999999999</v>
      </c>
      <c r="G102" t="n">
        <v>35.52</v>
      </c>
      <c r="H102" t="n">
        <v>0.6899999999999999</v>
      </c>
      <c r="I102" t="n">
        <v>14</v>
      </c>
      <c r="J102" t="n">
        <v>102.45</v>
      </c>
      <c r="K102" t="n">
        <v>39.72</v>
      </c>
      <c r="L102" t="n">
        <v>4</v>
      </c>
      <c r="M102" t="n">
        <v>12</v>
      </c>
      <c r="N102" t="n">
        <v>13.74</v>
      </c>
      <c r="O102" t="n">
        <v>12870.03</v>
      </c>
      <c r="P102" t="n">
        <v>68.59999999999999</v>
      </c>
      <c r="Q102" t="n">
        <v>203.56</v>
      </c>
      <c r="R102" t="n">
        <v>22.31</v>
      </c>
      <c r="S102" t="n">
        <v>13.05</v>
      </c>
      <c r="T102" t="n">
        <v>4289</v>
      </c>
      <c r="U102" t="n">
        <v>0.58</v>
      </c>
      <c r="V102" t="n">
        <v>0.9</v>
      </c>
      <c r="W102" t="n">
        <v>0.08</v>
      </c>
      <c r="X102" t="n">
        <v>0.26</v>
      </c>
      <c r="Y102" t="n">
        <v>0.5</v>
      </c>
      <c r="Z102" t="n">
        <v>10</v>
      </c>
    </row>
    <row r="103">
      <c r="A103" t="n">
        <v>4</v>
      </c>
      <c r="B103" t="n">
        <v>45</v>
      </c>
      <c r="C103" t="inlineStr">
        <is>
          <t xml:space="preserve">CONCLUIDO	</t>
        </is>
      </c>
      <c r="D103" t="n">
        <v>9.5806</v>
      </c>
      <c r="E103" t="n">
        <v>10.44</v>
      </c>
      <c r="F103" t="n">
        <v>8.220000000000001</v>
      </c>
      <c r="G103" t="n">
        <v>44.86</v>
      </c>
      <c r="H103" t="n">
        <v>0.85</v>
      </c>
      <c r="I103" t="n">
        <v>11</v>
      </c>
      <c r="J103" t="n">
        <v>103.71</v>
      </c>
      <c r="K103" t="n">
        <v>39.72</v>
      </c>
      <c r="L103" t="n">
        <v>5</v>
      </c>
      <c r="M103" t="n">
        <v>9</v>
      </c>
      <c r="N103" t="n">
        <v>14</v>
      </c>
      <c r="O103" t="n">
        <v>13024.91</v>
      </c>
      <c r="P103" t="n">
        <v>66.43000000000001</v>
      </c>
      <c r="Q103" t="n">
        <v>203.56</v>
      </c>
      <c r="R103" t="n">
        <v>20.27</v>
      </c>
      <c r="S103" t="n">
        <v>13.05</v>
      </c>
      <c r="T103" t="n">
        <v>3286.54</v>
      </c>
      <c r="U103" t="n">
        <v>0.64</v>
      </c>
      <c r="V103" t="n">
        <v>0.91</v>
      </c>
      <c r="W103" t="n">
        <v>0.07000000000000001</v>
      </c>
      <c r="X103" t="n">
        <v>0.2</v>
      </c>
      <c r="Y103" t="n">
        <v>0.5</v>
      </c>
      <c r="Z103" t="n">
        <v>10</v>
      </c>
    </row>
    <row r="104">
      <c r="A104" t="n">
        <v>5</v>
      </c>
      <c r="B104" t="n">
        <v>45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8.19</v>
      </c>
      <c r="G104" t="n">
        <v>54.62</v>
      </c>
      <c r="H104" t="n">
        <v>1.01</v>
      </c>
      <c r="I104" t="n">
        <v>9</v>
      </c>
      <c r="J104" t="n">
        <v>104.97</v>
      </c>
      <c r="K104" t="n">
        <v>39.72</v>
      </c>
      <c r="L104" t="n">
        <v>6</v>
      </c>
      <c r="M104" t="n">
        <v>7</v>
      </c>
      <c r="N104" t="n">
        <v>14.25</v>
      </c>
      <c r="O104" t="n">
        <v>13180.19</v>
      </c>
      <c r="P104" t="n">
        <v>64.53</v>
      </c>
      <c r="Q104" t="n">
        <v>203.56</v>
      </c>
      <c r="R104" t="n">
        <v>19.33</v>
      </c>
      <c r="S104" t="n">
        <v>13.05</v>
      </c>
      <c r="T104" t="n">
        <v>2824.58</v>
      </c>
      <c r="U104" t="n">
        <v>0.68</v>
      </c>
      <c r="V104" t="n">
        <v>0.91</v>
      </c>
      <c r="W104" t="n">
        <v>0.07000000000000001</v>
      </c>
      <c r="X104" t="n">
        <v>0.17</v>
      </c>
      <c r="Y104" t="n">
        <v>0.5</v>
      </c>
      <c r="Z104" t="n">
        <v>10</v>
      </c>
    </row>
    <row r="105">
      <c r="A105" t="n">
        <v>6</v>
      </c>
      <c r="B105" t="n">
        <v>45</v>
      </c>
      <c r="C105" t="inlineStr">
        <is>
          <t xml:space="preserve">CONCLUIDO	</t>
        </is>
      </c>
      <c r="D105" t="n">
        <v>9.692</v>
      </c>
      <c r="E105" t="n">
        <v>10.32</v>
      </c>
      <c r="F105" t="n">
        <v>8.17</v>
      </c>
      <c r="G105" t="n">
        <v>61.24</v>
      </c>
      <c r="H105" t="n">
        <v>1.16</v>
      </c>
      <c r="I105" t="n">
        <v>8</v>
      </c>
      <c r="J105" t="n">
        <v>106.23</v>
      </c>
      <c r="K105" t="n">
        <v>39.72</v>
      </c>
      <c r="L105" t="n">
        <v>7</v>
      </c>
      <c r="M105" t="n">
        <v>6</v>
      </c>
      <c r="N105" t="n">
        <v>14.52</v>
      </c>
      <c r="O105" t="n">
        <v>13335.87</v>
      </c>
      <c r="P105" t="n">
        <v>62.39</v>
      </c>
      <c r="Q105" t="n">
        <v>203.56</v>
      </c>
      <c r="R105" t="n">
        <v>18.44</v>
      </c>
      <c r="S105" t="n">
        <v>13.05</v>
      </c>
      <c r="T105" t="n">
        <v>2384.23</v>
      </c>
      <c r="U105" t="n">
        <v>0.71</v>
      </c>
      <c r="V105" t="n">
        <v>0.91</v>
      </c>
      <c r="W105" t="n">
        <v>0.07000000000000001</v>
      </c>
      <c r="X105" t="n">
        <v>0.14</v>
      </c>
      <c r="Y105" t="n">
        <v>0.5</v>
      </c>
      <c r="Z105" t="n">
        <v>10</v>
      </c>
    </row>
    <row r="106">
      <c r="A106" t="n">
        <v>7</v>
      </c>
      <c r="B106" t="n">
        <v>45</v>
      </c>
      <c r="C106" t="inlineStr">
        <is>
          <t xml:space="preserve">CONCLUIDO	</t>
        </is>
      </c>
      <c r="D106" t="n">
        <v>9.731</v>
      </c>
      <c r="E106" t="n">
        <v>10.28</v>
      </c>
      <c r="F106" t="n">
        <v>8.140000000000001</v>
      </c>
      <c r="G106" t="n">
        <v>69.81</v>
      </c>
      <c r="H106" t="n">
        <v>1.31</v>
      </c>
      <c r="I106" t="n">
        <v>7</v>
      </c>
      <c r="J106" t="n">
        <v>107.5</v>
      </c>
      <c r="K106" t="n">
        <v>39.72</v>
      </c>
      <c r="L106" t="n">
        <v>8</v>
      </c>
      <c r="M106" t="n">
        <v>5</v>
      </c>
      <c r="N106" t="n">
        <v>14.78</v>
      </c>
      <c r="O106" t="n">
        <v>13491.96</v>
      </c>
      <c r="P106" t="n">
        <v>60.43</v>
      </c>
      <c r="Q106" t="n">
        <v>203.56</v>
      </c>
      <c r="R106" t="n">
        <v>17.74</v>
      </c>
      <c r="S106" t="n">
        <v>13.05</v>
      </c>
      <c r="T106" t="n">
        <v>2042.36</v>
      </c>
      <c r="U106" t="n">
        <v>0.74</v>
      </c>
      <c r="V106" t="n">
        <v>0.91</v>
      </c>
      <c r="W106" t="n">
        <v>0.07000000000000001</v>
      </c>
      <c r="X106" t="n">
        <v>0.12</v>
      </c>
      <c r="Y106" t="n">
        <v>0.5</v>
      </c>
      <c r="Z106" t="n">
        <v>10</v>
      </c>
    </row>
    <row r="107">
      <c r="A107" t="n">
        <v>8</v>
      </c>
      <c r="B107" t="n">
        <v>45</v>
      </c>
      <c r="C107" t="inlineStr">
        <is>
          <t xml:space="preserve">CONCLUIDO	</t>
        </is>
      </c>
      <c r="D107" t="n">
        <v>9.7654</v>
      </c>
      <c r="E107" t="n">
        <v>10.24</v>
      </c>
      <c r="F107" t="n">
        <v>8.130000000000001</v>
      </c>
      <c r="G107" t="n">
        <v>81.29000000000001</v>
      </c>
      <c r="H107" t="n">
        <v>1.46</v>
      </c>
      <c r="I107" t="n">
        <v>6</v>
      </c>
      <c r="J107" t="n">
        <v>108.77</v>
      </c>
      <c r="K107" t="n">
        <v>39.72</v>
      </c>
      <c r="L107" t="n">
        <v>9</v>
      </c>
      <c r="M107" t="n">
        <v>2</v>
      </c>
      <c r="N107" t="n">
        <v>15.05</v>
      </c>
      <c r="O107" t="n">
        <v>13648.58</v>
      </c>
      <c r="P107" t="n">
        <v>58.75</v>
      </c>
      <c r="Q107" t="n">
        <v>203.56</v>
      </c>
      <c r="R107" t="n">
        <v>17.18</v>
      </c>
      <c r="S107" t="n">
        <v>13.05</v>
      </c>
      <c r="T107" t="n">
        <v>1766.21</v>
      </c>
      <c r="U107" t="n">
        <v>0.76</v>
      </c>
      <c r="V107" t="n">
        <v>0.92</v>
      </c>
      <c r="W107" t="n">
        <v>0.07000000000000001</v>
      </c>
      <c r="X107" t="n">
        <v>0.1</v>
      </c>
      <c r="Y107" t="n">
        <v>0.5</v>
      </c>
      <c r="Z107" t="n">
        <v>10</v>
      </c>
    </row>
    <row r="108">
      <c r="A108" t="n">
        <v>9</v>
      </c>
      <c r="B108" t="n">
        <v>45</v>
      </c>
      <c r="C108" t="inlineStr">
        <is>
          <t xml:space="preserve">CONCLUIDO	</t>
        </is>
      </c>
      <c r="D108" t="n">
        <v>9.772</v>
      </c>
      <c r="E108" t="n">
        <v>10.23</v>
      </c>
      <c r="F108" t="n">
        <v>8.119999999999999</v>
      </c>
      <c r="G108" t="n">
        <v>81.22</v>
      </c>
      <c r="H108" t="n">
        <v>1.6</v>
      </c>
      <c r="I108" t="n">
        <v>6</v>
      </c>
      <c r="J108" t="n">
        <v>110.04</v>
      </c>
      <c r="K108" t="n">
        <v>39.72</v>
      </c>
      <c r="L108" t="n">
        <v>10</v>
      </c>
      <c r="M108" t="n">
        <v>0</v>
      </c>
      <c r="N108" t="n">
        <v>15.32</v>
      </c>
      <c r="O108" t="n">
        <v>13805.5</v>
      </c>
      <c r="P108" t="n">
        <v>58.91</v>
      </c>
      <c r="Q108" t="n">
        <v>203.56</v>
      </c>
      <c r="R108" t="n">
        <v>16.89</v>
      </c>
      <c r="S108" t="n">
        <v>13.05</v>
      </c>
      <c r="T108" t="n">
        <v>1618.82</v>
      </c>
      <c r="U108" t="n">
        <v>0.77</v>
      </c>
      <c r="V108" t="n">
        <v>0.92</v>
      </c>
      <c r="W108" t="n">
        <v>0.07000000000000001</v>
      </c>
      <c r="X108" t="n">
        <v>0.1</v>
      </c>
      <c r="Y108" t="n">
        <v>0.5</v>
      </c>
      <c r="Z108" t="n">
        <v>10</v>
      </c>
    </row>
    <row r="109">
      <c r="A109" t="n">
        <v>0</v>
      </c>
      <c r="B109" t="n">
        <v>60</v>
      </c>
      <c r="C109" t="inlineStr">
        <is>
          <t xml:space="preserve">CONCLUIDO	</t>
        </is>
      </c>
      <c r="D109" t="n">
        <v>7.4293</v>
      </c>
      <c r="E109" t="n">
        <v>13.46</v>
      </c>
      <c r="F109" t="n">
        <v>9.49</v>
      </c>
      <c r="G109" t="n">
        <v>7.91</v>
      </c>
      <c r="H109" t="n">
        <v>0.14</v>
      </c>
      <c r="I109" t="n">
        <v>72</v>
      </c>
      <c r="J109" t="n">
        <v>124.63</v>
      </c>
      <c r="K109" t="n">
        <v>45</v>
      </c>
      <c r="L109" t="n">
        <v>1</v>
      </c>
      <c r="M109" t="n">
        <v>70</v>
      </c>
      <c r="N109" t="n">
        <v>18.64</v>
      </c>
      <c r="O109" t="n">
        <v>15605.44</v>
      </c>
      <c r="P109" t="n">
        <v>98.12</v>
      </c>
      <c r="Q109" t="n">
        <v>203.58</v>
      </c>
      <c r="R109" t="n">
        <v>59.75</v>
      </c>
      <c r="S109" t="n">
        <v>13.05</v>
      </c>
      <c r="T109" t="n">
        <v>22720.56</v>
      </c>
      <c r="U109" t="n">
        <v>0.22</v>
      </c>
      <c r="V109" t="n">
        <v>0.79</v>
      </c>
      <c r="W109" t="n">
        <v>0.17</v>
      </c>
      <c r="X109" t="n">
        <v>1.46</v>
      </c>
      <c r="Y109" t="n">
        <v>0.5</v>
      </c>
      <c r="Z109" t="n">
        <v>10</v>
      </c>
    </row>
    <row r="110">
      <c r="A110" t="n">
        <v>1</v>
      </c>
      <c r="B110" t="n">
        <v>60</v>
      </c>
      <c r="C110" t="inlineStr">
        <is>
          <t xml:space="preserve">CONCLUIDO	</t>
        </is>
      </c>
      <c r="D110" t="n">
        <v>8.5802</v>
      </c>
      <c r="E110" t="n">
        <v>11.65</v>
      </c>
      <c r="F110" t="n">
        <v>8.68</v>
      </c>
      <c r="G110" t="n">
        <v>15.78</v>
      </c>
      <c r="H110" t="n">
        <v>0.28</v>
      </c>
      <c r="I110" t="n">
        <v>33</v>
      </c>
      <c r="J110" t="n">
        <v>125.95</v>
      </c>
      <c r="K110" t="n">
        <v>45</v>
      </c>
      <c r="L110" t="n">
        <v>2</v>
      </c>
      <c r="M110" t="n">
        <v>31</v>
      </c>
      <c r="N110" t="n">
        <v>18.95</v>
      </c>
      <c r="O110" t="n">
        <v>15767.7</v>
      </c>
      <c r="P110" t="n">
        <v>88.52</v>
      </c>
      <c r="Q110" t="n">
        <v>203.57</v>
      </c>
      <c r="R110" t="n">
        <v>34.46</v>
      </c>
      <c r="S110" t="n">
        <v>13.05</v>
      </c>
      <c r="T110" t="n">
        <v>10267.84</v>
      </c>
      <c r="U110" t="n">
        <v>0.38</v>
      </c>
      <c r="V110" t="n">
        <v>0.86</v>
      </c>
      <c r="W110" t="n">
        <v>0.11</v>
      </c>
      <c r="X110" t="n">
        <v>0.65</v>
      </c>
      <c r="Y110" t="n">
        <v>0.5</v>
      </c>
      <c r="Z110" t="n">
        <v>10</v>
      </c>
    </row>
    <row r="111">
      <c r="A111" t="n">
        <v>2</v>
      </c>
      <c r="B111" t="n">
        <v>60</v>
      </c>
      <c r="C111" t="inlineStr">
        <is>
          <t xml:space="preserve">CONCLUIDO	</t>
        </is>
      </c>
      <c r="D111" t="n">
        <v>8.978199999999999</v>
      </c>
      <c r="E111" t="n">
        <v>11.14</v>
      </c>
      <c r="F111" t="n">
        <v>8.44</v>
      </c>
      <c r="G111" t="n">
        <v>23.03</v>
      </c>
      <c r="H111" t="n">
        <v>0.42</v>
      </c>
      <c r="I111" t="n">
        <v>22</v>
      </c>
      <c r="J111" t="n">
        <v>127.27</v>
      </c>
      <c r="K111" t="n">
        <v>45</v>
      </c>
      <c r="L111" t="n">
        <v>3</v>
      </c>
      <c r="M111" t="n">
        <v>20</v>
      </c>
      <c r="N111" t="n">
        <v>19.27</v>
      </c>
      <c r="O111" t="n">
        <v>15930.42</v>
      </c>
      <c r="P111" t="n">
        <v>85.14</v>
      </c>
      <c r="Q111" t="n">
        <v>203.57</v>
      </c>
      <c r="R111" t="n">
        <v>27.09</v>
      </c>
      <c r="S111" t="n">
        <v>13.05</v>
      </c>
      <c r="T111" t="n">
        <v>6639.23</v>
      </c>
      <c r="U111" t="n">
        <v>0.48</v>
      </c>
      <c r="V111" t="n">
        <v>0.88</v>
      </c>
      <c r="W111" t="n">
        <v>0.09</v>
      </c>
      <c r="X111" t="n">
        <v>0.42</v>
      </c>
      <c r="Y111" t="n">
        <v>0.5</v>
      </c>
      <c r="Z111" t="n">
        <v>10</v>
      </c>
    </row>
    <row r="112">
      <c r="A112" t="n">
        <v>3</v>
      </c>
      <c r="B112" t="n">
        <v>60</v>
      </c>
      <c r="C112" t="inlineStr">
        <is>
          <t xml:space="preserve">CONCLUIDO	</t>
        </is>
      </c>
      <c r="D112" t="n">
        <v>9.201700000000001</v>
      </c>
      <c r="E112" t="n">
        <v>10.87</v>
      </c>
      <c r="F112" t="n">
        <v>8.33</v>
      </c>
      <c r="G112" t="n">
        <v>31.22</v>
      </c>
      <c r="H112" t="n">
        <v>0.55</v>
      </c>
      <c r="I112" t="n">
        <v>16</v>
      </c>
      <c r="J112" t="n">
        <v>128.59</v>
      </c>
      <c r="K112" t="n">
        <v>45</v>
      </c>
      <c r="L112" t="n">
        <v>4</v>
      </c>
      <c r="M112" t="n">
        <v>14</v>
      </c>
      <c r="N112" t="n">
        <v>19.59</v>
      </c>
      <c r="O112" t="n">
        <v>16093.6</v>
      </c>
      <c r="P112" t="n">
        <v>82.68000000000001</v>
      </c>
      <c r="Q112" t="n">
        <v>203.56</v>
      </c>
      <c r="R112" t="n">
        <v>23.46</v>
      </c>
      <c r="S112" t="n">
        <v>13.05</v>
      </c>
      <c r="T112" t="n">
        <v>4853.8</v>
      </c>
      <c r="U112" t="n">
        <v>0.5600000000000001</v>
      </c>
      <c r="V112" t="n">
        <v>0.89</v>
      </c>
      <c r="W112" t="n">
        <v>0.08</v>
      </c>
      <c r="X112" t="n">
        <v>0.3</v>
      </c>
      <c r="Y112" t="n">
        <v>0.5</v>
      </c>
      <c r="Z112" t="n">
        <v>10</v>
      </c>
    </row>
    <row r="113">
      <c r="A113" t="n">
        <v>4</v>
      </c>
      <c r="B113" t="n">
        <v>60</v>
      </c>
      <c r="C113" t="inlineStr">
        <is>
          <t xml:space="preserve">CONCLUIDO	</t>
        </is>
      </c>
      <c r="D113" t="n">
        <v>9.3192</v>
      </c>
      <c r="E113" t="n">
        <v>10.73</v>
      </c>
      <c r="F113" t="n">
        <v>8.27</v>
      </c>
      <c r="G113" t="n">
        <v>38.15</v>
      </c>
      <c r="H113" t="n">
        <v>0.68</v>
      </c>
      <c r="I113" t="n">
        <v>13</v>
      </c>
      <c r="J113" t="n">
        <v>129.92</v>
      </c>
      <c r="K113" t="n">
        <v>45</v>
      </c>
      <c r="L113" t="n">
        <v>5</v>
      </c>
      <c r="M113" t="n">
        <v>11</v>
      </c>
      <c r="N113" t="n">
        <v>19.92</v>
      </c>
      <c r="O113" t="n">
        <v>16257.24</v>
      </c>
      <c r="P113" t="n">
        <v>80.84999999999999</v>
      </c>
      <c r="Q113" t="n">
        <v>203.56</v>
      </c>
      <c r="R113" t="n">
        <v>21.6</v>
      </c>
      <c r="S113" t="n">
        <v>13.05</v>
      </c>
      <c r="T113" t="n">
        <v>3940.54</v>
      </c>
      <c r="U113" t="n">
        <v>0.6</v>
      </c>
      <c r="V113" t="n">
        <v>0.9</v>
      </c>
      <c r="W113" t="n">
        <v>0.07000000000000001</v>
      </c>
      <c r="X113" t="n">
        <v>0.24</v>
      </c>
      <c r="Y113" t="n">
        <v>0.5</v>
      </c>
      <c r="Z113" t="n">
        <v>10</v>
      </c>
    </row>
    <row r="114">
      <c r="A114" t="n">
        <v>5</v>
      </c>
      <c r="B114" t="n">
        <v>60</v>
      </c>
      <c r="C114" t="inlineStr">
        <is>
          <t xml:space="preserve">CONCLUIDO	</t>
        </is>
      </c>
      <c r="D114" t="n">
        <v>9.398999999999999</v>
      </c>
      <c r="E114" t="n">
        <v>10.64</v>
      </c>
      <c r="F114" t="n">
        <v>8.23</v>
      </c>
      <c r="G114" t="n">
        <v>44.87</v>
      </c>
      <c r="H114" t="n">
        <v>0.8100000000000001</v>
      </c>
      <c r="I114" t="n">
        <v>11</v>
      </c>
      <c r="J114" t="n">
        <v>131.25</v>
      </c>
      <c r="K114" t="n">
        <v>45</v>
      </c>
      <c r="L114" t="n">
        <v>6</v>
      </c>
      <c r="M114" t="n">
        <v>9</v>
      </c>
      <c r="N114" t="n">
        <v>20.25</v>
      </c>
      <c r="O114" t="n">
        <v>16421.36</v>
      </c>
      <c r="P114" t="n">
        <v>79.53</v>
      </c>
      <c r="Q114" t="n">
        <v>203.56</v>
      </c>
      <c r="R114" t="n">
        <v>20.32</v>
      </c>
      <c r="S114" t="n">
        <v>13.05</v>
      </c>
      <c r="T114" t="n">
        <v>3310.61</v>
      </c>
      <c r="U114" t="n">
        <v>0.64</v>
      </c>
      <c r="V114" t="n">
        <v>0.91</v>
      </c>
      <c r="W114" t="n">
        <v>0.07000000000000001</v>
      </c>
      <c r="X114" t="n">
        <v>0.2</v>
      </c>
      <c r="Y114" t="n">
        <v>0.5</v>
      </c>
      <c r="Z114" t="n">
        <v>10</v>
      </c>
    </row>
    <row r="115">
      <c r="A115" t="n">
        <v>6</v>
      </c>
      <c r="B115" t="n">
        <v>60</v>
      </c>
      <c r="C115" t="inlineStr">
        <is>
          <t xml:space="preserve">CONCLUIDO	</t>
        </is>
      </c>
      <c r="D115" t="n">
        <v>9.485900000000001</v>
      </c>
      <c r="E115" t="n">
        <v>10.54</v>
      </c>
      <c r="F115" t="n">
        <v>8.18</v>
      </c>
      <c r="G115" t="n">
        <v>54.53</v>
      </c>
      <c r="H115" t="n">
        <v>0.93</v>
      </c>
      <c r="I115" t="n">
        <v>9</v>
      </c>
      <c r="J115" t="n">
        <v>132.58</v>
      </c>
      <c r="K115" t="n">
        <v>45</v>
      </c>
      <c r="L115" t="n">
        <v>7</v>
      </c>
      <c r="M115" t="n">
        <v>7</v>
      </c>
      <c r="N115" t="n">
        <v>20.59</v>
      </c>
      <c r="O115" t="n">
        <v>16585.95</v>
      </c>
      <c r="P115" t="n">
        <v>77.52</v>
      </c>
      <c r="Q115" t="n">
        <v>203.56</v>
      </c>
      <c r="R115" t="n">
        <v>18.88</v>
      </c>
      <c r="S115" t="n">
        <v>13.05</v>
      </c>
      <c r="T115" t="n">
        <v>2600.58</v>
      </c>
      <c r="U115" t="n">
        <v>0.6899999999999999</v>
      </c>
      <c r="V115" t="n">
        <v>0.91</v>
      </c>
      <c r="W115" t="n">
        <v>0.07000000000000001</v>
      </c>
      <c r="X115" t="n">
        <v>0.16</v>
      </c>
      <c r="Y115" t="n">
        <v>0.5</v>
      </c>
      <c r="Z115" t="n">
        <v>10</v>
      </c>
    </row>
    <row r="116">
      <c r="A116" t="n">
        <v>7</v>
      </c>
      <c r="B116" t="n">
        <v>60</v>
      </c>
      <c r="C116" t="inlineStr">
        <is>
          <t xml:space="preserve">CONCLUIDO	</t>
        </is>
      </c>
      <c r="D116" t="n">
        <v>9.5183</v>
      </c>
      <c r="E116" t="n">
        <v>10.51</v>
      </c>
      <c r="F116" t="n">
        <v>8.17</v>
      </c>
      <c r="G116" t="n">
        <v>61.27</v>
      </c>
      <c r="H116" t="n">
        <v>1.06</v>
      </c>
      <c r="I116" t="n">
        <v>8</v>
      </c>
      <c r="J116" t="n">
        <v>133.92</v>
      </c>
      <c r="K116" t="n">
        <v>45</v>
      </c>
      <c r="L116" t="n">
        <v>8</v>
      </c>
      <c r="M116" t="n">
        <v>6</v>
      </c>
      <c r="N116" t="n">
        <v>20.93</v>
      </c>
      <c r="O116" t="n">
        <v>16751.02</v>
      </c>
      <c r="P116" t="n">
        <v>76.58</v>
      </c>
      <c r="Q116" t="n">
        <v>203.56</v>
      </c>
      <c r="R116" t="n">
        <v>18.54</v>
      </c>
      <c r="S116" t="n">
        <v>13.05</v>
      </c>
      <c r="T116" t="n">
        <v>2436.09</v>
      </c>
      <c r="U116" t="n">
        <v>0.7</v>
      </c>
      <c r="V116" t="n">
        <v>0.91</v>
      </c>
      <c r="W116" t="n">
        <v>0.07000000000000001</v>
      </c>
      <c r="X116" t="n">
        <v>0.15</v>
      </c>
      <c r="Y116" t="n">
        <v>0.5</v>
      </c>
      <c r="Z116" t="n">
        <v>10</v>
      </c>
    </row>
    <row r="117">
      <c r="A117" t="n">
        <v>8</v>
      </c>
      <c r="B117" t="n">
        <v>60</v>
      </c>
      <c r="C117" t="inlineStr">
        <is>
          <t xml:space="preserve">CONCLUIDO	</t>
        </is>
      </c>
      <c r="D117" t="n">
        <v>9.571199999999999</v>
      </c>
      <c r="E117" t="n">
        <v>10.45</v>
      </c>
      <c r="F117" t="n">
        <v>8.140000000000001</v>
      </c>
      <c r="G117" t="n">
        <v>69.75</v>
      </c>
      <c r="H117" t="n">
        <v>1.18</v>
      </c>
      <c r="I117" t="n">
        <v>7</v>
      </c>
      <c r="J117" t="n">
        <v>135.27</v>
      </c>
      <c r="K117" t="n">
        <v>45</v>
      </c>
      <c r="L117" t="n">
        <v>9</v>
      </c>
      <c r="M117" t="n">
        <v>5</v>
      </c>
      <c r="N117" t="n">
        <v>21.27</v>
      </c>
      <c r="O117" t="n">
        <v>16916.71</v>
      </c>
      <c r="P117" t="n">
        <v>74.69</v>
      </c>
      <c r="Q117" t="n">
        <v>203.56</v>
      </c>
      <c r="R117" t="n">
        <v>17.39</v>
      </c>
      <c r="S117" t="n">
        <v>13.05</v>
      </c>
      <c r="T117" t="n">
        <v>1866.34</v>
      </c>
      <c r="U117" t="n">
        <v>0.75</v>
      </c>
      <c r="V117" t="n">
        <v>0.92</v>
      </c>
      <c r="W117" t="n">
        <v>0.07000000000000001</v>
      </c>
      <c r="X117" t="n">
        <v>0.11</v>
      </c>
      <c r="Y117" t="n">
        <v>0.5</v>
      </c>
      <c r="Z117" t="n">
        <v>10</v>
      </c>
    </row>
    <row r="118">
      <c r="A118" t="n">
        <v>9</v>
      </c>
      <c r="B118" t="n">
        <v>60</v>
      </c>
      <c r="C118" t="inlineStr">
        <is>
          <t xml:space="preserve">CONCLUIDO	</t>
        </is>
      </c>
      <c r="D118" t="n">
        <v>9.5656</v>
      </c>
      <c r="E118" t="n">
        <v>10.45</v>
      </c>
      <c r="F118" t="n">
        <v>8.140000000000001</v>
      </c>
      <c r="G118" t="n">
        <v>69.8</v>
      </c>
      <c r="H118" t="n">
        <v>1.29</v>
      </c>
      <c r="I118" t="n">
        <v>7</v>
      </c>
      <c r="J118" t="n">
        <v>136.61</v>
      </c>
      <c r="K118" t="n">
        <v>45</v>
      </c>
      <c r="L118" t="n">
        <v>10</v>
      </c>
      <c r="M118" t="n">
        <v>5</v>
      </c>
      <c r="N118" t="n">
        <v>21.61</v>
      </c>
      <c r="O118" t="n">
        <v>17082.76</v>
      </c>
      <c r="P118" t="n">
        <v>73.47</v>
      </c>
      <c r="Q118" t="n">
        <v>203.56</v>
      </c>
      <c r="R118" t="n">
        <v>17.78</v>
      </c>
      <c r="S118" t="n">
        <v>13.05</v>
      </c>
      <c r="T118" t="n">
        <v>2060.12</v>
      </c>
      <c r="U118" t="n">
        <v>0.73</v>
      </c>
      <c r="V118" t="n">
        <v>0.91</v>
      </c>
      <c r="W118" t="n">
        <v>0.06</v>
      </c>
      <c r="X118" t="n">
        <v>0.12</v>
      </c>
      <c r="Y118" t="n">
        <v>0.5</v>
      </c>
      <c r="Z118" t="n">
        <v>10</v>
      </c>
    </row>
    <row r="119">
      <c r="A119" t="n">
        <v>10</v>
      </c>
      <c r="B119" t="n">
        <v>60</v>
      </c>
      <c r="C119" t="inlineStr">
        <is>
          <t xml:space="preserve">CONCLUIDO	</t>
        </is>
      </c>
      <c r="D119" t="n">
        <v>9.6061</v>
      </c>
      <c r="E119" t="n">
        <v>10.41</v>
      </c>
      <c r="F119" t="n">
        <v>8.119999999999999</v>
      </c>
      <c r="G119" t="n">
        <v>81.23999999999999</v>
      </c>
      <c r="H119" t="n">
        <v>1.41</v>
      </c>
      <c r="I119" t="n">
        <v>6</v>
      </c>
      <c r="J119" t="n">
        <v>137.96</v>
      </c>
      <c r="K119" t="n">
        <v>45</v>
      </c>
      <c r="L119" t="n">
        <v>11</v>
      </c>
      <c r="M119" t="n">
        <v>4</v>
      </c>
      <c r="N119" t="n">
        <v>21.96</v>
      </c>
      <c r="O119" t="n">
        <v>17249.3</v>
      </c>
      <c r="P119" t="n">
        <v>72.22</v>
      </c>
      <c r="Q119" t="n">
        <v>203.56</v>
      </c>
      <c r="R119" t="n">
        <v>17.16</v>
      </c>
      <c r="S119" t="n">
        <v>13.05</v>
      </c>
      <c r="T119" t="n">
        <v>1753.86</v>
      </c>
      <c r="U119" t="n">
        <v>0.76</v>
      </c>
      <c r="V119" t="n">
        <v>0.92</v>
      </c>
      <c r="W119" t="n">
        <v>0.06</v>
      </c>
      <c r="X119" t="n">
        <v>0.1</v>
      </c>
      <c r="Y119" t="n">
        <v>0.5</v>
      </c>
      <c r="Z119" t="n">
        <v>10</v>
      </c>
    </row>
    <row r="120">
      <c r="A120" t="n">
        <v>11</v>
      </c>
      <c r="B120" t="n">
        <v>60</v>
      </c>
      <c r="C120" t="inlineStr">
        <is>
          <t xml:space="preserve">CONCLUIDO	</t>
        </is>
      </c>
      <c r="D120" t="n">
        <v>9.609</v>
      </c>
      <c r="E120" t="n">
        <v>10.41</v>
      </c>
      <c r="F120" t="n">
        <v>8.119999999999999</v>
      </c>
      <c r="G120" t="n">
        <v>81.20999999999999</v>
      </c>
      <c r="H120" t="n">
        <v>1.52</v>
      </c>
      <c r="I120" t="n">
        <v>6</v>
      </c>
      <c r="J120" t="n">
        <v>139.32</v>
      </c>
      <c r="K120" t="n">
        <v>45</v>
      </c>
      <c r="L120" t="n">
        <v>12</v>
      </c>
      <c r="M120" t="n">
        <v>4</v>
      </c>
      <c r="N120" t="n">
        <v>22.32</v>
      </c>
      <c r="O120" t="n">
        <v>17416.34</v>
      </c>
      <c r="P120" t="n">
        <v>70.54000000000001</v>
      </c>
      <c r="Q120" t="n">
        <v>203.57</v>
      </c>
      <c r="R120" t="n">
        <v>17.11</v>
      </c>
      <c r="S120" t="n">
        <v>13.05</v>
      </c>
      <c r="T120" t="n">
        <v>1731.13</v>
      </c>
      <c r="U120" t="n">
        <v>0.76</v>
      </c>
      <c r="V120" t="n">
        <v>0.92</v>
      </c>
      <c r="W120" t="n">
        <v>0.06</v>
      </c>
      <c r="X120" t="n">
        <v>0.1</v>
      </c>
      <c r="Y120" t="n">
        <v>0.5</v>
      </c>
      <c r="Z120" t="n">
        <v>10</v>
      </c>
    </row>
    <row r="121">
      <c r="A121" t="n">
        <v>12</v>
      </c>
      <c r="B121" t="n">
        <v>60</v>
      </c>
      <c r="C121" t="inlineStr">
        <is>
          <t xml:space="preserve">CONCLUIDO	</t>
        </is>
      </c>
      <c r="D121" t="n">
        <v>9.646800000000001</v>
      </c>
      <c r="E121" t="n">
        <v>10.37</v>
      </c>
      <c r="F121" t="n">
        <v>8.109999999999999</v>
      </c>
      <c r="G121" t="n">
        <v>97.27</v>
      </c>
      <c r="H121" t="n">
        <v>1.63</v>
      </c>
      <c r="I121" t="n">
        <v>5</v>
      </c>
      <c r="J121" t="n">
        <v>140.67</v>
      </c>
      <c r="K121" t="n">
        <v>45</v>
      </c>
      <c r="L121" t="n">
        <v>13</v>
      </c>
      <c r="M121" t="n">
        <v>3</v>
      </c>
      <c r="N121" t="n">
        <v>22.68</v>
      </c>
      <c r="O121" t="n">
        <v>17583.88</v>
      </c>
      <c r="P121" t="n">
        <v>69.55</v>
      </c>
      <c r="Q121" t="n">
        <v>203.56</v>
      </c>
      <c r="R121" t="n">
        <v>16.59</v>
      </c>
      <c r="S121" t="n">
        <v>13.05</v>
      </c>
      <c r="T121" t="n">
        <v>1472.74</v>
      </c>
      <c r="U121" t="n">
        <v>0.79</v>
      </c>
      <c r="V121" t="n">
        <v>0.92</v>
      </c>
      <c r="W121" t="n">
        <v>0.06</v>
      </c>
      <c r="X121" t="n">
        <v>0.08</v>
      </c>
      <c r="Y121" t="n">
        <v>0.5</v>
      </c>
      <c r="Z121" t="n">
        <v>10</v>
      </c>
    </row>
    <row r="122">
      <c r="A122" t="n">
        <v>13</v>
      </c>
      <c r="B122" t="n">
        <v>60</v>
      </c>
      <c r="C122" t="inlineStr">
        <is>
          <t xml:space="preserve">CONCLUIDO	</t>
        </is>
      </c>
      <c r="D122" t="n">
        <v>9.647600000000001</v>
      </c>
      <c r="E122" t="n">
        <v>10.37</v>
      </c>
      <c r="F122" t="n">
        <v>8.109999999999999</v>
      </c>
      <c r="G122" t="n">
        <v>97.26000000000001</v>
      </c>
      <c r="H122" t="n">
        <v>1.74</v>
      </c>
      <c r="I122" t="n">
        <v>5</v>
      </c>
      <c r="J122" t="n">
        <v>142.04</v>
      </c>
      <c r="K122" t="n">
        <v>45</v>
      </c>
      <c r="L122" t="n">
        <v>14</v>
      </c>
      <c r="M122" t="n">
        <v>1</v>
      </c>
      <c r="N122" t="n">
        <v>23.04</v>
      </c>
      <c r="O122" t="n">
        <v>17751.93</v>
      </c>
      <c r="P122" t="n">
        <v>69.42</v>
      </c>
      <c r="Q122" t="n">
        <v>203.56</v>
      </c>
      <c r="R122" t="n">
        <v>16.45</v>
      </c>
      <c r="S122" t="n">
        <v>13.05</v>
      </c>
      <c r="T122" t="n">
        <v>1403.79</v>
      </c>
      <c r="U122" t="n">
        <v>0.79</v>
      </c>
      <c r="V122" t="n">
        <v>0.92</v>
      </c>
      <c r="W122" t="n">
        <v>0.07000000000000001</v>
      </c>
      <c r="X122" t="n">
        <v>0.08</v>
      </c>
      <c r="Y122" t="n">
        <v>0.5</v>
      </c>
      <c r="Z122" t="n">
        <v>10</v>
      </c>
    </row>
    <row r="123">
      <c r="A123" t="n">
        <v>14</v>
      </c>
      <c r="B123" t="n">
        <v>60</v>
      </c>
      <c r="C123" t="inlineStr">
        <is>
          <t xml:space="preserve">CONCLUIDO	</t>
        </is>
      </c>
      <c r="D123" t="n">
        <v>9.6554</v>
      </c>
      <c r="E123" t="n">
        <v>10.36</v>
      </c>
      <c r="F123" t="n">
        <v>8.1</v>
      </c>
      <c r="G123" t="n">
        <v>97.16</v>
      </c>
      <c r="H123" t="n">
        <v>1.85</v>
      </c>
      <c r="I123" t="n">
        <v>5</v>
      </c>
      <c r="J123" t="n">
        <v>143.4</v>
      </c>
      <c r="K123" t="n">
        <v>45</v>
      </c>
      <c r="L123" t="n">
        <v>15</v>
      </c>
      <c r="M123" t="n">
        <v>1</v>
      </c>
      <c r="N123" t="n">
        <v>23.41</v>
      </c>
      <c r="O123" t="n">
        <v>17920.49</v>
      </c>
      <c r="P123" t="n">
        <v>69.25</v>
      </c>
      <c r="Q123" t="n">
        <v>203.56</v>
      </c>
      <c r="R123" t="n">
        <v>16.1</v>
      </c>
      <c r="S123" t="n">
        <v>13.05</v>
      </c>
      <c r="T123" t="n">
        <v>1230.42</v>
      </c>
      <c r="U123" t="n">
        <v>0.8100000000000001</v>
      </c>
      <c r="V123" t="n">
        <v>0.92</v>
      </c>
      <c r="W123" t="n">
        <v>0.07000000000000001</v>
      </c>
      <c r="X123" t="n">
        <v>0.07000000000000001</v>
      </c>
      <c r="Y123" t="n">
        <v>0.5</v>
      </c>
      <c r="Z123" t="n">
        <v>10</v>
      </c>
    </row>
    <row r="124">
      <c r="A124" t="n">
        <v>15</v>
      </c>
      <c r="B124" t="n">
        <v>60</v>
      </c>
      <c r="C124" t="inlineStr">
        <is>
          <t xml:space="preserve">CONCLUIDO	</t>
        </is>
      </c>
      <c r="D124" t="n">
        <v>9.6546</v>
      </c>
      <c r="E124" t="n">
        <v>10.36</v>
      </c>
      <c r="F124" t="n">
        <v>8.1</v>
      </c>
      <c r="G124" t="n">
        <v>97.17</v>
      </c>
      <c r="H124" t="n">
        <v>1.96</v>
      </c>
      <c r="I124" t="n">
        <v>5</v>
      </c>
      <c r="J124" t="n">
        <v>144.77</v>
      </c>
      <c r="K124" t="n">
        <v>45</v>
      </c>
      <c r="L124" t="n">
        <v>16</v>
      </c>
      <c r="M124" t="n">
        <v>0</v>
      </c>
      <c r="N124" t="n">
        <v>23.78</v>
      </c>
      <c r="O124" t="n">
        <v>18089.56</v>
      </c>
      <c r="P124" t="n">
        <v>69.73999999999999</v>
      </c>
      <c r="Q124" t="n">
        <v>203.56</v>
      </c>
      <c r="R124" t="n">
        <v>16.13</v>
      </c>
      <c r="S124" t="n">
        <v>13.05</v>
      </c>
      <c r="T124" t="n">
        <v>1242.94</v>
      </c>
      <c r="U124" t="n">
        <v>0.8100000000000001</v>
      </c>
      <c r="V124" t="n">
        <v>0.92</v>
      </c>
      <c r="W124" t="n">
        <v>0.07000000000000001</v>
      </c>
      <c r="X124" t="n">
        <v>0.07000000000000001</v>
      </c>
      <c r="Y124" t="n">
        <v>0.5</v>
      </c>
      <c r="Z124" t="n">
        <v>10</v>
      </c>
    </row>
    <row r="125">
      <c r="A125" t="n">
        <v>0</v>
      </c>
      <c r="B125" t="n">
        <v>80</v>
      </c>
      <c r="C125" t="inlineStr">
        <is>
          <t xml:space="preserve">CONCLUIDO	</t>
        </is>
      </c>
      <c r="D125" t="n">
        <v>6.6963</v>
      </c>
      <c r="E125" t="n">
        <v>14.93</v>
      </c>
      <c r="F125" t="n">
        <v>9.81</v>
      </c>
      <c r="G125" t="n">
        <v>6.76</v>
      </c>
      <c r="H125" t="n">
        <v>0.11</v>
      </c>
      <c r="I125" t="n">
        <v>87</v>
      </c>
      <c r="J125" t="n">
        <v>159.12</v>
      </c>
      <c r="K125" t="n">
        <v>50.28</v>
      </c>
      <c r="L125" t="n">
        <v>1</v>
      </c>
      <c r="M125" t="n">
        <v>85</v>
      </c>
      <c r="N125" t="n">
        <v>27.84</v>
      </c>
      <c r="O125" t="n">
        <v>19859.16</v>
      </c>
      <c r="P125" t="n">
        <v>119.35</v>
      </c>
      <c r="Q125" t="n">
        <v>203.58</v>
      </c>
      <c r="R125" t="n">
        <v>69.64</v>
      </c>
      <c r="S125" t="n">
        <v>13.05</v>
      </c>
      <c r="T125" t="n">
        <v>27590.68</v>
      </c>
      <c r="U125" t="n">
        <v>0.19</v>
      </c>
      <c r="V125" t="n">
        <v>0.76</v>
      </c>
      <c r="W125" t="n">
        <v>0.2</v>
      </c>
      <c r="X125" t="n">
        <v>1.78</v>
      </c>
      <c r="Y125" t="n">
        <v>0.5</v>
      </c>
      <c r="Z125" t="n">
        <v>10</v>
      </c>
    </row>
    <row r="126">
      <c r="A126" t="n">
        <v>1</v>
      </c>
      <c r="B126" t="n">
        <v>80</v>
      </c>
      <c r="C126" t="inlineStr">
        <is>
          <t xml:space="preserve">CONCLUIDO	</t>
        </is>
      </c>
      <c r="D126" t="n">
        <v>8.0785</v>
      </c>
      <c r="E126" t="n">
        <v>12.38</v>
      </c>
      <c r="F126" t="n">
        <v>8.800000000000001</v>
      </c>
      <c r="G126" t="n">
        <v>13.53</v>
      </c>
      <c r="H126" t="n">
        <v>0.22</v>
      </c>
      <c r="I126" t="n">
        <v>39</v>
      </c>
      <c r="J126" t="n">
        <v>160.54</v>
      </c>
      <c r="K126" t="n">
        <v>50.28</v>
      </c>
      <c r="L126" t="n">
        <v>2</v>
      </c>
      <c r="M126" t="n">
        <v>37</v>
      </c>
      <c r="N126" t="n">
        <v>28.26</v>
      </c>
      <c r="O126" t="n">
        <v>20034.4</v>
      </c>
      <c r="P126" t="n">
        <v>106.13</v>
      </c>
      <c r="Q126" t="n">
        <v>203.57</v>
      </c>
      <c r="R126" t="n">
        <v>38.03</v>
      </c>
      <c r="S126" t="n">
        <v>13.05</v>
      </c>
      <c r="T126" t="n">
        <v>12026.03</v>
      </c>
      <c r="U126" t="n">
        <v>0.34</v>
      </c>
      <c r="V126" t="n">
        <v>0.85</v>
      </c>
      <c r="W126" t="n">
        <v>0.12</v>
      </c>
      <c r="X126" t="n">
        <v>0.77</v>
      </c>
      <c r="Y126" t="n">
        <v>0.5</v>
      </c>
      <c r="Z126" t="n">
        <v>10</v>
      </c>
    </row>
    <row r="127">
      <c r="A127" t="n">
        <v>2</v>
      </c>
      <c r="B127" t="n">
        <v>80</v>
      </c>
      <c r="C127" t="inlineStr">
        <is>
          <t xml:space="preserve">CONCLUIDO	</t>
        </is>
      </c>
      <c r="D127" t="n">
        <v>8.5527</v>
      </c>
      <c r="E127" t="n">
        <v>11.69</v>
      </c>
      <c r="F127" t="n">
        <v>8.529999999999999</v>
      </c>
      <c r="G127" t="n">
        <v>19.68</v>
      </c>
      <c r="H127" t="n">
        <v>0.33</v>
      </c>
      <c r="I127" t="n">
        <v>26</v>
      </c>
      <c r="J127" t="n">
        <v>161.97</v>
      </c>
      <c r="K127" t="n">
        <v>50.28</v>
      </c>
      <c r="L127" t="n">
        <v>3</v>
      </c>
      <c r="M127" t="n">
        <v>24</v>
      </c>
      <c r="N127" t="n">
        <v>28.69</v>
      </c>
      <c r="O127" t="n">
        <v>20210.21</v>
      </c>
      <c r="P127" t="n">
        <v>102.07</v>
      </c>
      <c r="Q127" t="n">
        <v>203.56</v>
      </c>
      <c r="R127" t="n">
        <v>29.72</v>
      </c>
      <c r="S127" t="n">
        <v>13.05</v>
      </c>
      <c r="T127" t="n">
        <v>7934.64</v>
      </c>
      <c r="U127" t="n">
        <v>0.44</v>
      </c>
      <c r="V127" t="n">
        <v>0.87</v>
      </c>
      <c r="W127" t="n">
        <v>0.1</v>
      </c>
      <c r="X127" t="n">
        <v>0.51</v>
      </c>
      <c r="Y127" t="n">
        <v>0.5</v>
      </c>
      <c r="Z127" t="n">
        <v>10</v>
      </c>
    </row>
    <row r="128">
      <c r="A128" t="n">
        <v>3</v>
      </c>
      <c r="B128" t="n">
        <v>80</v>
      </c>
      <c r="C128" t="inlineStr">
        <is>
          <t xml:space="preserve">CONCLUIDO	</t>
        </is>
      </c>
      <c r="D128" t="n">
        <v>8.865500000000001</v>
      </c>
      <c r="E128" t="n">
        <v>11.28</v>
      </c>
      <c r="F128" t="n">
        <v>8.34</v>
      </c>
      <c r="G128" t="n">
        <v>26.35</v>
      </c>
      <c r="H128" t="n">
        <v>0.43</v>
      </c>
      <c r="I128" t="n">
        <v>19</v>
      </c>
      <c r="J128" t="n">
        <v>163.4</v>
      </c>
      <c r="K128" t="n">
        <v>50.28</v>
      </c>
      <c r="L128" t="n">
        <v>4</v>
      </c>
      <c r="M128" t="n">
        <v>17</v>
      </c>
      <c r="N128" t="n">
        <v>29.12</v>
      </c>
      <c r="O128" t="n">
        <v>20386.62</v>
      </c>
      <c r="P128" t="n">
        <v>99.04000000000001</v>
      </c>
      <c r="Q128" t="n">
        <v>203.57</v>
      </c>
      <c r="R128" t="n">
        <v>23.57</v>
      </c>
      <c r="S128" t="n">
        <v>13.05</v>
      </c>
      <c r="T128" t="n">
        <v>4895.47</v>
      </c>
      <c r="U128" t="n">
        <v>0.55</v>
      </c>
      <c r="V128" t="n">
        <v>0.89</v>
      </c>
      <c r="W128" t="n">
        <v>0.09</v>
      </c>
      <c r="X128" t="n">
        <v>0.32</v>
      </c>
      <c r="Y128" t="n">
        <v>0.5</v>
      </c>
      <c r="Z128" t="n">
        <v>10</v>
      </c>
    </row>
    <row r="129">
      <c r="A129" t="n">
        <v>4</v>
      </c>
      <c r="B129" t="n">
        <v>80</v>
      </c>
      <c r="C129" t="inlineStr">
        <is>
          <t xml:space="preserve">CONCLUIDO	</t>
        </is>
      </c>
      <c r="D129" t="n">
        <v>8.9955</v>
      </c>
      <c r="E129" t="n">
        <v>11.12</v>
      </c>
      <c r="F129" t="n">
        <v>8.31</v>
      </c>
      <c r="G129" t="n">
        <v>33.24</v>
      </c>
      <c r="H129" t="n">
        <v>0.54</v>
      </c>
      <c r="I129" t="n">
        <v>15</v>
      </c>
      <c r="J129" t="n">
        <v>164.83</v>
      </c>
      <c r="K129" t="n">
        <v>50.28</v>
      </c>
      <c r="L129" t="n">
        <v>5</v>
      </c>
      <c r="M129" t="n">
        <v>13</v>
      </c>
      <c r="N129" t="n">
        <v>29.55</v>
      </c>
      <c r="O129" t="n">
        <v>20563.61</v>
      </c>
      <c r="P129" t="n">
        <v>97.72</v>
      </c>
      <c r="Q129" t="n">
        <v>203.56</v>
      </c>
      <c r="R129" t="n">
        <v>22.89</v>
      </c>
      <c r="S129" t="n">
        <v>13.05</v>
      </c>
      <c r="T129" t="n">
        <v>4575.75</v>
      </c>
      <c r="U129" t="n">
        <v>0.57</v>
      </c>
      <c r="V129" t="n">
        <v>0.9</v>
      </c>
      <c r="W129" t="n">
        <v>0.08</v>
      </c>
      <c r="X129" t="n">
        <v>0.28</v>
      </c>
      <c r="Y129" t="n">
        <v>0.5</v>
      </c>
      <c r="Z129" t="n">
        <v>10</v>
      </c>
    </row>
    <row r="130">
      <c r="A130" t="n">
        <v>5</v>
      </c>
      <c r="B130" t="n">
        <v>80</v>
      </c>
      <c r="C130" t="inlineStr">
        <is>
          <t xml:space="preserve">CONCLUIDO	</t>
        </is>
      </c>
      <c r="D130" t="n">
        <v>9.079000000000001</v>
      </c>
      <c r="E130" t="n">
        <v>11.01</v>
      </c>
      <c r="F130" t="n">
        <v>8.27</v>
      </c>
      <c r="G130" t="n">
        <v>38.17</v>
      </c>
      <c r="H130" t="n">
        <v>0.64</v>
      </c>
      <c r="I130" t="n">
        <v>13</v>
      </c>
      <c r="J130" t="n">
        <v>166.27</v>
      </c>
      <c r="K130" t="n">
        <v>50.28</v>
      </c>
      <c r="L130" t="n">
        <v>6</v>
      </c>
      <c r="M130" t="n">
        <v>11</v>
      </c>
      <c r="N130" t="n">
        <v>29.99</v>
      </c>
      <c r="O130" t="n">
        <v>20741.2</v>
      </c>
      <c r="P130" t="n">
        <v>96.45999999999999</v>
      </c>
      <c r="Q130" t="n">
        <v>203.56</v>
      </c>
      <c r="R130" t="n">
        <v>21.81</v>
      </c>
      <c r="S130" t="n">
        <v>13.05</v>
      </c>
      <c r="T130" t="n">
        <v>4045.02</v>
      </c>
      <c r="U130" t="n">
        <v>0.6</v>
      </c>
      <c r="V130" t="n">
        <v>0.9</v>
      </c>
      <c r="W130" t="n">
        <v>0.07000000000000001</v>
      </c>
      <c r="X130" t="n">
        <v>0.25</v>
      </c>
      <c r="Y130" t="n">
        <v>0.5</v>
      </c>
      <c r="Z130" t="n">
        <v>10</v>
      </c>
    </row>
    <row r="131">
      <c r="A131" t="n">
        <v>6</v>
      </c>
      <c r="B131" t="n">
        <v>80</v>
      </c>
      <c r="C131" t="inlineStr">
        <is>
          <t xml:space="preserve">CONCLUIDO	</t>
        </is>
      </c>
      <c r="D131" t="n">
        <v>9.173400000000001</v>
      </c>
      <c r="E131" t="n">
        <v>10.9</v>
      </c>
      <c r="F131" t="n">
        <v>8.220000000000001</v>
      </c>
      <c r="G131" t="n">
        <v>44.85</v>
      </c>
      <c r="H131" t="n">
        <v>0.74</v>
      </c>
      <c r="I131" t="n">
        <v>11</v>
      </c>
      <c r="J131" t="n">
        <v>167.72</v>
      </c>
      <c r="K131" t="n">
        <v>50.28</v>
      </c>
      <c r="L131" t="n">
        <v>7</v>
      </c>
      <c r="M131" t="n">
        <v>9</v>
      </c>
      <c r="N131" t="n">
        <v>30.44</v>
      </c>
      <c r="O131" t="n">
        <v>20919.39</v>
      </c>
      <c r="P131" t="n">
        <v>95.12</v>
      </c>
      <c r="Q131" t="n">
        <v>203.56</v>
      </c>
      <c r="R131" t="n">
        <v>20.18</v>
      </c>
      <c r="S131" t="n">
        <v>13.05</v>
      </c>
      <c r="T131" t="n">
        <v>3238.79</v>
      </c>
      <c r="U131" t="n">
        <v>0.65</v>
      </c>
      <c r="V131" t="n">
        <v>0.91</v>
      </c>
      <c r="W131" t="n">
        <v>0.07000000000000001</v>
      </c>
      <c r="X131" t="n">
        <v>0.2</v>
      </c>
      <c r="Y131" t="n">
        <v>0.5</v>
      </c>
      <c r="Z131" t="n">
        <v>10</v>
      </c>
    </row>
    <row r="132">
      <c r="A132" t="n">
        <v>7</v>
      </c>
      <c r="B132" t="n">
        <v>80</v>
      </c>
      <c r="C132" t="inlineStr">
        <is>
          <t xml:space="preserve">CONCLUIDO	</t>
        </is>
      </c>
      <c r="D132" t="n">
        <v>9.2393</v>
      </c>
      <c r="E132" t="n">
        <v>10.82</v>
      </c>
      <c r="F132" t="n">
        <v>8.18</v>
      </c>
      <c r="G132" t="n">
        <v>49.06</v>
      </c>
      <c r="H132" t="n">
        <v>0.84</v>
      </c>
      <c r="I132" t="n">
        <v>10</v>
      </c>
      <c r="J132" t="n">
        <v>169.17</v>
      </c>
      <c r="K132" t="n">
        <v>50.28</v>
      </c>
      <c r="L132" t="n">
        <v>8</v>
      </c>
      <c r="M132" t="n">
        <v>8</v>
      </c>
      <c r="N132" t="n">
        <v>30.89</v>
      </c>
      <c r="O132" t="n">
        <v>21098.19</v>
      </c>
      <c r="P132" t="n">
        <v>93.98</v>
      </c>
      <c r="Q132" t="n">
        <v>203.56</v>
      </c>
      <c r="R132" t="n">
        <v>18.83</v>
      </c>
      <c r="S132" t="n">
        <v>13.05</v>
      </c>
      <c r="T132" t="n">
        <v>2570.43</v>
      </c>
      <c r="U132" t="n">
        <v>0.6899999999999999</v>
      </c>
      <c r="V132" t="n">
        <v>0.91</v>
      </c>
      <c r="W132" t="n">
        <v>0.07000000000000001</v>
      </c>
      <c r="X132" t="n">
        <v>0.15</v>
      </c>
      <c r="Y132" t="n">
        <v>0.5</v>
      </c>
      <c r="Z132" t="n">
        <v>10</v>
      </c>
    </row>
    <row r="133">
      <c r="A133" t="n">
        <v>8</v>
      </c>
      <c r="B133" t="n">
        <v>80</v>
      </c>
      <c r="C133" t="inlineStr">
        <is>
          <t xml:space="preserve">CONCLUIDO	</t>
        </is>
      </c>
      <c r="D133" t="n">
        <v>9.259</v>
      </c>
      <c r="E133" t="n">
        <v>10.8</v>
      </c>
      <c r="F133" t="n">
        <v>8.19</v>
      </c>
      <c r="G133" t="n">
        <v>54.57</v>
      </c>
      <c r="H133" t="n">
        <v>0.9399999999999999</v>
      </c>
      <c r="I133" t="n">
        <v>9</v>
      </c>
      <c r="J133" t="n">
        <v>170.62</v>
      </c>
      <c r="K133" t="n">
        <v>50.28</v>
      </c>
      <c r="L133" t="n">
        <v>9</v>
      </c>
      <c r="M133" t="n">
        <v>7</v>
      </c>
      <c r="N133" t="n">
        <v>31.34</v>
      </c>
      <c r="O133" t="n">
        <v>21277.6</v>
      </c>
      <c r="P133" t="n">
        <v>93.51000000000001</v>
      </c>
      <c r="Q133" t="n">
        <v>203.56</v>
      </c>
      <c r="R133" t="n">
        <v>19.06</v>
      </c>
      <c r="S133" t="n">
        <v>13.05</v>
      </c>
      <c r="T133" t="n">
        <v>2688.34</v>
      </c>
      <c r="U133" t="n">
        <v>0.68</v>
      </c>
      <c r="V133" t="n">
        <v>0.91</v>
      </c>
      <c r="W133" t="n">
        <v>0.07000000000000001</v>
      </c>
      <c r="X133" t="n">
        <v>0.16</v>
      </c>
      <c r="Y133" t="n">
        <v>0.5</v>
      </c>
      <c r="Z133" t="n">
        <v>10</v>
      </c>
    </row>
    <row r="134">
      <c r="A134" t="n">
        <v>9</v>
      </c>
      <c r="B134" t="n">
        <v>80</v>
      </c>
      <c r="C134" t="inlineStr">
        <is>
          <t xml:space="preserve">CONCLUIDO	</t>
        </is>
      </c>
      <c r="D134" t="n">
        <v>9.302300000000001</v>
      </c>
      <c r="E134" t="n">
        <v>10.75</v>
      </c>
      <c r="F134" t="n">
        <v>8.17</v>
      </c>
      <c r="G134" t="n">
        <v>61.26</v>
      </c>
      <c r="H134" t="n">
        <v>1.03</v>
      </c>
      <c r="I134" t="n">
        <v>8</v>
      </c>
      <c r="J134" t="n">
        <v>172.08</v>
      </c>
      <c r="K134" t="n">
        <v>50.28</v>
      </c>
      <c r="L134" t="n">
        <v>10</v>
      </c>
      <c r="M134" t="n">
        <v>6</v>
      </c>
      <c r="N134" t="n">
        <v>31.8</v>
      </c>
      <c r="O134" t="n">
        <v>21457.64</v>
      </c>
      <c r="P134" t="n">
        <v>92.38</v>
      </c>
      <c r="Q134" t="n">
        <v>203.56</v>
      </c>
      <c r="R134" t="n">
        <v>18.52</v>
      </c>
      <c r="S134" t="n">
        <v>13.05</v>
      </c>
      <c r="T134" t="n">
        <v>2427.48</v>
      </c>
      <c r="U134" t="n">
        <v>0.7</v>
      </c>
      <c r="V134" t="n">
        <v>0.91</v>
      </c>
      <c r="W134" t="n">
        <v>0.07000000000000001</v>
      </c>
      <c r="X134" t="n">
        <v>0.14</v>
      </c>
      <c r="Y134" t="n">
        <v>0.5</v>
      </c>
      <c r="Z134" t="n">
        <v>10</v>
      </c>
    </row>
    <row r="135">
      <c r="A135" t="n">
        <v>10</v>
      </c>
      <c r="B135" t="n">
        <v>80</v>
      </c>
      <c r="C135" t="inlineStr">
        <is>
          <t xml:space="preserve">CONCLUIDO	</t>
        </is>
      </c>
      <c r="D135" t="n">
        <v>9.3582</v>
      </c>
      <c r="E135" t="n">
        <v>10.69</v>
      </c>
      <c r="F135" t="n">
        <v>8.140000000000001</v>
      </c>
      <c r="G135" t="n">
        <v>69.73999999999999</v>
      </c>
      <c r="H135" t="n">
        <v>1.12</v>
      </c>
      <c r="I135" t="n">
        <v>7</v>
      </c>
      <c r="J135" t="n">
        <v>173.55</v>
      </c>
      <c r="K135" t="n">
        <v>50.28</v>
      </c>
      <c r="L135" t="n">
        <v>11</v>
      </c>
      <c r="M135" t="n">
        <v>5</v>
      </c>
      <c r="N135" t="n">
        <v>32.27</v>
      </c>
      <c r="O135" t="n">
        <v>21638.31</v>
      </c>
      <c r="P135" t="n">
        <v>90.84</v>
      </c>
      <c r="Q135" t="n">
        <v>203.56</v>
      </c>
      <c r="R135" t="n">
        <v>17.36</v>
      </c>
      <c r="S135" t="n">
        <v>13.05</v>
      </c>
      <c r="T135" t="n">
        <v>1851.95</v>
      </c>
      <c r="U135" t="n">
        <v>0.75</v>
      </c>
      <c r="V135" t="n">
        <v>0.92</v>
      </c>
      <c r="W135" t="n">
        <v>0.07000000000000001</v>
      </c>
      <c r="X135" t="n">
        <v>0.11</v>
      </c>
      <c r="Y135" t="n">
        <v>0.5</v>
      </c>
      <c r="Z135" t="n">
        <v>10</v>
      </c>
    </row>
    <row r="136">
      <c r="A136" t="n">
        <v>11</v>
      </c>
      <c r="B136" t="n">
        <v>80</v>
      </c>
      <c r="C136" t="inlineStr">
        <is>
          <t xml:space="preserve">CONCLUIDO	</t>
        </is>
      </c>
      <c r="D136" t="n">
        <v>9.349399999999999</v>
      </c>
      <c r="E136" t="n">
        <v>10.7</v>
      </c>
      <c r="F136" t="n">
        <v>8.15</v>
      </c>
      <c r="G136" t="n">
        <v>69.81999999999999</v>
      </c>
      <c r="H136" t="n">
        <v>1.22</v>
      </c>
      <c r="I136" t="n">
        <v>7</v>
      </c>
      <c r="J136" t="n">
        <v>175.02</v>
      </c>
      <c r="K136" t="n">
        <v>50.28</v>
      </c>
      <c r="L136" t="n">
        <v>12</v>
      </c>
      <c r="M136" t="n">
        <v>5</v>
      </c>
      <c r="N136" t="n">
        <v>32.74</v>
      </c>
      <c r="O136" t="n">
        <v>21819.6</v>
      </c>
      <c r="P136" t="n">
        <v>90.42</v>
      </c>
      <c r="Q136" t="n">
        <v>203.56</v>
      </c>
      <c r="R136" t="n">
        <v>17.81</v>
      </c>
      <c r="S136" t="n">
        <v>13.05</v>
      </c>
      <c r="T136" t="n">
        <v>2072.6</v>
      </c>
      <c r="U136" t="n">
        <v>0.73</v>
      </c>
      <c r="V136" t="n">
        <v>0.91</v>
      </c>
      <c r="W136" t="n">
        <v>0.07000000000000001</v>
      </c>
      <c r="X136" t="n">
        <v>0.12</v>
      </c>
      <c r="Y136" t="n">
        <v>0.5</v>
      </c>
      <c r="Z136" t="n">
        <v>10</v>
      </c>
    </row>
    <row r="137">
      <c r="A137" t="n">
        <v>12</v>
      </c>
      <c r="B137" t="n">
        <v>80</v>
      </c>
      <c r="C137" t="inlineStr">
        <is>
          <t xml:space="preserve">CONCLUIDO	</t>
        </is>
      </c>
      <c r="D137" t="n">
        <v>9.395799999999999</v>
      </c>
      <c r="E137" t="n">
        <v>10.64</v>
      </c>
      <c r="F137" t="n">
        <v>8.130000000000001</v>
      </c>
      <c r="G137" t="n">
        <v>81.25</v>
      </c>
      <c r="H137" t="n">
        <v>1.31</v>
      </c>
      <c r="I137" t="n">
        <v>6</v>
      </c>
      <c r="J137" t="n">
        <v>176.49</v>
      </c>
      <c r="K137" t="n">
        <v>50.28</v>
      </c>
      <c r="L137" t="n">
        <v>13</v>
      </c>
      <c r="M137" t="n">
        <v>4</v>
      </c>
      <c r="N137" t="n">
        <v>33.21</v>
      </c>
      <c r="O137" t="n">
        <v>22001.54</v>
      </c>
      <c r="P137" t="n">
        <v>88.72</v>
      </c>
      <c r="Q137" t="n">
        <v>203.56</v>
      </c>
      <c r="R137" t="n">
        <v>17.15</v>
      </c>
      <c r="S137" t="n">
        <v>13.05</v>
      </c>
      <c r="T137" t="n">
        <v>1747.99</v>
      </c>
      <c r="U137" t="n">
        <v>0.76</v>
      </c>
      <c r="V137" t="n">
        <v>0.92</v>
      </c>
      <c r="W137" t="n">
        <v>0.06</v>
      </c>
      <c r="X137" t="n">
        <v>0.1</v>
      </c>
      <c r="Y137" t="n">
        <v>0.5</v>
      </c>
      <c r="Z137" t="n">
        <v>10</v>
      </c>
    </row>
    <row r="138">
      <c r="A138" t="n">
        <v>13</v>
      </c>
      <c r="B138" t="n">
        <v>80</v>
      </c>
      <c r="C138" t="inlineStr">
        <is>
          <t xml:space="preserve">CONCLUIDO	</t>
        </is>
      </c>
      <c r="D138" t="n">
        <v>9.395099999999999</v>
      </c>
      <c r="E138" t="n">
        <v>10.64</v>
      </c>
      <c r="F138" t="n">
        <v>8.130000000000001</v>
      </c>
      <c r="G138" t="n">
        <v>81.26000000000001</v>
      </c>
      <c r="H138" t="n">
        <v>1.4</v>
      </c>
      <c r="I138" t="n">
        <v>6</v>
      </c>
      <c r="J138" t="n">
        <v>177.97</v>
      </c>
      <c r="K138" t="n">
        <v>50.28</v>
      </c>
      <c r="L138" t="n">
        <v>14</v>
      </c>
      <c r="M138" t="n">
        <v>4</v>
      </c>
      <c r="N138" t="n">
        <v>33.69</v>
      </c>
      <c r="O138" t="n">
        <v>22184.13</v>
      </c>
      <c r="P138" t="n">
        <v>88.77</v>
      </c>
      <c r="Q138" t="n">
        <v>203.56</v>
      </c>
      <c r="R138" t="n">
        <v>17.17</v>
      </c>
      <c r="S138" t="n">
        <v>13.05</v>
      </c>
      <c r="T138" t="n">
        <v>1757.61</v>
      </c>
      <c r="U138" t="n">
        <v>0.76</v>
      </c>
      <c r="V138" t="n">
        <v>0.92</v>
      </c>
      <c r="W138" t="n">
        <v>0.06</v>
      </c>
      <c r="X138" t="n">
        <v>0.1</v>
      </c>
      <c r="Y138" t="n">
        <v>0.5</v>
      </c>
      <c r="Z138" t="n">
        <v>10</v>
      </c>
    </row>
    <row r="139">
      <c r="A139" t="n">
        <v>14</v>
      </c>
      <c r="B139" t="n">
        <v>80</v>
      </c>
      <c r="C139" t="inlineStr">
        <is>
          <t xml:space="preserve">CONCLUIDO	</t>
        </is>
      </c>
      <c r="D139" t="n">
        <v>9.3911</v>
      </c>
      <c r="E139" t="n">
        <v>10.65</v>
      </c>
      <c r="F139" t="n">
        <v>8.130000000000001</v>
      </c>
      <c r="G139" t="n">
        <v>81.31</v>
      </c>
      <c r="H139" t="n">
        <v>1.48</v>
      </c>
      <c r="I139" t="n">
        <v>6</v>
      </c>
      <c r="J139" t="n">
        <v>179.46</v>
      </c>
      <c r="K139" t="n">
        <v>50.28</v>
      </c>
      <c r="L139" t="n">
        <v>15</v>
      </c>
      <c r="M139" t="n">
        <v>4</v>
      </c>
      <c r="N139" t="n">
        <v>34.18</v>
      </c>
      <c r="O139" t="n">
        <v>22367.38</v>
      </c>
      <c r="P139" t="n">
        <v>87.31999999999999</v>
      </c>
      <c r="Q139" t="n">
        <v>203.56</v>
      </c>
      <c r="R139" t="n">
        <v>17.45</v>
      </c>
      <c r="S139" t="n">
        <v>13.05</v>
      </c>
      <c r="T139" t="n">
        <v>1901.2</v>
      </c>
      <c r="U139" t="n">
        <v>0.75</v>
      </c>
      <c r="V139" t="n">
        <v>0.92</v>
      </c>
      <c r="W139" t="n">
        <v>0.06</v>
      </c>
      <c r="X139" t="n">
        <v>0.11</v>
      </c>
      <c r="Y139" t="n">
        <v>0.5</v>
      </c>
      <c r="Z139" t="n">
        <v>10</v>
      </c>
    </row>
    <row r="140">
      <c r="A140" t="n">
        <v>15</v>
      </c>
      <c r="B140" t="n">
        <v>80</v>
      </c>
      <c r="C140" t="inlineStr">
        <is>
          <t xml:space="preserve">CONCLUIDO	</t>
        </is>
      </c>
      <c r="D140" t="n">
        <v>9.4414</v>
      </c>
      <c r="E140" t="n">
        <v>10.59</v>
      </c>
      <c r="F140" t="n">
        <v>8.109999999999999</v>
      </c>
      <c r="G140" t="n">
        <v>97.27</v>
      </c>
      <c r="H140" t="n">
        <v>1.57</v>
      </c>
      <c r="I140" t="n">
        <v>5</v>
      </c>
      <c r="J140" t="n">
        <v>180.95</v>
      </c>
      <c r="K140" t="n">
        <v>50.28</v>
      </c>
      <c r="L140" t="n">
        <v>16</v>
      </c>
      <c r="M140" t="n">
        <v>3</v>
      </c>
      <c r="N140" t="n">
        <v>34.67</v>
      </c>
      <c r="O140" t="n">
        <v>22551.28</v>
      </c>
      <c r="P140" t="n">
        <v>86.19</v>
      </c>
      <c r="Q140" t="n">
        <v>203.56</v>
      </c>
      <c r="R140" t="n">
        <v>16.62</v>
      </c>
      <c r="S140" t="n">
        <v>13.05</v>
      </c>
      <c r="T140" t="n">
        <v>1489.88</v>
      </c>
      <c r="U140" t="n">
        <v>0.79</v>
      </c>
      <c r="V140" t="n">
        <v>0.92</v>
      </c>
      <c r="W140" t="n">
        <v>0.06</v>
      </c>
      <c r="X140" t="n">
        <v>0.08</v>
      </c>
      <c r="Y140" t="n">
        <v>0.5</v>
      </c>
      <c r="Z140" t="n">
        <v>10</v>
      </c>
    </row>
    <row r="141">
      <c r="A141" t="n">
        <v>16</v>
      </c>
      <c r="B141" t="n">
        <v>80</v>
      </c>
      <c r="C141" t="inlineStr">
        <is>
          <t xml:space="preserve">CONCLUIDO	</t>
        </is>
      </c>
      <c r="D141" t="n">
        <v>9.445600000000001</v>
      </c>
      <c r="E141" t="n">
        <v>10.59</v>
      </c>
      <c r="F141" t="n">
        <v>8.1</v>
      </c>
      <c r="G141" t="n">
        <v>97.22</v>
      </c>
      <c r="H141" t="n">
        <v>1.65</v>
      </c>
      <c r="I141" t="n">
        <v>5</v>
      </c>
      <c r="J141" t="n">
        <v>182.45</v>
      </c>
      <c r="K141" t="n">
        <v>50.28</v>
      </c>
      <c r="L141" t="n">
        <v>17</v>
      </c>
      <c r="M141" t="n">
        <v>3</v>
      </c>
      <c r="N141" t="n">
        <v>35.17</v>
      </c>
      <c r="O141" t="n">
        <v>22735.98</v>
      </c>
      <c r="P141" t="n">
        <v>86.39</v>
      </c>
      <c r="Q141" t="n">
        <v>203.56</v>
      </c>
      <c r="R141" t="n">
        <v>16.39</v>
      </c>
      <c r="S141" t="n">
        <v>13.05</v>
      </c>
      <c r="T141" t="n">
        <v>1376.25</v>
      </c>
      <c r="U141" t="n">
        <v>0.8</v>
      </c>
      <c r="V141" t="n">
        <v>0.92</v>
      </c>
      <c r="W141" t="n">
        <v>0.06</v>
      </c>
      <c r="X141" t="n">
        <v>0.08</v>
      </c>
      <c r="Y141" t="n">
        <v>0.5</v>
      </c>
      <c r="Z141" t="n">
        <v>10</v>
      </c>
    </row>
    <row r="142">
      <c r="A142" t="n">
        <v>17</v>
      </c>
      <c r="B142" t="n">
        <v>80</v>
      </c>
      <c r="C142" t="inlineStr">
        <is>
          <t xml:space="preserve">CONCLUIDO	</t>
        </is>
      </c>
      <c r="D142" t="n">
        <v>9.4434</v>
      </c>
      <c r="E142" t="n">
        <v>10.59</v>
      </c>
      <c r="F142" t="n">
        <v>8.1</v>
      </c>
      <c r="G142" t="n">
        <v>97.25</v>
      </c>
      <c r="H142" t="n">
        <v>1.74</v>
      </c>
      <c r="I142" t="n">
        <v>5</v>
      </c>
      <c r="J142" t="n">
        <v>183.95</v>
      </c>
      <c r="K142" t="n">
        <v>50.28</v>
      </c>
      <c r="L142" t="n">
        <v>18</v>
      </c>
      <c r="M142" t="n">
        <v>3</v>
      </c>
      <c r="N142" t="n">
        <v>35.67</v>
      </c>
      <c r="O142" t="n">
        <v>22921.24</v>
      </c>
      <c r="P142" t="n">
        <v>85.28</v>
      </c>
      <c r="Q142" t="n">
        <v>203.56</v>
      </c>
      <c r="R142" t="n">
        <v>16.59</v>
      </c>
      <c r="S142" t="n">
        <v>13.05</v>
      </c>
      <c r="T142" t="n">
        <v>1473.61</v>
      </c>
      <c r="U142" t="n">
        <v>0.79</v>
      </c>
      <c r="V142" t="n">
        <v>0.92</v>
      </c>
      <c r="W142" t="n">
        <v>0.06</v>
      </c>
      <c r="X142" t="n">
        <v>0.08</v>
      </c>
      <c r="Y142" t="n">
        <v>0.5</v>
      </c>
      <c r="Z142" t="n">
        <v>10</v>
      </c>
    </row>
    <row r="143">
      <c r="A143" t="n">
        <v>18</v>
      </c>
      <c r="B143" t="n">
        <v>80</v>
      </c>
      <c r="C143" t="inlineStr">
        <is>
          <t xml:space="preserve">CONCLUIDO	</t>
        </is>
      </c>
      <c r="D143" t="n">
        <v>9.436199999999999</v>
      </c>
      <c r="E143" t="n">
        <v>10.6</v>
      </c>
      <c r="F143" t="n">
        <v>8.109999999999999</v>
      </c>
      <c r="G143" t="n">
        <v>97.34</v>
      </c>
      <c r="H143" t="n">
        <v>1.82</v>
      </c>
      <c r="I143" t="n">
        <v>5</v>
      </c>
      <c r="J143" t="n">
        <v>185.46</v>
      </c>
      <c r="K143" t="n">
        <v>50.28</v>
      </c>
      <c r="L143" t="n">
        <v>19</v>
      </c>
      <c r="M143" t="n">
        <v>3</v>
      </c>
      <c r="N143" t="n">
        <v>36.18</v>
      </c>
      <c r="O143" t="n">
        <v>23107.19</v>
      </c>
      <c r="P143" t="n">
        <v>83.54000000000001</v>
      </c>
      <c r="Q143" t="n">
        <v>203.56</v>
      </c>
      <c r="R143" t="n">
        <v>16.84</v>
      </c>
      <c r="S143" t="n">
        <v>13.05</v>
      </c>
      <c r="T143" t="n">
        <v>1602.18</v>
      </c>
      <c r="U143" t="n">
        <v>0.77</v>
      </c>
      <c r="V143" t="n">
        <v>0.92</v>
      </c>
      <c r="W143" t="n">
        <v>0.06</v>
      </c>
      <c r="X143" t="n">
        <v>0.09</v>
      </c>
      <c r="Y143" t="n">
        <v>0.5</v>
      </c>
      <c r="Z143" t="n">
        <v>10</v>
      </c>
    </row>
    <row r="144">
      <c r="A144" t="n">
        <v>19</v>
      </c>
      <c r="B144" t="n">
        <v>80</v>
      </c>
      <c r="C144" t="inlineStr">
        <is>
          <t xml:space="preserve">CONCLUIDO	</t>
        </is>
      </c>
      <c r="D144" t="n">
        <v>9.503399999999999</v>
      </c>
      <c r="E144" t="n">
        <v>10.52</v>
      </c>
      <c r="F144" t="n">
        <v>8.07</v>
      </c>
      <c r="G144" t="n">
        <v>121.04</v>
      </c>
      <c r="H144" t="n">
        <v>1.9</v>
      </c>
      <c r="I144" t="n">
        <v>4</v>
      </c>
      <c r="J144" t="n">
        <v>186.97</v>
      </c>
      <c r="K144" t="n">
        <v>50.28</v>
      </c>
      <c r="L144" t="n">
        <v>20</v>
      </c>
      <c r="M144" t="n">
        <v>2</v>
      </c>
      <c r="N144" t="n">
        <v>36.69</v>
      </c>
      <c r="O144" t="n">
        <v>23293.82</v>
      </c>
      <c r="P144" t="n">
        <v>81.79000000000001</v>
      </c>
      <c r="Q144" t="n">
        <v>203.56</v>
      </c>
      <c r="R144" t="n">
        <v>15.32</v>
      </c>
      <c r="S144" t="n">
        <v>13.05</v>
      </c>
      <c r="T144" t="n">
        <v>842.96</v>
      </c>
      <c r="U144" t="n">
        <v>0.85</v>
      </c>
      <c r="V144" t="n">
        <v>0.92</v>
      </c>
      <c r="W144" t="n">
        <v>0.06</v>
      </c>
      <c r="X144" t="n">
        <v>0.04</v>
      </c>
      <c r="Y144" t="n">
        <v>0.5</v>
      </c>
      <c r="Z144" t="n">
        <v>10</v>
      </c>
    </row>
    <row r="145">
      <c r="A145" t="n">
        <v>20</v>
      </c>
      <c r="B145" t="n">
        <v>80</v>
      </c>
      <c r="C145" t="inlineStr">
        <is>
          <t xml:space="preserve">CONCLUIDO	</t>
        </is>
      </c>
      <c r="D145" t="n">
        <v>9.492900000000001</v>
      </c>
      <c r="E145" t="n">
        <v>10.53</v>
      </c>
      <c r="F145" t="n">
        <v>8.08</v>
      </c>
      <c r="G145" t="n">
        <v>121.21</v>
      </c>
      <c r="H145" t="n">
        <v>1.98</v>
      </c>
      <c r="I145" t="n">
        <v>4</v>
      </c>
      <c r="J145" t="n">
        <v>188.49</v>
      </c>
      <c r="K145" t="n">
        <v>50.28</v>
      </c>
      <c r="L145" t="n">
        <v>21</v>
      </c>
      <c r="M145" t="n">
        <v>2</v>
      </c>
      <c r="N145" t="n">
        <v>37.21</v>
      </c>
      <c r="O145" t="n">
        <v>23481.16</v>
      </c>
      <c r="P145" t="n">
        <v>81.48999999999999</v>
      </c>
      <c r="Q145" t="n">
        <v>203.56</v>
      </c>
      <c r="R145" t="n">
        <v>15.78</v>
      </c>
      <c r="S145" t="n">
        <v>13.05</v>
      </c>
      <c r="T145" t="n">
        <v>1075.54</v>
      </c>
      <c r="U145" t="n">
        <v>0.83</v>
      </c>
      <c r="V145" t="n">
        <v>0.92</v>
      </c>
      <c r="W145" t="n">
        <v>0.06</v>
      </c>
      <c r="X145" t="n">
        <v>0.06</v>
      </c>
      <c r="Y145" t="n">
        <v>0.5</v>
      </c>
      <c r="Z145" t="n">
        <v>10</v>
      </c>
    </row>
    <row r="146">
      <c r="A146" t="n">
        <v>21</v>
      </c>
      <c r="B146" t="n">
        <v>80</v>
      </c>
      <c r="C146" t="inlineStr">
        <is>
          <t xml:space="preserve">CONCLUIDO	</t>
        </is>
      </c>
      <c r="D146" t="n">
        <v>9.485900000000001</v>
      </c>
      <c r="E146" t="n">
        <v>10.54</v>
      </c>
      <c r="F146" t="n">
        <v>8.09</v>
      </c>
      <c r="G146" t="n">
        <v>121.33</v>
      </c>
      <c r="H146" t="n">
        <v>2.05</v>
      </c>
      <c r="I146" t="n">
        <v>4</v>
      </c>
      <c r="J146" t="n">
        <v>190.01</v>
      </c>
      <c r="K146" t="n">
        <v>50.28</v>
      </c>
      <c r="L146" t="n">
        <v>22</v>
      </c>
      <c r="M146" t="n">
        <v>0</v>
      </c>
      <c r="N146" t="n">
        <v>37.74</v>
      </c>
      <c r="O146" t="n">
        <v>23669.2</v>
      </c>
      <c r="P146" t="n">
        <v>81.2</v>
      </c>
      <c r="Q146" t="n">
        <v>203.56</v>
      </c>
      <c r="R146" t="n">
        <v>15.94</v>
      </c>
      <c r="S146" t="n">
        <v>13.05</v>
      </c>
      <c r="T146" t="n">
        <v>1153.5</v>
      </c>
      <c r="U146" t="n">
        <v>0.82</v>
      </c>
      <c r="V146" t="n">
        <v>0.92</v>
      </c>
      <c r="W146" t="n">
        <v>0.06</v>
      </c>
      <c r="X146" t="n">
        <v>0.06</v>
      </c>
      <c r="Y146" t="n">
        <v>0.5</v>
      </c>
      <c r="Z146" t="n">
        <v>10</v>
      </c>
    </row>
    <row r="147">
      <c r="A147" t="n">
        <v>0</v>
      </c>
      <c r="B147" t="n">
        <v>35</v>
      </c>
      <c r="C147" t="inlineStr">
        <is>
          <t xml:space="preserve">CONCLUIDO	</t>
        </is>
      </c>
      <c r="D147" t="n">
        <v>8.455500000000001</v>
      </c>
      <c r="E147" t="n">
        <v>11.83</v>
      </c>
      <c r="F147" t="n">
        <v>9.06</v>
      </c>
      <c r="G147" t="n">
        <v>10.65</v>
      </c>
      <c r="H147" t="n">
        <v>0.22</v>
      </c>
      <c r="I147" t="n">
        <v>51</v>
      </c>
      <c r="J147" t="n">
        <v>80.84</v>
      </c>
      <c r="K147" t="n">
        <v>35.1</v>
      </c>
      <c r="L147" t="n">
        <v>1</v>
      </c>
      <c r="M147" t="n">
        <v>49</v>
      </c>
      <c r="N147" t="n">
        <v>9.74</v>
      </c>
      <c r="O147" t="n">
        <v>10204.21</v>
      </c>
      <c r="P147" t="n">
        <v>69.20999999999999</v>
      </c>
      <c r="Q147" t="n">
        <v>203.57</v>
      </c>
      <c r="R147" t="n">
        <v>46.17</v>
      </c>
      <c r="S147" t="n">
        <v>13.05</v>
      </c>
      <c r="T147" t="n">
        <v>16036.26</v>
      </c>
      <c r="U147" t="n">
        <v>0.28</v>
      </c>
      <c r="V147" t="n">
        <v>0.82</v>
      </c>
      <c r="W147" t="n">
        <v>0.14</v>
      </c>
      <c r="X147" t="n">
        <v>1.03</v>
      </c>
      <c r="Y147" t="n">
        <v>0.5</v>
      </c>
      <c r="Z147" t="n">
        <v>10</v>
      </c>
    </row>
    <row r="148">
      <c r="A148" t="n">
        <v>1</v>
      </c>
      <c r="B148" t="n">
        <v>35</v>
      </c>
      <c r="C148" t="inlineStr">
        <is>
          <t xml:space="preserve">CONCLUIDO	</t>
        </is>
      </c>
      <c r="D148" t="n">
        <v>9.265700000000001</v>
      </c>
      <c r="E148" t="n">
        <v>10.79</v>
      </c>
      <c r="F148" t="n">
        <v>8.49</v>
      </c>
      <c r="G148" t="n">
        <v>21.22</v>
      </c>
      <c r="H148" t="n">
        <v>0.43</v>
      </c>
      <c r="I148" t="n">
        <v>24</v>
      </c>
      <c r="J148" t="n">
        <v>82.04000000000001</v>
      </c>
      <c r="K148" t="n">
        <v>35.1</v>
      </c>
      <c r="L148" t="n">
        <v>2</v>
      </c>
      <c r="M148" t="n">
        <v>22</v>
      </c>
      <c r="N148" t="n">
        <v>9.94</v>
      </c>
      <c r="O148" t="n">
        <v>10352.53</v>
      </c>
      <c r="P148" t="n">
        <v>63.03</v>
      </c>
      <c r="Q148" t="n">
        <v>203.56</v>
      </c>
      <c r="R148" t="n">
        <v>28.42</v>
      </c>
      <c r="S148" t="n">
        <v>13.05</v>
      </c>
      <c r="T148" t="n">
        <v>7294.91</v>
      </c>
      <c r="U148" t="n">
        <v>0.46</v>
      </c>
      <c r="V148" t="n">
        <v>0.88</v>
      </c>
      <c r="W148" t="n">
        <v>0.09</v>
      </c>
      <c r="X148" t="n">
        <v>0.46</v>
      </c>
      <c r="Y148" t="n">
        <v>0.5</v>
      </c>
      <c r="Z148" t="n">
        <v>10</v>
      </c>
    </row>
    <row r="149">
      <c r="A149" t="n">
        <v>2</v>
      </c>
      <c r="B149" t="n">
        <v>35</v>
      </c>
      <c r="C149" t="inlineStr">
        <is>
          <t xml:space="preserve">CONCLUIDO	</t>
        </is>
      </c>
      <c r="D149" t="n">
        <v>9.5215</v>
      </c>
      <c r="E149" t="n">
        <v>10.5</v>
      </c>
      <c r="F149" t="n">
        <v>8.34</v>
      </c>
      <c r="G149" t="n">
        <v>31.26</v>
      </c>
      <c r="H149" t="n">
        <v>0.63</v>
      </c>
      <c r="I149" t="n">
        <v>16</v>
      </c>
      <c r="J149" t="n">
        <v>83.25</v>
      </c>
      <c r="K149" t="n">
        <v>35.1</v>
      </c>
      <c r="L149" t="n">
        <v>3</v>
      </c>
      <c r="M149" t="n">
        <v>14</v>
      </c>
      <c r="N149" t="n">
        <v>10.15</v>
      </c>
      <c r="O149" t="n">
        <v>10501.19</v>
      </c>
      <c r="P149" t="n">
        <v>59.8</v>
      </c>
      <c r="Q149" t="n">
        <v>203.56</v>
      </c>
      <c r="R149" t="n">
        <v>23.82</v>
      </c>
      <c r="S149" t="n">
        <v>13.05</v>
      </c>
      <c r="T149" t="n">
        <v>5036.24</v>
      </c>
      <c r="U149" t="n">
        <v>0.55</v>
      </c>
      <c r="V149" t="n">
        <v>0.89</v>
      </c>
      <c r="W149" t="n">
        <v>0.08</v>
      </c>
      <c r="X149" t="n">
        <v>0.31</v>
      </c>
      <c r="Y149" t="n">
        <v>0.5</v>
      </c>
      <c r="Z149" t="n">
        <v>10</v>
      </c>
    </row>
    <row r="150">
      <c r="A150" t="n">
        <v>3</v>
      </c>
      <c r="B150" t="n">
        <v>35</v>
      </c>
      <c r="C150" t="inlineStr">
        <is>
          <t xml:space="preserve">CONCLUIDO	</t>
        </is>
      </c>
      <c r="D150" t="n">
        <v>9.6668</v>
      </c>
      <c r="E150" t="n">
        <v>10.34</v>
      </c>
      <c r="F150" t="n">
        <v>8.25</v>
      </c>
      <c r="G150" t="n">
        <v>41.23</v>
      </c>
      <c r="H150" t="n">
        <v>0.83</v>
      </c>
      <c r="I150" t="n">
        <v>12</v>
      </c>
      <c r="J150" t="n">
        <v>84.45999999999999</v>
      </c>
      <c r="K150" t="n">
        <v>35.1</v>
      </c>
      <c r="L150" t="n">
        <v>4</v>
      </c>
      <c r="M150" t="n">
        <v>10</v>
      </c>
      <c r="N150" t="n">
        <v>10.36</v>
      </c>
      <c r="O150" t="n">
        <v>10650.22</v>
      </c>
      <c r="P150" t="n">
        <v>57.12</v>
      </c>
      <c r="Q150" t="n">
        <v>203.56</v>
      </c>
      <c r="R150" t="n">
        <v>21</v>
      </c>
      <c r="S150" t="n">
        <v>13.05</v>
      </c>
      <c r="T150" t="n">
        <v>3646.2</v>
      </c>
      <c r="U150" t="n">
        <v>0.62</v>
      </c>
      <c r="V150" t="n">
        <v>0.9</v>
      </c>
      <c r="W150" t="n">
        <v>0.07000000000000001</v>
      </c>
      <c r="X150" t="n">
        <v>0.22</v>
      </c>
      <c r="Y150" t="n">
        <v>0.5</v>
      </c>
      <c r="Z150" t="n">
        <v>10</v>
      </c>
    </row>
    <row r="151">
      <c r="A151" t="n">
        <v>4</v>
      </c>
      <c r="B151" t="n">
        <v>35</v>
      </c>
      <c r="C151" t="inlineStr">
        <is>
          <t xml:space="preserve">CONCLUIDO	</t>
        </is>
      </c>
      <c r="D151" t="n">
        <v>9.7712</v>
      </c>
      <c r="E151" t="n">
        <v>10.23</v>
      </c>
      <c r="F151" t="n">
        <v>8.19</v>
      </c>
      <c r="G151" t="n">
        <v>54.58</v>
      </c>
      <c r="H151" t="n">
        <v>1.02</v>
      </c>
      <c r="I151" t="n">
        <v>9</v>
      </c>
      <c r="J151" t="n">
        <v>85.67</v>
      </c>
      <c r="K151" t="n">
        <v>35.1</v>
      </c>
      <c r="L151" t="n">
        <v>5</v>
      </c>
      <c r="M151" t="n">
        <v>7</v>
      </c>
      <c r="N151" t="n">
        <v>10.57</v>
      </c>
      <c r="O151" t="n">
        <v>10799.59</v>
      </c>
      <c r="P151" t="n">
        <v>54.32</v>
      </c>
      <c r="Q151" t="n">
        <v>203.56</v>
      </c>
      <c r="R151" t="n">
        <v>19.23</v>
      </c>
      <c r="S151" t="n">
        <v>13.05</v>
      </c>
      <c r="T151" t="n">
        <v>2774.96</v>
      </c>
      <c r="U151" t="n">
        <v>0.68</v>
      </c>
      <c r="V151" t="n">
        <v>0.91</v>
      </c>
      <c r="W151" t="n">
        <v>0.07000000000000001</v>
      </c>
      <c r="X151" t="n">
        <v>0.16</v>
      </c>
      <c r="Y151" t="n">
        <v>0.5</v>
      </c>
      <c r="Z151" t="n">
        <v>10</v>
      </c>
    </row>
    <row r="152">
      <c r="A152" t="n">
        <v>5</v>
      </c>
      <c r="B152" t="n">
        <v>35</v>
      </c>
      <c r="C152" t="inlineStr">
        <is>
          <t xml:space="preserve">CONCLUIDO	</t>
        </is>
      </c>
      <c r="D152" t="n">
        <v>9.8042</v>
      </c>
      <c r="E152" t="n">
        <v>10.2</v>
      </c>
      <c r="F152" t="n">
        <v>8.17</v>
      </c>
      <c r="G152" t="n">
        <v>61.27</v>
      </c>
      <c r="H152" t="n">
        <v>1.21</v>
      </c>
      <c r="I152" t="n">
        <v>8</v>
      </c>
      <c r="J152" t="n">
        <v>86.88</v>
      </c>
      <c r="K152" t="n">
        <v>35.1</v>
      </c>
      <c r="L152" t="n">
        <v>6</v>
      </c>
      <c r="M152" t="n">
        <v>4</v>
      </c>
      <c r="N152" t="n">
        <v>10.78</v>
      </c>
      <c r="O152" t="n">
        <v>10949.33</v>
      </c>
      <c r="P152" t="n">
        <v>52.17</v>
      </c>
      <c r="Q152" t="n">
        <v>203.6</v>
      </c>
      <c r="R152" t="n">
        <v>18.45</v>
      </c>
      <c r="S152" t="n">
        <v>13.05</v>
      </c>
      <c r="T152" t="n">
        <v>2388.27</v>
      </c>
      <c r="U152" t="n">
        <v>0.71</v>
      </c>
      <c r="V152" t="n">
        <v>0.91</v>
      </c>
      <c r="W152" t="n">
        <v>0.07000000000000001</v>
      </c>
      <c r="X152" t="n">
        <v>0.15</v>
      </c>
      <c r="Y152" t="n">
        <v>0.5</v>
      </c>
      <c r="Z152" t="n">
        <v>10</v>
      </c>
    </row>
    <row r="153">
      <c r="A153" t="n">
        <v>6</v>
      </c>
      <c r="B153" t="n">
        <v>35</v>
      </c>
      <c r="C153" t="inlineStr">
        <is>
          <t xml:space="preserve">CONCLUIDO	</t>
        </is>
      </c>
      <c r="D153" t="n">
        <v>9.842499999999999</v>
      </c>
      <c r="E153" t="n">
        <v>10.16</v>
      </c>
      <c r="F153" t="n">
        <v>8.15</v>
      </c>
      <c r="G153" t="n">
        <v>69.84</v>
      </c>
      <c r="H153" t="n">
        <v>1.39</v>
      </c>
      <c r="I153" t="n">
        <v>7</v>
      </c>
      <c r="J153" t="n">
        <v>88.09999999999999</v>
      </c>
      <c r="K153" t="n">
        <v>35.1</v>
      </c>
      <c r="L153" t="n">
        <v>7</v>
      </c>
      <c r="M153" t="n">
        <v>1</v>
      </c>
      <c r="N153" t="n">
        <v>11</v>
      </c>
      <c r="O153" t="n">
        <v>11099.43</v>
      </c>
      <c r="P153" t="n">
        <v>51.71</v>
      </c>
      <c r="Q153" t="n">
        <v>203.56</v>
      </c>
      <c r="R153" t="n">
        <v>17.61</v>
      </c>
      <c r="S153" t="n">
        <v>13.05</v>
      </c>
      <c r="T153" t="n">
        <v>1972.75</v>
      </c>
      <c r="U153" t="n">
        <v>0.74</v>
      </c>
      <c r="V153" t="n">
        <v>0.91</v>
      </c>
      <c r="W153" t="n">
        <v>0.07000000000000001</v>
      </c>
      <c r="X153" t="n">
        <v>0.12</v>
      </c>
      <c r="Y153" t="n">
        <v>0.5</v>
      </c>
      <c r="Z153" t="n">
        <v>10</v>
      </c>
    </row>
    <row r="154">
      <c r="A154" t="n">
        <v>7</v>
      </c>
      <c r="B154" t="n">
        <v>35</v>
      </c>
      <c r="C154" t="inlineStr">
        <is>
          <t xml:space="preserve">CONCLUIDO	</t>
        </is>
      </c>
      <c r="D154" t="n">
        <v>9.8439</v>
      </c>
      <c r="E154" t="n">
        <v>10.16</v>
      </c>
      <c r="F154" t="n">
        <v>8.15</v>
      </c>
      <c r="G154" t="n">
        <v>69.81999999999999</v>
      </c>
      <c r="H154" t="n">
        <v>1.57</v>
      </c>
      <c r="I154" t="n">
        <v>7</v>
      </c>
      <c r="J154" t="n">
        <v>89.31999999999999</v>
      </c>
      <c r="K154" t="n">
        <v>35.1</v>
      </c>
      <c r="L154" t="n">
        <v>8</v>
      </c>
      <c r="M154" t="n">
        <v>0</v>
      </c>
      <c r="N154" t="n">
        <v>11.22</v>
      </c>
      <c r="O154" t="n">
        <v>11249.89</v>
      </c>
      <c r="P154" t="n">
        <v>52.3</v>
      </c>
      <c r="Q154" t="n">
        <v>203.56</v>
      </c>
      <c r="R154" t="n">
        <v>17.52</v>
      </c>
      <c r="S154" t="n">
        <v>13.05</v>
      </c>
      <c r="T154" t="n">
        <v>1927.62</v>
      </c>
      <c r="U154" t="n">
        <v>0.75</v>
      </c>
      <c r="V154" t="n">
        <v>0.91</v>
      </c>
      <c r="W154" t="n">
        <v>0.07000000000000001</v>
      </c>
      <c r="X154" t="n">
        <v>0.12</v>
      </c>
      <c r="Y154" t="n">
        <v>0.5</v>
      </c>
      <c r="Z154" t="n">
        <v>10</v>
      </c>
    </row>
    <row r="155">
      <c r="A155" t="n">
        <v>0</v>
      </c>
      <c r="B155" t="n">
        <v>50</v>
      </c>
      <c r="C155" t="inlineStr">
        <is>
          <t xml:space="preserve">CONCLUIDO	</t>
        </is>
      </c>
      <c r="D155" t="n">
        <v>7.8278</v>
      </c>
      <c r="E155" t="n">
        <v>12.78</v>
      </c>
      <c r="F155" t="n">
        <v>9.32</v>
      </c>
      <c r="G155" t="n">
        <v>8.73</v>
      </c>
      <c r="H155" t="n">
        <v>0.16</v>
      </c>
      <c r="I155" t="n">
        <v>64</v>
      </c>
      <c r="J155" t="n">
        <v>107.41</v>
      </c>
      <c r="K155" t="n">
        <v>41.65</v>
      </c>
      <c r="L155" t="n">
        <v>1</v>
      </c>
      <c r="M155" t="n">
        <v>62</v>
      </c>
      <c r="N155" t="n">
        <v>14.77</v>
      </c>
      <c r="O155" t="n">
        <v>13481.73</v>
      </c>
      <c r="P155" t="n">
        <v>87.06</v>
      </c>
      <c r="Q155" t="n">
        <v>203.58</v>
      </c>
      <c r="R155" t="n">
        <v>54.38</v>
      </c>
      <c r="S155" t="n">
        <v>13.05</v>
      </c>
      <c r="T155" t="n">
        <v>20074.7</v>
      </c>
      <c r="U155" t="n">
        <v>0.24</v>
      </c>
      <c r="V155" t="n">
        <v>0.8</v>
      </c>
      <c r="W155" t="n">
        <v>0.16</v>
      </c>
      <c r="X155" t="n">
        <v>1.29</v>
      </c>
      <c r="Y155" t="n">
        <v>0.5</v>
      </c>
      <c r="Z155" t="n">
        <v>10</v>
      </c>
    </row>
    <row r="156">
      <c r="A156" t="n">
        <v>1</v>
      </c>
      <c r="B156" t="n">
        <v>50</v>
      </c>
      <c r="C156" t="inlineStr">
        <is>
          <t xml:space="preserve">CONCLUIDO	</t>
        </is>
      </c>
      <c r="D156" t="n">
        <v>8.837199999999999</v>
      </c>
      <c r="E156" t="n">
        <v>11.32</v>
      </c>
      <c r="F156" t="n">
        <v>8.609999999999999</v>
      </c>
      <c r="G156" t="n">
        <v>17.23</v>
      </c>
      <c r="H156" t="n">
        <v>0.32</v>
      </c>
      <c r="I156" t="n">
        <v>30</v>
      </c>
      <c r="J156" t="n">
        <v>108.68</v>
      </c>
      <c r="K156" t="n">
        <v>41.65</v>
      </c>
      <c r="L156" t="n">
        <v>2</v>
      </c>
      <c r="M156" t="n">
        <v>28</v>
      </c>
      <c r="N156" t="n">
        <v>15.03</v>
      </c>
      <c r="O156" t="n">
        <v>13638.32</v>
      </c>
      <c r="P156" t="n">
        <v>79.14</v>
      </c>
      <c r="Q156" t="n">
        <v>203.57</v>
      </c>
      <c r="R156" t="n">
        <v>32.33</v>
      </c>
      <c r="S156" t="n">
        <v>13.05</v>
      </c>
      <c r="T156" t="n">
        <v>9221.959999999999</v>
      </c>
      <c r="U156" t="n">
        <v>0.4</v>
      </c>
      <c r="V156" t="n">
        <v>0.86</v>
      </c>
      <c r="W156" t="n">
        <v>0.1</v>
      </c>
      <c r="X156" t="n">
        <v>0.59</v>
      </c>
      <c r="Y156" t="n">
        <v>0.5</v>
      </c>
      <c r="Z156" t="n">
        <v>10</v>
      </c>
    </row>
    <row r="157">
      <c r="A157" t="n">
        <v>2</v>
      </c>
      <c r="B157" t="n">
        <v>50</v>
      </c>
      <c r="C157" t="inlineStr">
        <is>
          <t xml:space="preserve">CONCLUIDO	</t>
        </is>
      </c>
      <c r="D157" t="n">
        <v>9.245699999999999</v>
      </c>
      <c r="E157" t="n">
        <v>10.82</v>
      </c>
      <c r="F157" t="n">
        <v>8.359999999999999</v>
      </c>
      <c r="G157" t="n">
        <v>26.39</v>
      </c>
      <c r="H157" t="n">
        <v>0.48</v>
      </c>
      <c r="I157" t="n">
        <v>19</v>
      </c>
      <c r="J157" t="n">
        <v>109.96</v>
      </c>
      <c r="K157" t="n">
        <v>41.65</v>
      </c>
      <c r="L157" t="n">
        <v>3</v>
      </c>
      <c r="M157" t="n">
        <v>17</v>
      </c>
      <c r="N157" t="n">
        <v>15.31</v>
      </c>
      <c r="O157" t="n">
        <v>13795.21</v>
      </c>
      <c r="P157" t="n">
        <v>75.3</v>
      </c>
      <c r="Q157" t="n">
        <v>203.56</v>
      </c>
      <c r="R157" t="n">
        <v>24.13</v>
      </c>
      <c r="S157" t="n">
        <v>13.05</v>
      </c>
      <c r="T157" t="n">
        <v>5173.68</v>
      </c>
      <c r="U157" t="n">
        <v>0.54</v>
      </c>
      <c r="V157" t="n">
        <v>0.89</v>
      </c>
      <c r="W157" t="n">
        <v>0.09</v>
      </c>
      <c r="X157" t="n">
        <v>0.33</v>
      </c>
      <c r="Y157" t="n">
        <v>0.5</v>
      </c>
      <c r="Z157" t="n">
        <v>10</v>
      </c>
    </row>
    <row r="158">
      <c r="A158" t="n">
        <v>3</v>
      </c>
      <c r="B158" t="n">
        <v>50</v>
      </c>
      <c r="C158" t="inlineStr">
        <is>
          <t xml:space="preserve">CONCLUIDO	</t>
        </is>
      </c>
      <c r="D158" t="n">
        <v>9.360099999999999</v>
      </c>
      <c r="E158" t="n">
        <v>10.68</v>
      </c>
      <c r="F158" t="n">
        <v>8.31</v>
      </c>
      <c r="G158" t="n">
        <v>33.26</v>
      </c>
      <c r="H158" t="n">
        <v>0.63</v>
      </c>
      <c r="I158" t="n">
        <v>15</v>
      </c>
      <c r="J158" t="n">
        <v>111.23</v>
      </c>
      <c r="K158" t="n">
        <v>41.65</v>
      </c>
      <c r="L158" t="n">
        <v>4</v>
      </c>
      <c r="M158" t="n">
        <v>13</v>
      </c>
      <c r="N158" t="n">
        <v>15.58</v>
      </c>
      <c r="O158" t="n">
        <v>13952.52</v>
      </c>
      <c r="P158" t="n">
        <v>73.66</v>
      </c>
      <c r="Q158" t="n">
        <v>203.56</v>
      </c>
      <c r="R158" t="n">
        <v>23.04</v>
      </c>
      <c r="S158" t="n">
        <v>13.05</v>
      </c>
      <c r="T158" t="n">
        <v>4652.43</v>
      </c>
      <c r="U158" t="n">
        <v>0.57</v>
      </c>
      <c r="V158" t="n">
        <v>0.9</v>
      </c>
      <c r="W158" t="n">
        <v>0.08</v>
      </c>
      <c r="X158" t="n">
        <v>0.29</v>
      </c>
      <c r="Y158" t="n">
        <v>0.5</v>
      </c>
      <c r="Z158" t="n">
        <v>10</v>
      </c>
    </row>
    <row r="159">
      <c r="A159" t="n">
        <v>4</v>
      </c>
      <c r="B159" t="n">
        <v>50</v>
      </c>
      <c r="C159" t="inlineStr">
        <is>
          <t xml:space="preserve">CONCLUIDO	</t>
        </is>
      </c>
      <c r="D159" t="n">
        <v>9.481199999999999</v>
      </c>
      <c r="E159" t="n">
        <v>10.55</v>
      </c>
      <c r="F159" t="n">
        <v>8.24</v>
      </c>
      <c r="G159" t="n">
        <v>41.22</v>
      </c>
      <c r="H159" t="n">
        <v>0.78</v>
      </c>
      <c r="I159" t="n">
        <v>12</v>
      </c>
      <c r="J159" t="n">
        <v>112.51</v>
      </c>
      <c r="K159" t="n">
        <v>41.65</v>
      </c>
      <c r="L159" t="n">
        <v>5</v>
      </c>
      <c r="M159" t="n">
        <v>10</v>
      </c>
      <c r="N159" t="n">
        <v>15.86</v>
      </c>
      <c r="O159" t="n">
        <v>14110.24</v>
      </c>
      <c r="P159" t="n">
        <v>71.48999999999999</v>
      </c>
      <c r="Q159" t="n">
        <v>203.57</v>
      </c>
      <c r="R159" t="n">
        <v>20.95</v>
      </c>
      <c r="S159" t="n">
        <v>13.05</v>
      </c>
      <c r="T159" t="n">
        <v>3619.52</v>
      </c>
      <c r="U159" t="n">
        <v>0.62</v>
      </c>
      <c r="V159" t="n">
        <v>0.9</v>
      </c>
      <c r="W159" t="n">
        <v>0.07000000000000001</v>
      </c>
      <c r="X159" t="n">
        <v>0.22</v>
      </c>
      <c r="Y159" t="n">
        <v>0.5</v>
      </c>
      <c r="Z159" t="n">
        <v>10</v>
      </c>
    </row>
    <row r="160">
      <c r="A160" t="n">
        <v>5</v>
      </c>
      <c r="B160" t="n">
        <v>50</v>
      </c>
      <c r="C160" t="inlineStr">
        <is>
          <t xml:space="preserve">CONCLUIDO	</t>
        </is>
      </c>
      <c r="D160" t="n">
        <v>9.556900000000001</v>
      </c>
      <c r="E160" t="n">
        <v>10.46</v>
      </c>
      <c r="F160" t="n">
        <v>8.210000000000001</v>
      </c>
      <c r="G160" t="n">
        <v>49.23</v>
      </c>
      <c r="H160" t="n">
        <v>0.93</v>
      </c>
      <c r="I160" t="n">
        <v>10</v>
      </c>
      <c r="J160" t="n">
        <v>113.79</v>
      </c>
      <c r="K160" t="n">
        <v>41.65</v>
      </c>
      <c r="L160" t="n">
        <v>6</v>
      </c>
      <c r="M160" t="n">
        <v>8</v>
      </c>
      <c r="N160" t="n">
        <v>16.14</v>
      </c>
      <c r="O160" t="n">
        <v>14268.39</v>
      </c>
      <c r="P160" t="n">
        <v>69.81</v>
      </c>
      <c r="Q160" t="n">
        <v>203.56</v>
      </c>
      <c r="R160" t="n">
        <v>19.81</v>
      </c>
      <c r="S160" t="n">
        <v>13.05</v>
      </c>
      <c r="T160" t="n">
        <v>3058.15</v>
      </c>
      <c r="U160" t="n">
        <v>0.66</v>
      </c>
      <c r="V160" t="n">
        <v>0.91</v>
      </c>
      <c r="W160" t="n">
        <v>0.07000000000000001</v>
      </c>
      <c r="X160" t="n">
        <v>0.18</v>
      </c>
      <c r="Y160" t="n">
        <v>0.5</v>
      </c>
      <c r="Z160" t="n">
        <v>10</v>
      </c>
    </row>
    <row r="161">
      <c r="A161" t="n">
        <v>6</v>
      </c>
      <c r="B161" t="n">
        <v>50</v>
      </c>
      <c r="C161" t="inlineStr">
        <is>
          <t xml:space="preserve">CONCLUIDO	</t>
        </is>
      </c>
      <c r="D161" t="n">
        <v>9.635999999999999</v>
      </c>
      <c r="E161" t="n">
        <v>10.38</v>
      </c>
      <c r="F161" t="n">
        <v>8.16</v>
      </c>
      <c r="G161" t="n">
        <v>61.23</v>
      </c>
      <c r="H161" t="n">
        <v>1.07</v>
      </c>
      <c r="I161" t="n">
        <v>8</v>
      </c>
      <c r="J161" t="n">
        <v>115.08</v>
      </c>
      <c r="K161" t="n">
        <v>41.65</v>
      </c>
      <c r="L161" t="n">
        <v>7</v>
      </c>
      <c r="M161" t="n">
        <v>6</v>
      </c>
      <c r="N161" t="n">
        <v>16.43</v>
      </c>
      <c r="O161" t="n">
        <v>14426.96</v>
      </c>
      <c r="P161" t="n">
        <v>67.83</v>
      </c>
      <c r="Q161" t="n">
        <v>203.56</v>
      </c>
      <c r="R161" t="n">
        <v>18.38</v>
      </c>
      <c r="S161" t="n">
        <v>13.05</v>
      </c>
      <c r="T161" t="n">
        <v>2354.93</v>
      </c>
      <c r="U161" t="n">
        <v>0.71</v>
      </c>
      <c r="V161" t="n">
        <v>0.91</v>
      </c>
      <c r="W161" t="n">
        <v>0.07000000000000001</v>
      </c>
      <c r="X161" t="n">
        <v>0.14</v>
      </c>
      <c r="Y161" t="n">
        <v>0.5</v>
      </c>
      <c r="Z161" t="n">
        <v>10</v>
      </c>
    </row>
    <row r="162">
      <c r="A162" t="n">
        <v>7</v>
      </c>
      <c r="B162" t="n">
        <v>50</v>
      </c>
      <c r="C162" t="inlineStr">
        <is>
          <t xml:space="preserve">CONCLUIDO	</t>
        </is>
      </c>
      <c r="D162" t="n">
        <v>9.6928</v>
      </c>
      <c r="E162" t="n">
        <v>10.32</v>
      </c>
      <c r="F162" t="n">
        <v>8.130000000000001</v>
      </c>
      <c r="G162" t="n">
        <v>69.65000000000001</v>
      </c>
      <c r="H162" t="n">
        <v>1.21</v>
      </c>
      <c r="I162" t="n">
        <v>7</v>
      </c>
      <c r="J162" t="n">
        <v>116.37</v>
      </c>
      <c r="K162" t="n">
        <v>41.65</v>
      </c>
      <c r="L162" t="n">
        <v>8</v>
      </c>
      <c r="M162" t="n">
        <v>5</v>
      </c>
      <c r="N162" t="n">
        <v>16.72</v>
      </c>
      <c r="O162" t="n">
        <v>14585.96</v>
      </c>
      <c r="P162" t="n">
        <v>65.59999999999999</v>
      </c>
      <c r="Q162" t="n">
        <v>203.56</v>
      </c>
      <c r="R162" t="n">
        <v>16.98</v>
      </c>
      <c r="S162" t="n">
        <v>13.05</v>
      </c>
      <c r="T162" t="n">
        <v>1659.08</v>
      </c>
      <c r="U162" t="n">
        <v>0.77</v>
      </c>
      <c r="V162" t="n">
        <v>0.92</v>
      </c>
      <c r="W162" t="n">
        <v>0.07000000000000001</v>
      </c>
      <c r="X162" t="n">
        <v>0.1</v>
      </c>
      <c r="Y162" t="n">
        <v>0.5</v>
      </c>
      <c r="Z162" t="n">
        <v>10</v>
      </c>
    </row>
    <row r="163">
      <c r="A163" t="n">
        <v>8</v>
      </c>
      <c r="B163" t="n">
        <v>50</v>
      </c>
      <c r="C163" t="inlineStr">
        <is>
          <t xml:space="preserve">CONCLUIDO	</t>
        </is>
      </c>
      <c r="D163" t="n">
        <v>9.6662</v>
      </c>
      <c r="E163" t="n">
        <v>10.35</v>
      </c>
      <c r="F163" t="n">
        <v>8.15</v>
      </c>
      <c r="G163" t="n">
        <v>69.89</v>
      </c>
      <c r="H163" t="n">
        <v>1.35</v>
      </c>
      <c r="I163" t="n">
        <v>7</v>
      </c>
      <c r="J163" t="n">
        <v>117.66</v>
      </c>
      <c r="K163" t="n">
        <v>41.65</v>
      </c>
      <c r="L163" t="n">
        <v>9</v>
      </c>
      <c r="M163" t="n">
        <v>5</v>
      </c>
      <c r="N163" t="n">
        <v>17.01</v>
      </c>
      <c r="O163" t="n">
        <v>14745.39</v>
      </c>
      <c r="P163" t="n">
        <v>64.02</v>
      </c>
      <c r="Q163" t="n">
        <v>203.56</v>
      </c>
      <c r="R163" t="n">
        <v>18.1</v>
      </c>
      <c r="S163" t="n">
        <v>13.05</v>
      </c>
      <c r="T163" t="n">
        <v>2217.88</v>
      </c>
      <c r="U163" t="n">
        <v>0.72</v>
      </c>
      <c r="V163" t="n">
        <v>0.91</v>
      </c>
      <c r="W163" t="n">
        <v>0.07000000000000001</v>
      </c>
      <c r="X163" t="n">
        <v>0.13</v>
      </c>
      <c r="Y163" t="n">
        <v>0.5</v>
      </c>
      <c r="Z163" t="n">
        <v>10</v>
      </c>
    </row>
    <row r="164">
      <c r="A164" t="n">
        <v>9</v>
      </c>
      <c r="B164" t="n">
        <v>50</v>
      </c>
      <c r="C164" t="inlineStr">
        <is>
          <t xml:space="preserve">CONCLUIDO	</t>
        </is>
      </c>
      <c r="D164" t="n">
        <v>9.720000000000001</v>
      </c>
      <c r="E164" t="n">
        <v>10.29</v>
      </c>
      <c r="F164" t="n">
        <v>8.119999999999999</v>
      </c>
      <c r="G164" t="n">
        <v>81.19</v>
      </c>
      <c r="H164" t="n">
        <v>1.48</v>
      </c>
      <c r="I164" t="n">
        <v>6</v>
      </c>
      <c r="J164" t="n">
        <v>118.96</v>
      </c>
      <c r="K164" t="n">
        <v>41.65</v>
      </c>
      <c r="L164" t="n">
        <v>10</v>
      </c>
      <c r="M164" t="n">
        <v>4</v>
      </c>
      <c r="N164" t="n">
        <v>17.31</v>
      </c>
      <c r="O164" t="n">
        <v>14905.25</v>
      </c>
      <c r="P164" t="n">
        <v>62.82</v>
      </c>
      <c r="Q164" t="n">
        <v>203.56</v>
      </c>
      <c r="R164" t="n">
        <v>16.91</v>
      </c>
      <c r="S164" t="n">
        <v>13.05</v>
      </c>
      <c r="T164" t="n">
        <v>1628.22</v>
      </c>
      <c r="U164" t="n">
        <v>0.77</v>
      </c>
      <c r="V164" t="n">
        <v>0.92</v>
      </c>
      <c r="W164" t="n">
        <v>0.07000000000000001</v>
      </c>
      <c r="X164" t="n">
        <v>0.09</v>
      </c>
      <c r="Y164" t="n">
        <v>0.5</v>
      </c>
      <c r="Z164" t="n">
        <v>10</v>
      </c>
    </row>
    <row r="165">
      <c r="A165" t="n">
        <v>10</v>
      </c>
      <c r="B165" t="n">
        <v>50</v>
      </c>
      <c r="C165" t="inlineStr">
        <is>
          <t xml:space="preserve">CONCLUIDO	</t>
        </is>
      </c>
      <c r="D165" t="n">
        <v>9.7103</v>
      </c>
      <c r="E165" t="n">
        <v>10.3</v>
      </c>
      <c r="F165" t="n">
        <v>8.130000000000001</v>
      </c>
      <c r="G165" t="n">
        <v>81.29000000000001</v>
      </c>
      <c r="H165" t="n">
        <v>1.61</v>
      </c>
      <c r="I165" t="n">
        <v>6</v>
      </c>
      <c r="J165" t="n">
        <v>120.26</v>
      </c>
      <c r="K165" t="n">
        <v>41.65</v>
      </c>
      <c r="L165" t="n">
        <v>11</v>
      </c>
      <c r="M165" t="n">
        <v>1</v>
      </c>
      <c r="N165" t="n">
        <v>17.61</v>
      </c>
      <c r="O165" t="n">
        <v>15065.56</v>
      </c>
      <c r="P165" t="n">
        <v>61.17</v>
      </c>
      <c r="Q165" t="n">
        <v>203.56</v>
      </c>
      <c r="R165" t="n">
        <v>17.21</v>
      </c>
      <c r="S165" t="n">
        <v>13.05</v>
      </c>
      <c r="T165" t="n">
        <v>1778.18</v>
      </c>
      <c r="U165" t="n">
        <v>0.76</v>
      </c>
      <c r="V165" t="n">
        <v>0.92</v>
      </c>
      <c r="W165" t="n">
        <v>0.07000000000000001</v>
      </c>
      <c r="X165" t="n">
        <v>0.1</v>
      </c>
      <c r="Y165" t="n">
        <v>0.5</v>
      </c>
      <c r="Z165" t="n">
        <v>10</v>
      </c>
    </row>
    <row r="166">
      <c r="A166" t="n">
        <v>11</v>
      </c>
      <c r="B166" t="n">
        <v>50</v>
      </c>
      <c r="C166" t="inlineStr">
        <is>
          <t xml:space="preserve">CONCLUIDO	</t>
        </is>
      </c>
      <c r="D166" t="n">
        <v>9.7095</v>
      </c>
      <c r="E166" t="n">
        <v>10.3</v>
      </c>
      <c r="F166" t="n">
        <v>8.130000000000001</v>
      </c>
      <c r="G166" t="n">
        <v>81.3</v>
      </c>
      <c r="H166" t="n">
        <v>1.74</v>
      </c>
      <c r="I166" t="n">
        <v>6</v>
      </c>
      <c r="J166" t="n">
        <v>121.56</v>
      </c>
      <c r="K166" t="n">
        <v>41.65</v>
      </c>
      <c r="L166" t="n">
        <v>12</v>
      </c>
      <c r="M166" t="n">
        <v>0</v>
      </c>
      <c r="N166" t="n">
        <v>17.91</v>
      </c>
      <c r="O166" t="n">
        <v>15226.31</v>
      </c>
      <c r="P166" t="n">
        <v>61.76</v>
      </c>
      <c r="Q166" t="n">
        <v>203.56</v>
      </c>
      <c r="R166" t="n">
        <v>17.19</v>
      </c>
      <c r="S166" t="n">
        <v>13.05</v>
      </c>
      <c r="T166" t="n">
        <v>1769.98</v>
      </c>
      <c r="U166" t="n">
        <v>0.76</v>
      </c>
      <c r="V166" t="n">
        <v>0.92</v>
      </c>
      <c r="W166" t="n">
        <v>0.07000000000000001</v>
      </c>
      <c r="X166" t="n">
        <v>0.11</v>
      </c>
      <c r="Y166" t="n">
        <v>0.5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8.9237</v>
      </c>
      <c r="E167" t="n">
        <v>11.21</v>
      </c>
      <c r="F167" t="n">
        <v>8.84</v>
      </c>
      <c r="G167" t="n">
        <v>12.94</v>
      </c>
      <c r="H167" t="n">
        <v>0.28</v>
      </c>
      <c r="I167" t="n">
        <v>41</v>
      </c>
      <c r="J167" t="n">
        <v>61.76</v>
      </c>
      <c r="K167" t="n">
        <v>28.92</v>
      </c>
      <c r="L167" t="n">
        <v>1</v>
      </c>
      <c r="M167" t="n">
        <v>39</v>
      </c>
      <c r="N167" t="n">
        <v>6.84</v>
      </c>
      <c r="O167" t="n">
        <v>7851.41</v>
      </c>
      <c r="P167" t="n">
        <v>55.32</v>
      </c>
      <c r="Q167" t="n">
        <v>203.56</v>
      </c>
      <c r="R167" t="n">
        <v>39.44</v>
      </c>
      <c r="S167" t="n">
        <v>13.05</v>
      </c>
      <c r="T167" t="n">
        <v>12720.93</v>
      </c>
      <c r="U167" t="n">
        <v>0.33</v>
      </c>
      <c r="V167" t="n">
        <v>0.84</v>
      </c>
      <c r="W167" t="n">
        <v>0.12</v>
      </c>
      <c r="X167" t="n">
        <v>0.82</v>
      </c>
      <c r="Y167" t="n">
        <v>0.5</v>
      </c>
      <c r="Z167" t="n">
        <v>10</v>
      </c>
    </row>
    <row r="168">
      <c r="A168" t="n">
        <v>1</v>
      </c>
      <c r="B168" t="n">
        <v>25</v>
      </c>
      <c r="C168" t="inlineStr">
        <is>
          <t xml:space="preserve">CONCLUIDO	</t>
        </is>
      </c>
      <c r="D168" t="n">
        <v>9.6172</v>
      </c>
      <c r="E168" t="n">
        <v>10.4</v>
      </c>
      <c r="F168" t="n">
        <v>8.34</v>
      </c>
      <c r="G168" t="n">
        <v>26.33</v>
      </c>
      <c r="H168" t="n">
        <v>0.55</v>
      </c>
      <c r="I168" t="n">
        <v>19</v>
      </c>
      <c r="J168" t="n">
        <v>62.92</v>
      </c>
      <c r="K168" t="n">
        <v>28.92</v>
      </c>
      <c r="L168" t="n">
        <v>2</v>
      </c>
      <c r="M168" t="n">
        <v>17</v>
      </c>
      <c r="N168" t="n">
        <v>7</v>
      </c>
      <c r="O168" t="n">
        <v>7994.37</v>
      </c>
      <c r="P168" t="n">
        <v>49.5</v>
      </c>
      <c r="Q168" t="n">
        <v>203.56</v>
      </c>
      <c r="R168" t="n">
        <v>23.38</v>
      </c>
      <c r="S168" t="n">
        <v>13.05</v>
      </c>
      <c r="T168" t="n">
        <v>4800.15</v>
      </c>
      <c r="U168" t="n">
        <v>0.5600000000000001</v>
      </c>
      <c r="V168" t="n">
        <v>0.89</v>
      </c>
      <c r="W168" t="n">
        <v>0.09</v>
      </c>
      <c r="X168" t="n">
        <v>0.31</v>
      </c>
      <c r="Y168" t="n">
        <v>0.5</v>
      </c>
      <c r="Z168" t="n">
        <v>10</v>
      </c>
    </row>
    <row r="169">
      <c r="A169" t="n">
        <v>2</v>
      </c>
      <c r="B169" t="n">
        <v>25</v>
      </c>
      <c r="C169" t="inlineStr">
        <is>
          <t xml:space="preserve">CONCLUIDO	</t>
        </is>
      </c>
      <c r="D169" t="n">
        <v>9.7919</v>
      </c>
      <c r="E169" t="n">
        <v>10.21</v>
      </c>
      <c r="F169" t="n">
        <v>8.25</v>
      </c>
      <c r="G169" t="n">
        <v>41.25</v>
      </c>
      <c r="H169" t="n">
        <v>0.8100000000000001</v>
      </c>
      <c r="I169" t="n">
        <v>12</v>
      </c>
      <c r="J169" t="n">
        <v>64.08</v>
      </c>
      <c r="K169" t="n">
        <v>28.92</v>
      </c>
      <c r="L169" t="n">
        <v>3</v>
      </c>
      <c r="M169" t="n">
        <v>10</v>
      </c>
      <c r="N169" t="n">
        <v>7.16</v>
      </c>
      <c r="O169" t="n">
        <v>8137.65</v>
      </c>
      <c r="P169" t="n">
        <v>46.02</v>
      </c>
      <c r="Q169" t="n">
        <v>203.56</v>
      </c>
      <c r="R169" t="n">
        <v>21.06</v>
      </c>
      <c r="S169" t="n">
        <v>13.05</v>
      </c>
      <c r="T169" t="n">
        <v>3675.91</v>
      </c>
      <c r="U169" t="n">
        <v>0.62</v>
      </c>
      <c r="V169" t="n">
        <v>0.9</v>
      </c>
      <c r="W169" t="n">
        <v>0.07000000000000001</v>
      </c>
      <c r="X169" t="n">
        <v>0.23</v>
      </c>
      <c r="Y169" t="n">
        <v>0.5</v>
      </c>
      <c r="Z169" t="n">
        <v>10</v>
      </c>
    </row>
    <row r="170">
      <c r="A170" t="n">
        <v>3</v>
      </c>
      <c r="B170" t="n">
        <v>25</v>
      </c>
      <c r="C170" t="inlineStr">
        <is>
          <t xml:space="preserve">CONCLUIDO	</t>
        </is>
      </c>
      <c r="D170" t="n">
        <v>9.863300000000001</v>
      </c>
      <c r="E170" t="n">
        <v>10.14</v>
      </c>
      <c r="F170" t="n">
        <v>8.199999999999999</v>
      </c>
      <c r="G170" t="n">
        <v>49.22</v>
      </c>
      <c r="H170" t="n">
        <v>1.07</v>
      </c>
      <c r="I170" t="n">
        <v>10</v>
      </c>
      <c r="J170" t="n">
        <v>65.25</v>
      </c>
      <c r="K170" t="n">
        <v>28.92</v>
      </c>
      <c r="L170" t="n">
        <v>4</v>
      </c>
      <c r="M170" t="n">
        <v>3</v>
      </c>
      <c r="N170" t="n">
        <v>7.33</v>
      </c>
      <c r="O170" t="n">
        <v>8281.25</v>
      </c>
      <c r="P170" t="n">
        <v>43.56</v>
      </c>
      <c r="Q170" t="n">
        <v>203.6</v>
      </c>
      <c r="R170" t="n">
        <v>19.43</v>
      </c>
      <c r="S170" t="n">
        <v>13.05</v>
      </c>
      <c r="T170" t="n">
        <v>2868.09</v>
      </c>
      <c r="U170" t="n">
        <v>0.67</v>
      </c>
      <c r="V170" t="n">
        <v>0.91</v>
      </c>
      <c r="W170" t="n">
        <v>0.07000000000000001</v>
      </c>
      <c r="X170" t="n">
        <v>0.18</v>
      </c>
      <c r="Y170" t="n">
        <v>0.5</v>
      </c>
      <c r="Z170" t="n">
        <v>10</v>
      </c>
    </row>
    <row r="171">
      <c r="A171" t="n">
        <v>4</v>
      </c>
      <c r="B171" t="n">
        <v>25</v>
      </c>
      <c r="C171" t="inlineStr">
        <is>
          <t xml:space="preserve">CONCLUIDO	</t>
        </is>
      </c>
      <c r="D171" t="n">
        <v>9.8606</v>
      </c>
      <c r="E171" t="n">
        <v>10.14</v>
      </c>
      <c r="F171" t="n">
        <v>8.210000000000001</v>
      </c>
      <c r="G171" t="n">
        <v>49.24</v>
      </c>
      <c r="H171" t="n">
        <v>1.31</v>
      </c>
      <c r="I171" t="n">
        <v>10</v>
      </c>
      <c r="J171" t="n">
        <v>66.42</v>
      </c>
      <c r="K171" t="n">
        <v>28.92</v>
      </c>
      <c r="L171" t="n">
        <v>5</v>
      </c>
      <c r="M171" t="n">
        <v>0</v>
      </c>
      <c r="N171" t="n">
        <v>7.49</v>
      </c>
      <c r="O171" t="n">
        <v>8425.16</v>
      </c>
      <c r="P171" t="n">
        <v>44.18</v>
      </c>
      <c r="Q171" t="n">
        <v>203.6</v>
      </c>
      <c r="R171" t="n">
        <v>19.36</v>
      </c>
      <c r="S171" t="n">
        <v>13.05</v>
      </c>
      <c r="T171" t="n">
        <v>2832.88</v>
      </c>
      <c r="U171" t="n">
        <v>0.67</v>
      </c>
      <c r="V171" t="n">
        <v>0.91</v>
      </c>
      <c r="W171" t="n">
        <v>0.08</v>
      </c>
      <c r="X171" t="n">
        <v>0.18</v>
      </c>
      <c r="Y171" t="n">
        <v>0.5</v>
      </c>
      <c r="Z171" t="n">
        <v>10</v>
      </c>
    </row>
    <row r="172">
      <c r="A172" t="n">
        <v>0</v>
      </c>
      <c r="B172" t="n">
        <v>85</v>
      </c>
      <c r="C172" t="inlineStr">
        <is>
          <t xml:space="preserve">CONCLUIDO	</t>
        </is>
      </c>
      <c r="D172" t="n">
        <v>6.5195</v>
      </c>
      <c r="E172" t="n">
        <v>15.34</v>
      </c>
      <c r="F172" t="n">
        <v>9.880000000000001</v>
      </c>
      <c r="G172" t="n">
        <v>6.52</v>
      </c>
      <c r="H172" t="n">
        <v>0.11</v>
      </c>
      <c r="I172" t="n">
        <v>91</v>
      </c>
      <c r="J172" t="n">
        <v>167.88</v>
      </c>
      <c r="K172" t="n">
        <v>51.39</v>
      </c>
      <c r="L172" t="n">
        <v>1</v>
      </c>
      <c r="M172" t="n">
        <v>89</v>
      </c>
      <c r="N172" t="n">
        <v>30.49</v>
      </c>
      <c r="O172" t="n">
        <v>20939.59</v>
      </c>
      <c r="P172" t="n">
        <v>124.54</v>
      </c>
      <c r="Q172" t="n">
        <v>203.58</v>
      </c>
      <c r="R172" t="n">
        <v>72.34</v>
      </c>
      <c r="S172" t="n">
        <v>13.05</v>
      </c>
      <c r="T172" t="n">
        <v>28921.05</v>
      </c>
      <c r="U172" t="n">
        <v>0.18</v>
      </c>
      <c r="V172" t="n">
        <v>0.75</v>
      </c>
      <c r="W172" t="n">
        <v>0.2</v>
      </c>
      <c r="X172" t="n">
        <v>1.86</v>
      </c>
      <c r="Y172" t="n">
        <v>0.5</v>
      </c>
      <c r="Z172" t="n">
        <v>10</v>
      </c>
    </row>
    <row r="173">
      <c r="A173" t="n">
        <v>1</v>
      </c>
      <c r="B173" t="n">
        <v>85</v>
      </c>
      <c r="C173" t="inlineStr">
        <is>
          <t xml:space="preserve">CONCLUIDO	</t>
        </is>
      </c>
      <c r="D173" t="n">
        <v>7.9355</v>
      </c>
      <c r="E173" t="n">
        <v>12.6</v>
      </c>
      <c r="F173" t="n">
        <v>8.84</v>
      </c>
      <c r="G173" t="n">
        <v>12.94</v>
      </c>
      <c r="H173" t="n">
        <v>0.21</v>
      </c>
      <c r="I173" t="n">
        <v>41</v>
      </c>
      <c r="J173" t="n">
        <v>169.33</v>
      </c>
      <c r="K173" t="n">
        <v>51.39</v>
      </c>
      <c r="L173" t="n">
        <v>2</v>
      </c>
      <c r="M173" t="n">
        <v>39</v>
      </c>
      <c r="N173" t="n">
        <v>30.94</v>
      </c>
      <c r="O173" t="n">
        <v>21118.46</v>
      </c>
      <c r="P173" t="n">
        <v>110.59</v>
      </c>
      <c r="Q173" t="n">
        <v>203.57</v>
      </c>
      <c r="R173" t="n">
        <v>39.45</v>
      </c>
      <c r="S173" t="n">
        <v>13.05</v>
      </c>
      <c r="T173" t="n">
        <v>12725.07</v>
      </c>
      <c r="U173" t="n">
        <v>0.33</v>
      </c>
      <c r="V173" t="n">
        <v>0.84</v>
      </c>
      <c r="W173" t="n">
        <v>0.12</v>
      </c>
      <c r="X173" t="n">
        <v>0.82</v>
      </c>
      <c r="Y173" t="n">
        <v>0.5</v>
      </c>
      <c r="Z173" t="n">
        <v>10</v>
      </c>
    </row>
    <row r="174">
      <c r="A174" t="n">
        <v>2</v>
      </c>
      <c r="B174" t="n">
        <v>85</v>
      </c>
      <c r="C174" t="inlineStr">
        <is>
          <t xml:space="preserve">CONCLUIDO	</t>
        </is>
      </c>
      <c r="D174" t="n">
        <v>8.442</v>
      </c>
      <c r="E174" t="n">
        <v>11.85</v>
      </c>
      <c r="F174" t="n">
        <v>8.56</v>
      </c>
      <c r="G174" t="n">
        <v>19.02</v>
      </c>
      <c r="H174" t="n">
        <v>0.31</v>
      </c>
      <c r="I174" t="n">
        <v>27</v>
      </c>
      <c r="J174" t="n">
        <v>170.79</v>
      </c>
      <c r="K174" t="n">
        <v>51.39</v>
      </c>
      <c r="L174" t="n">
        <v>3</v>
      </c>
      <c r="M174" t="n">
        <v>25</v>
      </c>
      <c r="N174" t="n">
        <v>31.4</v>
      </c>
      <c r="O174" t="n">
        <v>21297.94</v>
      </c>
      <c r="P174" t="n">
        <v>106.24</v>
      </c>
      <c r="Q174" t="n">
        <v>203.56</v>
      </c>
      <c r="R174" t="n">
        <v>30.66</v>
      </c>
      <c r="S174" t="n">
        <v>13.05</v>
      </c>
      <c r="T174" t="n">
        <v>8401.17</v>
      </c>
      <c r="U174" t="n">
        <v>0.43</v>
      </c>
      <c r="V174" t="n">
        <v>0.87</v>
      </c>
      <c r="W174" t="n">
        <v>0.1</v>
      </c>
      <c r="X174" t="n">
        <v>0.53</v>
      </c>
      <c r="Y174" t="n">
        <v>0.5</v>
      </c>
      <c r="Z174" t="n">
        <v>10</v>
      </c>
    </row>
    <row r="175">
      <c r="A175" t="n">
        <v>3</v>
      </c>
      <c r="B175" t="n">
        <v>85</v>
      </c>
      <c r="C175" t="inlineStr">
        <is>
          <t xml:space="preserve">CONCLUIDO	</t>
        </is>
      </c>
      <c r="D175" t="n">
        <v>8.737</v>
      </c>
      <c r="E175" t="n">
        <v>11.45</v>
      </c>
      <c r="F175" t="n">
        <v>8.4</v>
      </c>
      <c r="G175" t="n">
        <v>25.19</v>
      </c>
      <c r="H175" t="n">
        <v>0.41</v>
      </c>
      <c r="I175" t="n">
        <v>20</v>
      </c>
      <c r="J175" t="n">
        <v>172.25</v>
      </c>
      <c r="K175" t="n">
        <v>51.39</v>
      </c>
      <c r="L175" t="n">
        <v>4</v>
      </c>
      <c r="M175" t="n">
        <v>18</v>
      </c>
      <c r="N175" t="n">
        <v>31.86</v>
      </c>
      <c r="O175" t="n">
        <v>21478.05</v>
      </c>
      <c r="P175" t="n">
        <v>103.55</v>
      </c>
      <c r="Q175" t="n">
        <v>203.57</v>
      </c>
      <c r="R175" t="n">
        <v>25.42</v>
      </c>
      <c r="S175" t="n">
        <v>13.05</v>
      </c>
      <c r="T175" t="n">
        <v>5814.07</v>
      </c>
      <c r="U175" t="n">
        <v>0.51</v>
      </c>
      <c r="V175" t="n">
        <v>0.89</v>
      </c>
      <c r="W175" t="n">
        <v>0.09</v>
      </c>
      <c r="X175" t="n">
        <v>0.37</v>
      </c>
      <c r="Y175" t="n">
        <v>0.5</v>
      </c>
      <c r="Z175" t="n">
        <v>10</v>
      </c>
    </row>
    <row r="176">
      <c r="A176" t="n">
        <v>4</v>
      </c>
      <c r="B176" t="n">
        <v>85</v>
      </c>
      <c r="C176" t="inlineStr">
        <is>
          <t xml:space="preserve">CONCLUIDO	</t>
        </is>
      </c>
      <c r="D176" t="n">
        <v>8.894600000000001</v>
      </c>
      <c r="E176" t="n">
        <v>11.24</v>
      </c>
      <c r="F176" t="n">
        <v>8.33</v>
      </c>
      <c r="G176" t="n">
        <v>31.23</v>
      </c>
      <c r="H176" t="n">
        <v>0.51</v>
      </c>
      <c r="I176" t="n">
        <v>16</v>
      </c>
      <c r="J176" t="n">
        <v>173.71</v>
      </c>
      <c r="K176" t="n">
        <v>51.39</v>
      </c>
      <c r="L176" t="n">
        <v>5</v>
      </c>
      <c r="M176" t="n">
        <v>14</v>
      </c>
      <c r="N176" t="n">
        <v>32.32</v>
      </c>
      <c r="O176" t="n">
        <v>21658.78</v>
      </c>
      <c r="P176" t="n">
        <v>101.83</v>
      </c>
      <c r="Q176" t="n">
        <v>203.56</v>
      </c>
      <c r="R176" t="n">
        <v>23.53</v>
      </c>
      <c r="S176" t="n">
        <v>13.05</v>
      </c>
      <c r="T176" t="n">
        <v>4890.24</v>
      </c>
      <c r="U176" t="n">
        <v>0.55</v>
      </c>
      <c r="V176" t="n">
        <v>0.89</v>
      </c>
      <c r="W176" t="n">
        <v>0.08</v>
      </c>
      <c r="X176" t="n">
        <v>0.3</v>
      </c>
      <c r="Y176" t="n">
        <v>0.5</v>
      </c>
      <c r="Z176" t="n">
        <v>10</v>
      </c>
    </row>
    <row r="177">
      <c r="A177" t="n">
        <v>5</v>
      </c>
      <c r="B177" t="n">
        <v>85</v>
      </c>
      <c r="C177" t="inlineStr">
        <is>
          <t xml:space="preserve">CONCLUIDO	</t>
        </is>
      </c>
      <c r="D177" t="n">
        <v>9.027100000000001</v>
      </c>
      <c r="E177" t="n">
        <v>11.08</v>
      </c>
      <c r="F177" t="n">
        <v>8.26</v>
      </c>
      <c r="G177" t="n">
        <v>38.14</v>
      </c>
      <c r="H177" t="n">
        <v>0.61</v>
      </c>
      <c r="I177" t="n">
        <v>13</v>
      </c>
      <c r="J177" t="n">
        <v>175.18</v>
      </c>
      <c r="K177" t="n">
        <v>51.39</v>
      </c>
      <c r="L177" t="n">
        <v>6</v>
      </c>
      <c r="M177" t="n">
        <v>11</v>
      </c>
      <c r="N177" t="n">
        <v>32.79</v>
      </c>
      <c r="O177" t="n">
        <v>21840.16</v>
      </c>
      <c r="P177" t="n">
        <v>100.41</v>
      </c>
      <c r="Q177" t="n">
        <v>203.56</v>
      </c>
      <c r="R177" t="n">
        <v>21.51</v>
      </c>
      <c r="S177" t="n">
        <v>13.05</v>
      </c>
      <c r="T177" t="n">
        <v>3896.17</v>
      </c>
      <c r="U177" t="n">
        <v>0.61</v>
      </c>
      <c r="V177" t="n">
        <v>0.9</v>
      </c>
      <c r="W177" t="n">
        <v>0.07000000000000001</v>
      </c>
      <c r="X177" t="n">
        <v>0.24</v>
      </c>
      <c r="Y177" t="n">
        <v>0.5</v>
      </c>
      <c r="Z177" t="n">
        <v>10</v>
      </c>
    </row>
    <row r="178">
      <c r="A178" t="n">
        <v>6</v>
      </c>
      <c r="B178" t="n">
        <v>85</v>
      </c>
      <c r="C178" t="inlineStr">
        <is>
          <t xml:space="preserve">CONCLUIDO	</t>
        </is>
      </c>
      <c r="D178" t="n">
        <v>9.0701</v>
      </c>
      <c r="E178" t="n">
        <v>11.03</v>
      </c>
      <c r="F178" t="n">
        <v>8.25</v>
      </c>
      <c r="G178" t="n">
        <v>41.23</v>
      </c>
      <c r="H178" t="n">
        <v>0.7</v>
      </c>
      <c r="I178" t="n">
        <v>12</v>
      </c>
      <c r="J178" t="n">
        <v>176.66</v>
      </c>
      <c r="K178" t="n">
        <v>51.39</v>
      </c>
      <c r="L178" t="n">
        <v>7</v>
      </c>
      <c r="M178" t="n">
        <v>10</v>
      </c>
      <c r="N178" t="n">
        <v>33.27</v>
      </c>
      <c r="O178" t="n">
        <v>22022.17</v>
      </c>
      <c r="P178" t="n">
        <v>99.45999999999999</v>
      </c>
      <c r="Q178" t="n">
        <v>203.56</v>
      </c>
      <c r="R178" t="n">
        <v>21.03</v>
      </c>
      <c r="S178" t="n">
        <v>13.05</v>
      </c>
      <c r="T178" t="n">
        <v>3658.28</v>
      </c>
      <c r="U178" t="n">
        <v>0.62</v>
      </c>
      <c r="V178" t="n">
        <v>0.9</v>
      </c>
      <c r="W178" t="n">
        <v>0.07000000000000001</v>
      </c>
      <c r="X178" t="n">
        <v>0.22</v>
      </c>
      <c r="Y178" t="n">
        <v>0.5</v>
      </c>
      <c r="Z178" t="n">
        <v>10</v>
      </c>
    </row>
    <row r="179">
      <c r="A179" t="n">
        <v>7</v>
      </c>
      <c r="B179" t="n">
        <v>85</v>
      </c>
      <c r="C179" t="inlineStr">
        <is>
          <t xml:space="preserve">CONCLUIDO	</t>
        </is>
      </c>
      <c r="D179" t="n">
        <v>9.1799</v>
      </c>
      <c r="E179" t="n">
        <v>10.89</v>
      </c>
      <c r="F179" t="n">
        <v>8.18</v>
      </c>
      <c r="G179" t="n">
        <v>49.09</v>
      </c>
      <c r="H179" t="n">
        <v>0.8</v>
      </c>
      <c r="I179" t="n">
        <v>10</v>
      </c>
      <c r="J179" t="n">
        <v>178.14</v>
      </c>
      <c r="K179" t="n">
        <v>51.39</v>
      </c>
      <c r="L179" t="n">
        <v>8</v>
      </c>
      <c r="M179" t="n">
        <v>8</v>
      </c>
      <c r="N179" t="n">
        <v>33.75</v>
      </c>
      <c r="O179" t="n">
        <v>22204.83</v>
      </c>
      <c r="P179" t="n">
        <v>98.25</v>
      </c>
      <c r="Q179" t="n">
        <v>203.56</v>
      </c>
      <c r="R179" t="n">
        <v>18.67</v>
      </c>
      <c r="S179" t="n">
        <v>13.05</v>
      </c>
      <c r="T179" t="n">
        <v>2490.92</v>
      </c>
      <c r="U179" t="n">
        <v>0.7</v>
      </c>
      <c r="V179" t="n">
        <v>0.91</v>
      </c>
      <c r="W179" t="n">
        <v>0.07000000000000001</v>
      </c>
      <c r="X179" t="n">
        <v>0.16</v>
      </c>
      <c r="Y179" t="n">
        <v>0.5</v>
      </c>
      <c r="Z179" t="n">
        <v>10</v>
      </c>
    </row>
    <row r="180">
      <c r="A180" t="n">
        <v>8</v>
      </c>
      <c r="B180" t="n">
        <v>85</v>
      </c>
      <c r="C180" t="inlineStr">
        <is>
          <t xml:space="preserve">CONCLUIDO	</t>
        </is>
      </c>
      <c r="D180" t="n">
        <v>9.2036</v>
      </c>
      <c r="E180" t="n">
        <v>10.87</v>
      </c>
      <c r="F180" t="n">
        <v>8.19</v>
      </c>
      <c r="G180" t="n">
        <v>54.59</v>
      </c>
      <c r="H180" t="n">
        <v>0.89</v>
      </c>
      <c r="I180" t="n">
        <v>9</v>
      </c>
      <c r="J180" t="n">
        <v>179.63</v>
      </c>
      <c r="K180" t="n">
        <v>51.39</v>
      </c>
      <c r="L180" t="n">
        <v>9</v>
      </c>
      <c r="M180" t="n">
        <v>7</v>
      </c>
      <c r="N180" t="n">
        <v>34.24</v>
      </c>
      <c r="O180" t="n">
        <v>22388.15</v>
      </c>
      <c r="P180" t="n">
        <v>97.3</v>
      </c>
      <c r="Q180" t="n">
        <v>203.56</v>
      </c>
      <c r="R180" t="n">
        <v>19.2</v>
      </c>
      <c r="S180" t="n">
        <v>13.05</v>
      </c>
      <c r="T180" t="n">
        <v>2758.12</v>
      </c>
      <c r="U180" t="n">
        <v>0.68</v>
      </c>
      <c r="V180" t="n">
        <v>0.91</v>
      </c>
      <c r="W180" t="n">
        <v>0.07000000000000001</v>
      </c>
      <c r="X180" t="n">
        <v>0.16</v>
      </c>
      <c r="Y180" t="n">
        <v>0.5</v>
      </c>
      <c r="Z180" t="n">
        <v>10</v>
      </c>
    </row>
    <row r="181">
      <c r="A181" t="n">
        <v>9</v>
      </c>
      <c r="B181" t="n">
        <v>85</v>
      </c>
      <c r="C181" t="inlineStr">
        <is>
          <t xml:space="preserve">CONCLUIDO	</t>
        </is>
      </c>
      <c r="D181" t="n">
        <v>9.2516</v>
      </c>
      <c r="E181" t="n">
        <v>10.81</v>
      </c>
      <c r="F181" t="n">
        <v>8.17</v>
      </c>
      <c r="G181" t="n">
        <v>61.24</v>
      </c>
      <c r="H181" t="n">
        <v>0.98</v>
      </c>
      <c r="I181" t="n">
        <v>8</v>
      </c>
      <c r="J181" t="n">
        <v>181.12</v>
      </c>
      <c r="K181" t="n">
        <v>51.39</v>
      </c>
      <c r="L181" t="n">
        <v>10</v>
      </c>
      <c r="M181" t="n">
        <v>6</v>
      </c>
      <c r="N181" t="n">
        <v>34.73</v>
      </c>
      <c r="O181" t="n">
        <v>22572.13</v>
      </c>
      <c r="P181" t="n">
        <v>96.28</v>
      </c>
      <c r="Q181" t="n">
        <v>203.56</v>
      </c>
      <c r="R181" t="n">
        <v>18.43</v>
      </c>
      <c r="S181" t="n">
        <v>13.05</v>
      </c>
      <c r="T181" t="n">
        <v>2379.42</v>
      </c>
      <c r="U181" t="n">
        <v>0.71</v>
      </c>
      <c r="V181" t="n">
        <v>0.91</v>
      </c>
      <c r="W181" t="n">
        <v>0.07000000000000001</v>
      </c>
      <c r="X181" t="n">
        <v>0.14</v>
      </c>
      <c r="Y181" t="n">
        <v>0.5</v>
      </c>
      <c r="Z181" t="n">
        <v>10</v>
      </c>
    </row>
    <row r="182">
      <c r="A182" t="n">
        <v>10</v>
      </c>
      <c r="B182" t="n">
        <v>85</v>
      </c>
      <c r="C182" t="inlineStr">
        <is>
          <t xml:space="preserve">CONCLUIDO	</t>
        </is>
      </c>
      <c r="D182" t="n">
        <v>9.2471</v>
      </c>
      <c r="E182" t="n">
        <v>10.81</v>
      </c>
      <c r="F182" t="n">
        <v>8.17</v>
      </c>
      <c r="G182" t="n">
        <v>61.28</v>
      </c>
      <c r="H182" t="n">
        <v>1.07</v>
      </c>
      <c r="I182" t="n">
        <v>8</v>
      </c>
      <c r="J182" t="n">
        <v>182.62</v>
      </c>
      <c r="K182" t="n">
        <v>51.39</v>
      </c>
      <c r="L182" t="n">
        <v>11</v>
      </c>
      <c r="M182" t="n">
        <v>6</v>
      </c>
      <c r="N182" t="n">
        <v>35.22</v>
      </c>
      <c r="O182" t="n">
        <v>22756.91</v>
      </c>
      <c r="P182" t="n">
        <v>95.43000000000001</v>
      </c>
      <c r="Q182" t="n">
        <v>203.57</v>
      </c>
      <c r="R182" t="n">
        <v>18.59</v>
      </c>
      <c r="S182" t="n">
        <v>13.05</v>
      </c>
      <c r="T182" t="n">
        <v>2460.14</v>
      </c>
      <c r="U182" t="n">
        <v>0.7</v>
      </c>
      <c r="V182" t="n">
        <v>0.91</v>
      </c>
      <c r="W182" t="n">
        <v>0.07000000000000001</v>
      </c>
      <c r="X182" t="n">
        <v>0.15</v>
      </c>
      <c r="Y182" t="n">
        <v>0.5</v>
      </c>
      <c r="Z182" t="n">
        <v>10</v>
      </c>
    </row>
    <row r="183">
      <c r="A183" t="n">
        <v>11</v>
      </c>
      <c r="B183" t="n">
        <v>85</v>
      </c>
      <c r="C183" t="inlineStr">
        <is>
          <t xml:space="preserve">CONCLUIDO	</t>
        </is>
      </c>
      <c r="D183" t="n">
        <v>9.315799999999999</v>
      </c>
      <c r="E183" t="n">
        <v>10.73</v>
      </c>
      <c r="F183" t="n">
        <v>8.119999999999999</v>
      </c>
      <c r="G183" t="n">
        <v>69.64</v>
      </c>
      <c r="H183" t="n">
        <v>1.16</v>
      </c>
      <c r="I183" t="n">
        <v>7</v>
      </c>
      <c r="J183" t="n">
        <v>184.12</v>
      </c>
      <c r="K183" t="n">
        <v>51.39</v>
      </c>
      <c r="L183" t="n">
        <v>12</v>
      </c>
      <c r="M183" t="n">
        <v>5</v>
      </c>
      <c r="N183" t="n">
        <v>35.73</v>
      </c>
      <c r="O183" t="n">
        <v>22942.24</v>
      </c>
      <c r="P183" t="n">
        <v>94.44</v>
      </c>
      <c r="Q183" t="n">
        <v>203.58</v>
      </c>
      <c r="R183" t="n">
        <v>17.18</v>
      </c>
      <c r="S183" t="n">
        <v>13.05</v>
      </c>
      <c r="T183" t="n">
        <v>1760.97</v>
      </c>
      <c r="U183" t="n">
        <v>0.76</v>
      </c>
      <c r="V183" t="n">
        <v>0.92</v>
      </c>
      <c r="W183" t="n">
        <v>0.06</v>
      </c>
      <c r="X183" t="n">
        <v>0.1</v>
      </c>
      <c r="Y183" t="n">
        <v>0.5</v>
      </c>
      <c r="Z183" t="n">
        <v>10</v>
      </c>
    </row>
    <row r="184">
      <c r="A184" t="n">
        <v>12</v>
      </c>
      <c r="B184" t="n">
        <v>85</v>
      </c>
      <c r="C184" t="inlineStr">
        <is>
          <t xml:space="preserve">CONCLUIDO	</t>
        </is>
      </c>
      <c r="D184" t="n">
        <v>9.2942</v>
      </c>
      <c r="E184" t="n">
        <v>10.76</v>
      </c>
      <c r="F184" t="n">
        <v>8.15</v>
      </c>
      <c r="G184" t="n">
        <v>69.84999999999999</v>
      </c>
      <c r="H184" t="n">
        <v>1.24</v>
      </c>
      <c r="I184" t="n">
        <v>7</v>
      </c>
      <c r="J184" t="n">
        <v>185.63</v>
      </c>
      <c r="K184" t="n">
        <v>51.39</v>
      </c>
      <c r="L184" t="n">
        <v>13</v>
      </c>
      <c r="M184" t="n">
        <v>5</v>
      </c>
      <c r="N184" t="n">
        <v>36.24</v>
      </c>
      <c r="O184" t="n">
        <v>23128.27</v>
      </c>
      <c r="P184" t="n">
        <v>93.52</v>
      </c>
      <c r="Q184" t="n">
        <v>203.56</v>
      </c>
      <c r="R184" t="n">
        <v>17.97</v>
      </c>
      <c r="S184" t="n">
        <v>13.05</v>
      </c>
      <c r="T184" t="n">
        <v>2155.36</v>
      </c>
      <c r="U184" t="n">
        <v>0.73</v>
      </c>
      <c r="V184" t="n">
        <v>0.91</v>
      </c>
      <c r="W184" t="n">
        <v>0.07000000000000001</v>
      </c>
      <c r="X184" t="n">
        <v>0.13</v>
      </c>
      <c r="Y184" t="n">
        <v>0.5</v>
      </c>
      <c r="Z184" t="n">
        <v>10</v>
      </c>
    </row>
    <row r="185">
      <c r="A185" t="n">
        <v>13</v>
      </c>
      <c r="B185" t="n">
        <v>85</v>
      </c>
      <c r="C185" t="inlineStr">
        <is>
          <t xml:space="preserve">CONCLUIDO	</t>
        </is>
      </c>
      <c r="D185" t="n">
        <v>9.343400000000001</v>
      </c>
      <c r="E185" t="n">
        <v>10.7</v>
      </c>
      <c r="F185" t="n">
        <v>8.130000000000001</v>
      </c>
      <c r="G185" t="n">
        <v>81.27</v>
      </c>
      <c r="H185" t="n">
        <v>1.33</v>
      </c>
      <c r="I185" t="n">
        <v>6</v>
      </c>
      <c r="J185" t="n">
        <v>187.14</v>
      </c>
      <c r="K185" t="n">
        <v>51.39</v>
      </c>
      <c r="L185" t="n">
        <v>14</v>
      </c>
      <c r="M185" t="n">
        <v>4</v>
      </c>
      <c r="N185" t="n">
        <v>36.75</v>
      </c>
      <c r="O185" t="n">
        <v>23314.98</v>
      </c>
      <c r="P185" t="n">
        <v>92.92</v>
      </c>
      <c r="Q185" t="n">
        <v>203.56</v>
      </c>
      <c r="R185" t="n">
        <v>17.22</v>
      </c>
      <c r="S185" t="n">
        <v>13.05</v>
      </c>
      <c r="T185" t="n">
        <v>1784.74</v>
      </c>
      <c r="U185" t="n">
        <v>0.76</v>
      </c>
      <c r="V185" t="n">
        <v>0.92</v>
      </c>
      <c r="W185" t="n">
        <v>0.06</v>
      </c>
      <c r="X185" t="n">
        <v>0.1</v>
      </c>
      <c r="Y185" t="n">
        <v>0.5</v>
      </c>
      <c r="Z185" t="n">
        <v>10</v>
      </c>
    </row>
    <row r="186">
      <c r="A186" t="n">
        <v>14</v>
      </c>
      <c r="B186" t="n">
        <v>85</v>
      </c>
      <c r="C186" t="inlineStr">
        <is>
          <t xml:space="preserve">CONCLUIDO	</t>
        </is>
      </c>
      <c r="D186" t="n">
        <v>9.3575</v>
      </c>
      <c r="E186" t="n">
        <v>10.69</v>
      </c>
      <c r="F186" t="n">
        <v>8.109999999999999</v>
      </c>
      <c r="G186" t="n">
        <v>81.11</v>
      </c>
      <c r="H186" t="n">
        <v>1.41</v>
      </c>
      <c r="I186" t="n">
        <v>6</v>
      </c>
      <c r="J186" t="n">
        <v>188.66</v>
      </c>
      <c r="K186" t="n">
        <v>51.39</v>
      </c>
      <c r="L186" t="n">
        <v>15</v>
      </c>
      <c r="M186" t="n">
        <v>4</v>
      </c>
      <c r="N186" t="n">
        <v>37.27</v>
      </c>
      <c r="O186" t="n">
        <v>23502.4</v>
      </c>
      <c r="P186" t="n">
        <v>92.23999999999999</v>
      </c>
      <c r="Q186" t="n">
        <v>203.56</v>
      </c>
      <c r="R186" t="n">
        <v>16.57</v>
      </c>
      <c r="S186" t="n">
        <v>13.05</v>
      </c>
      <c r="T186" t="n">
        <v>1461.52</v>
      </c>
      <c r="U186" t="n">
        <v>0.79</v>
      </c>
      <c r="V186" t="n">
        <v>0.92</v>
      </c>
      <c r="W186" t="n">
        <v>0.07000000000000001</v>
      </c>
      <c r="X186" t="n">
        <v>0.09</v>
      </c>
      <c r="Y186" t="n">
        <v>0.5</v>
      </c>
      <c r="Z186" t="n">
        <v>10</v>
      </c>
    </row>
    <row r="187">
      <c r="A187" t="n">
        <v>15</v>
      </c>
      <c r="B187" t="n">
        <v>85</v>
      </c>
      <c r="C187" t="inlineStr">
        <is>
          <t xml:space="preserve">CONCLUIDO	</t>
        </is>
      </c>
      <c r="D187" t="n">
        <v>9.3407</v>
      </c>
      <c r="E187" t="n">
        <v>10.71</v>
      </c>
      <c r="F187" t="n">
        <v>8.130000000000001</v>
      </c>
      <c r="G187" t="n">
        <v>81.3</v>
      </c>
      <c r="H187" t="n">
        <v>1.49</v>
      </c>
      <c r="I187" t="n">
        <v>6</v>
      </c>
      <c r="J187" t="n">
        <v>190.19</v>
      </c>
      <c r="K187" t="n">
        <v>51.39</v>
      </c>
      <c r="L187" t="n">
        <v>16</v>
      </c>
      <c r="M187" t="n">
        <v>4</v>
      </c>
      <c r="N187" t="n">
        <v>37.79</v>
      </c>
      <c r="O187" t="n">
        <v>23690.52</v>
      </c>
      <c r="P187" t="n">
        <v>90.81999999999999</v>
      </c>
      <c r="Q187" t="n">
        <v>203.56</v>
      </c>
      <c r="R187" t="n">
        <v>17.34</v>
      </c>
      <c r="S187" t="n">
        <v>13.05</v>
      </c>
      <c r="T187" t="n">
        <v>1844.95</v>
      </c>
      <c r="U187" t="n">
        <v>0.75</v>
      </c>
      <c r="V187" t="n">
        <v>0.92</v>
      </c>
      <c r="W187" t="n">
        <v>0.06</v>
      </c>
      <c r="X187" t="n">
        <v>0.11</v>
      </c>
      <c r="Y187" t="n">
        <v>0.5</v>
      </c>
      <c r="Z187" t="n">
        <v>10</v>
      </c>
    </row>
    <row r="188">
      <c r="A188" t="n">
        <v>16</v>
      </c>
      <c r="B188" t="n">
        <v>85</v>
      </c>
      <c r="C188" t="inlineStr">
        <is>
          <t xml:space="preserve">CONCLUIDO	</t>
        </is>
      </c>
      <c r="D188" t="n">
        <v>9.390700000000001</v>
      </c>
      <c r="E188" t="n">
        <v>10.65</v>
      </c>
      <c r="F188" t="n">
        <v>8.109999999999999</v>
      </c>
      <c r="G188" t="n">
        <v>97.28</v>
      </c>
      <c r="H188" t="n">
        <v>1.57</v>
      </c>
      <c r="I188" t="n">
        <v>5</v>
      </c>
      <c r="J188" t="n">
        <v>191.72</v>
      </c>
      <c r="K188" t="n">
        <v>51.39</v>
      </c>
      <c r="L188" t="n">
        <v>17</v>
      </c>
      <c r="M188" t="n">
        <v>3</v>
      </c>
      <c r="N188" t="n">
        <v>38.33</v>
      </c>
      <c r="O188" t="n">
        <v>23879.37</v>
      </c>
      <c r="P188" t="n">
        <v>90.56999999999999</v>
      </c>
      <c r="Q188" t="n">
        <v>203.56</v>
      </c>
      <c r="R188" t="n">
        <v>16.61</v>
      </c>
      <c r="S188" t="n">
        <v>13.05</v>
      </c>
      <c r="T188" t="n">
        <v>1484.29</v>
      </c>
      <c r="U188" t="n">
        <v>0.79</v>
      </c>
      <c r="V188" t="n">
        <v>0.92</v>
      </c>
      <c r="W188" t="n">
        <v>0.06</v>
      </c>
      <c r="X188" t="n">
        <v>0.08</v>
      </c>
      <c r="Y188" t="n">
        <v>0.5</v>
      </c>
      <c r="Z188" t="n">
        <v>10</v>
      </c>
    </row>
    <row r="189">
      <c r="A189" t="n">
        <v>17</v>
      </c>
      <c r="B189" t="n">
        <v>85</v>
      </c>
      <c r="C189" t="inlineStr">
        <is>
          <t xml:space="preserve">CONCLUIDO	</t>
        </is>
      </c>
      <c r="D189" t="n">
        <v>9.3965</v>
      </c>
      <c r="E189" t="n">
        <v>10.64</v>
      </c>
      <c r="F189" t="n">
        <v>8.1</v>
      </c>
      <c r="G189" t="n">
        <v>97.2</v>
      </c>
      <c r="H189" t="n">
        <v>1.65</v>
      </c>
      <c r="I189" t="n">
        <v>5</v>
      </c>
      <c r="J189" t="n">
        <v>193.26</v>
      </c>
      <c r="K189" t="n">
        <v>51.39</v>
      </c>
      <c r="L189" t="n">
        <v>18</v>
      </c>
      <c r="M189" t="n">
        <v>3</v>
      </c>
      <c r="N189" t="n">
        <v>38.86</v>
      </c>
      <c r="O189" t="n">
        <v>24068.93</v>
      </c>
      <c r="P189" t="n">
        <v>90.51000000000001</v>
      </c>
      <c r="Q189" t="n">
        <v>203.56</v>
      </c>
      <c r="R189" t="n">
        <v>16.36</v>
      </c>
      <c r="S189" t="n">
        <v>13.05</v>
      </c>
      <c r="T189" t="n">
        <v>1361.91</v>
      </c>
      <c r="U189" t="n">
        <v>0.8</v>
      </c>
      <c r="V189" t="n">
        <v>0.92</v>
      </c>
      <c r="W189" t="n">
        <v>0.06</v>
      </c>
      <c r="X189" t="n">
        <v>0.08</v>
      </c>
      <c r="Y189" t="n">
        <v>0.5</v>
      </c>
      <c r="Z189" t="n">
        <v>10</v>
      </c>
    </row>
    <row r="190">
      <c r="A190" t="n">
        <v>18</v>
      </c>
      <c r="B190" t="n">
        <v>85</v>
      </c>
      <c r="C190" t="inlineStr">
        <is>
          <t xml:space="preserve">CONCLUIDO	</t>
        </is>
      </c>
      <c r="D190" t="n">
        <v>9.387</v>
      </c>
      <c r="E190" t="n">
        <v>10.65</v>
      </c>
      <c r="F190" t="n">
        <v>8.109999999999999</v>
      </c>
      <c r="G190" t="n">
        <v>97.33</v>
      </c>
      <c r="H190" t="n">
        <v>1.73</v>
      </c>
      <c r="I190" t="n">
        <v>5</v>
      </c>
      <c r="J190" t="n">
        <v>194.8</v>
      </c>
      <c r="K190" t="n">
        <v>51.39</v>
      </c>
      <c r="L190" t="n">
        <v>19</v>
      </c>
      <c r="M190" t="n">
        <v>3</v>
      </c>
      <c r="N190" t="n">
        <v>39.41</v>
      </c>
      <c r="O190" t="n">
        <v>24259.23</v>
      </c>
      <c r="P190" t="n">
        <v>89.37</v>
      </c>
      <c r="Q190" t="n">
        <v>203.56</v>
      </c>
      <c r="R190" t="n">
        <v>16.83</v>
      </c>
      <c r="S190" t="n">
        <v>13.05</v>
      </c>
      <c r="T190" t="n">
        <v>1593.07</v>
      </c>
      <c r="U190" t="n">
        <v>0.78</v>
      </c>
      <c r="V190" t="n">
        <v>0.92</v>
      </c>
      <c r="W190" t="n">
        <v>0.06</v>
      </c>
      <c r="X190" t="n">
        <v>0.09</v>
      </c>
      <c r="Y190" t="n">
        <v>0.5</v>
      </c>
      <c r="Z190" t="n">
        <v>10</v>
      </c>
    </row>
    <row r="191">
      <c r="A191" t="n">
        <v>19</v>
      </c>
      <c r="B191" t="n">
        <v>85</v>
      </c>
      <c r="C191" t="inlineStr">
        <is>
          <t xml:space="preserve">CONCLUIDO	</t>
        </is>
      </c>
      <c r="D191" t="n">
        <v>9.385300000000001</v>
      </c>
      <c r="E191" t="n">
        <v>10.66</v>
      </c>
      <c r="F191" t="n">
        <v>8.109999999999999</v>
      </c>
      <c r="G191" t="n">
        <v>97.36</v>
      </c>
      <c r="H191" t="n">
        <v>1.81</v>
      </c>
      <c r="I191" t="n">
        <v>5</v>
      </c>
      <c r="J191" t="n">
        <v>196.35</v>
      </c>
      <c r="K191" t="n">
        <v>51.39</v>
      </c>
      <c r="L191" t="n">
        <v>20</v>
      </c>
      <c r="M191" t="n">
        <v>3</v>
      </c>
      <c r="N191" t="n">
        <v>39.96</v>
      </c>
      <c r="O191" t="n">
        <v>24450.27</v>
      </c>
      <c r="P191" t="n">
        <v>87.75</v>
      </c>
      <c r="Q191" t="n">
        <v>203.56</v>
      </c>
      <c r="R191" t="n">
        <v>16.87</v>
      </c>
      <c r="S191" t="n">
        <v>13.05</v>
      </c>
      <c r="T191" t="n">
        <v>1613.58</v>
      </c>
      <c r="U191" t="n">
        <v>0.77</v>
      </c>
      <c r="V191" t="n">
        <v>0.92</v>
      </c>
      <c r="W191" t="n">
        <v>0.06</v>
      </c>
      <c r="X191" t="n">
        <v>0.09</v>
      </c>
      <c r="Y191" t="n">
        <v>0.5</v>
      </c>
      <c r="Z191" t="n">
        <v>10</v>
      </c>
    </row>
    <row r="192">
      <c r="A192" t="n">
        <v>20</v>
      </c>
      <c r="B192" t="n">
        <v>85</v>
      </c>
      <c r="C192" t="inlineStr">
        <is>
          <t xml:space="preserve">CONCLUIDO	</t>
        </is>
      </c>
      <c r="D192" t="n">
        <v>9.453799999999999</v>
      </c>
      <c r="E192" t="n">
        <v>10.58</v>
      </c>
      <c r="F192" t="n">
        <v>8.07</v>
      </c>
      <c r="G192" t="n">
        <v>121.05</v>
      </c>
      <c r="H192" t="n">
        <v>1.88</v>
      </c>
      <c r="I192" t="n">
        <v>4</v>
      </c>
      <c r="J192" t="n">
        <v>197.9</v>
      </c>
      <c r="K192" t="n">
        <v>51.39</v>
      </c>
      <c r="L192" t="n">
        <v>21</v>
      </c>
      <c r="M192" t="n">
        <v>2</v>
      </c>
      <c r="N192" t="n">
        <v>40.51</v>
      </c>
      <c r="O192" t="n">
        <v>24642.07</v>
      </c>
      <c r="P192" t="n">
        <v>86.02</v>
      </c>
      <c r="Q192" t="n">
        <v>203.56</v>
      </c>
      <c r="R192" t="n">
        <v>15.35</v>
      </c>
      <c r="S192" t="n">
        <v>13.05</v>
      </c>
      <c r="T192" t="n">
        <v>861.05</v>
      </c>
      <c r="U192" t="n">
        <v>0.85</v>
      </c>
      <c r="V192" t="n">
        <v>0.92</v>
      </c>
      <c r="W192" t="n">
        <v>0.06</v>
      </c>
      <c r="X192" t="n">
        <v>0.05</v>
      </c>
      <c r="Y192" t="n">
        <v>0.5</v>
      </c>
      <c r="Z192" t="n">
        <v>10</v>
      </c>
    </row>
    <row r="193">
      <c r="A193" t="n">
        <v>21</v>
      </c>
      <c r="B193" t="n">
        <v>85</v>
      </c>
      <c r="C193" t="inlineStr">
        <is>
          <t xml:space="preserve">CONCLUIDO	</t>
        </is>
      </c>
      <c r="D193" t="n">
        <v>9.4421</v>
      </c>
      <c r="E193" t="n">
        <v>10.59</v>
      </c>
      <c r="F193" t="n">
        <v>8.08</v>
      </c>
      <c r="G193" t="n">
        <v>121.24</v>
      </c>
      <c r="H193" t="n">
        <v>1.96</v>
      </c>
      <c r="I193" t="n">
        <v>4</v>
      </c>
      <c r="J193" t="n">
        <v>199.46</v>
      </c>
      <c r="K193" t="n">
        <v>51.39</v>
      </c>
      <c r="L193" t="n">
        <v>22</v>
      </c>
      <c r="M193" t="n">
        <v>2</v>
      </c>
      <c r="N193" t="n">
        <v>41.07</v>
      </c>
      <c r="O193" t="n">
        <v>24834.62</v>
      </c>
      <c r="P193" t="n">
        <v>86</v>
      </c>
      <c r="Q193" t="n">
        <v>203.56</v>
      </c>
      <c r="R193" t="n">
        <v>15.86</v>
      </c>
      <c r="S193" t="n">
        <v>13.05</v>
      </c>
      <c r="T193" t="n">
        <v>1112.59</v>
      </c>
      <c r="U193" t="n">
        <v>0.82</v>
      </c>
      <c r="V193" t="n">
        <v>0.92</v>
      </c>
      <c r="W193" t="n">
        <v>0.06</v>
      </c>
      <c r="X193" t="n">
        <v>0.06</v>
      </c>
      <c r="Y193" t="n">
        <v>0.5</v>
      </c>
      <c r="Z193" t="n">
        <v>10</v>
      </c>
    </row>
    <row r="194">
      <c r="A194" t="n">
        <v>22</v>
      </c>
      <c r="B194" t="n">
        <v>85</v>
      </c>
      <c r="C194" t="inlineStr">
        <is>
          <t xml:space="preserve">CONCLUIDO	</t>
        </is>
      </c>
      <c r="D194" t="n">
        <v>9.4404</v>
      </c>
      <c r="E194" t="n">
        <v>10.59</v>
      </c>
      <c r="F194" t="n">
        <v>8.08</v>
      </c>
      <c r="G194" t="n">
        <v>121.27</v>
      </c>
      <c r="H194" t="n">
        <v>2.03</v>
      </c>
      <c r="I194" t="n">
        <v>4</v>
      </c>
      <c r="J194" t="n">
        <v>201.03</v>
      </c>
      <c r="K194" t="n">
        <v>51.39</v>
      </c>
      <c r="L194" t="n">
        <v>23</v>
      </c>
      <c r="M194" t="n">
        <v>2</v>
      </c>
      <c r="N194" t="n">
        <v>41.64</v>
      </c>
      <c r="O194" t="n">
        <v>25027.94</v>
      </c>
      <c r="P194" t="n">
        <v>85.40000000000001</v>
      </c>
      <c r="Q194" t="n">
        <v>203.56</v>
      </c>
      <c r="R194" t="n">
        <v>15.95</v>
      </c>
      <c r="S194" t="n">
        <v>13.05</v>
      </c>
      <c r="T194" t="n">
        <v>1158.58</v>
      </c>
      <c r="U194" t="n">
        <v>0.82</v>
      </c>
      <c r="V194" t="n">
        <v>0.92</v>
      </c>
      <c r="W194" t="n">
        <v>0.06</v>
      </c>
      <c r="X194" t="n">
        <v>0.06</v>
      </c>
      <c r="Y194" t="n">
        <v>0.5</v>
      </c>
      <c r="Z194" t="n">
        <v>10</v>
      </c>
    </row>
    <row r="195">
      <c r="A195" t="n">
        <v>23</v>
      </c>
      <c r="B195" t="n">
        <v>85</v>
      </c>
      <c r="C195" t="inlineStr">
        <is>
          <t xml:space="preserve">CONCLUIDO	</t>
        </is>
      </c>
      <c r="D195" t="n">
        <v>9.450799999999999</v>
      </c>
      <c r="E195" t="n">
        <v>10.58</v>
      </c>
      <c r="F195" t="n">
        <v>8.07</v>
      </c>
      <c r="G195" t="n">
        <v>121.1</v>
      </c>
      <c r="H195" t="n">
        <v>2.1</v>
      </c>
      <c r="I195" t="n">
        <v>4</v>
      </c>
      <c r="J195" t="n">
        <v>202.61</v>
      </c>
      <c r="K195" t="n">
        <v>51.39</v>
      </c>
      <c r="L195" t="n">
        <v>24</v>
      </c>
      <c r="M195" t="n">
        <v>1</v>
      </c>
      <c r="N195" t="n">
        <v>42.21</v>
      </c>
      <c r="O195" t="n">
        <v>25222.04</v>
      </c>
      <c r="P195" t="n">
        <v>84.56</v>
      </c>
      <c r="Q195" t="n">
        <v>203.56</v>
      </c>
      <c r="R195" t="n">
        <v>15.48</v>
      </c>
      <c r="S195" t="n">
        <v>13.05</v>
      </c>
      <c r="T195" t="n">
        <v>924.78</v>
      </c>
      <c r="U195" t="n">
        <v>0.84</v>
      </c>
      <c r="V195" t="n">
        <v>0.92</v>
      </c>
      <c r="W195" t="n">
        <v>0.06</v>
      </c>
      <c r="X195" t="n">
        <v>0.05</v>
      </c>
      <c r="Y195" t="n">
        <v>0.5</v>
      </c>
      <c r="Z195" t="n">
        <v>10</v>
      </c>
    </row>
    <row r="196">
      <c r="A196" t="n">
        <v>24</v>
      </c>
      <c r="B196" t="n">
        <v>85</v>
      </c>
      <c r="C196" t="inlineStr">
        <is>
          <t xml:space="preserve">CONCLUIDO	</t>
        </is>
      </c>
      <c r="D196" t="n">
        <v>9.4483</v>
      </c>
      <c r="E196" t="n">
        <v>10.58</v>
      </c>
      <c r="F196" t="n">
        <v>8.08</v>
      </c>
      <c r="G196" t="n">
        <v>121.14</v>
      </c>
      <c r="H196" t="n">
        <v>2.17</v>
      </c>
      <c r="I196" t="n">
        <v>4</v>
      </c>
      <c r="J196" t="n">
        <v>204.19</v>
      </c>
      <c r="K196" t="n">
        <v>51.39</v>
      </c>
      <c r="L196" t="n">
        <v>25</v>
      </c>
      <c r="M196" t="n">
        <v>0</v>
      </c>
      <c r="N196" t="n">
        <v>42.79</v>
      </c>
      <c r="O196" t="n">
        <v>25417.05</v>
      </c>
      <c r="P196" t="n">
        <v>84.93000000000001</v>
      </c>
      <c r="Q196" t="n">
        <v>203.56</v>
      </c>
      <c r="R196" t="n">
        <v>15.57</v>
      </c>
      <c r="S196" t="n">
        <v>13.05</v>
      </c>
      <c r="T196" t="n">
        <v>968.1799999999999</v>
      </c>
      <c r="U196" t="n">
        <v>0.84</v>
      </c>
      <c r="V196" t="n">
        <v>0.92</v>
      </c>
      <c r="W196" t="n">
        <v>0.06</v>
      </c>
      <c r="X196" t="n">
        <v>0.05</v>
      </c>
      <c r="Y196" t="n">
        <v>0.5</v>
      </c>
      <c r="Z196" t="n">
        <v>10</v>
      </c>
    </row>
    <row r="197">
      <c r="A197" t="n">
        <v>0</v>
      </c>
      <c r="B197" t="n">
        <v>20</v>
      </c>
      <c r="C197" t="inlineStr">
        <is>
          <t xml:space="preserve">CONCLUIDO	</t>
        </is>
      </c>
      <c r="D197" t="n">
        <v>9.195600000000001</v>
      </c>
      <c r="E197" t="n">
        <v>10.87</v>
      </c>
      <c r="F197" t="n">
        <v>8.699999999999999</v>
      </c>
      <c r="G197" t="n">
        <v>14.91</v>
      </c>
      <c r="H197" t="n">
        <v>0.34</v>
      </c>
      <c r="I197" t="n">
        <v>35</v>
      </c>
      <c r="J197" t="n">
        <v>51.33</v>
      </c>
      <c r="K197" t="n">
        <v>24.83</v>
      </c>
      <c r="L197" t="n">
        <v>1</v>
      </c>
      <c r="M197" t="n">
        <v>33</v>
      </c>
      <c r="N197" t="n">
        <v>5.51</v>
      </c>
      <c r="O197" t="n">
        <v>6564.78</v>
      </c>
      <c r="P197" t="n">
        <v>46.94</v>
      </c>
      <c r="Q197" t="n">
        <v>203.57</v>
      </c>
      <c r="R197" t="n">
        <v>34.98</v>
      </c>
      <c r="S197" t="n">
        <v>13.05</v>
      </c>
      <c r="T197" t="n">
        <v>10518.91</v>
      </c>
      <c r="U197" t="n">
        <v>0.37</v>
      </c>
      <c r="V197" t="n">
        <v>0.86</v>
      </c>
      <c r="W197" t="n">
        <v>0.11</v>
      </c>
      <c r="X197" t="n">
        <v>0.67</v>
      </c>
      <c r="Y197" t="n">
        <v>0.5</v>
      </c>
      <c r="Z197" t="n">
        <v>10</v>
      </c>
    </row>
    <row r="198">
      <c r="A198" t="n">
        <v>1</v>
      </c>
      <c r="B198" t="n">
        <v>20</v>
      </c>
      <c r="C198" t="inlineStr">
        <is>
          <t xml:space="preserve">CONCLUIDO	</t>
        </is>
      </c>
      <c r="D198" t="n">
        <v>9.735799999999999</v>
      </c>
      <c r="E198" t="n">
        <v>10.27</v>
      </c>
      <c r="F198" t="n">
        <v>8.33</v>
      </c>
      <c r="G198" t="n">
        <v>31.23</v>
      </c>
      <c r="H198" t="n">
        <v>0.66</v>
      </c>
      <c r="I198" t="n">
        <v>16</v>
      </c>
      <c r="J198" t="n">
        <v>52.47</v>
      </c>
      <c r="K198" t="n">
        <v>24.83</v>
      </c>
      <c r="L198" t="n">
        <v>2</v>
      </c>
      <c r="M198" t="n">
        <v>14</v>
      </c>
      <c r="N198" t="n">
        <v>5.64</v>
      </c>
      <c r="O198" t="n">
        <v>6705.1</v>
      </c>
      <c r="P198" t="n">
        <v>41.46</v>
      </c>
      <c r="Q198" t="n">
        <v>203.56</v>
      </c>
      <c r="R198" t="n">
        <v>23.48</v>
      </c>
      <c r="S198" t="n">
        <v>13.05</v>
      </c>
      <c r="T198" t="n">
        <v>4864.19</v>
      </c>
      <c r="U198" t="n">
        <v>0.5600000000000001</v>
      </c>
      <c r="V198" t="n">
        <v>0.89</v>
      </c>
      <c r="W198" t="n">
        <v>0.08</v>
      </c>
      <c r="X198" t="n">
        <v>0.3</v>
      </c>
      <c r="Y198" t="n">
        <v>0.5</v>
      </c>
      <c r="Z198" t="n">
        <v>10</v>
      </c>
    </row>
    <row r="199">
      <c r="A199" t="n">
        <v>2</v>
      </c>
      <c r="B199" t="n">
        <v>20</v>
      </c>
      <c r="C199" t="inlineStr">
        <is>
          <t xml:space="preserve">CONCLUIDO	</t>
        </is>
      </c>
      <c r="D199" t="n">
        <v>9.8385</v>
      </c>
      <c r="E199" t="n">
        <v>10.16</v>
      </c>
      <c r="F199" t="n">
        <v>8.27</v>
      </c>
      <c r="G199" t="n">
        <v>41.35</v>
      </c>
      <c r="H199" t="n">
        <v>0.97</v>
      </c>
      <c r="I199" t="n">
        <v>12</v>
      </c>
      <c r="J199" t="n">
        <v>53.61</v>
      </c>
      <c r="K199" t="n">
        <v>24.83</v>
      </c>
      <c r="L199" t="n">
        <v>3</v>
      </c>
      <c r="M199" t="n">
        <v>1</v>
      </c>
      <c r="N199" t="n">
        <v>5.78</v>
      </c>
      <c r="O199" t="n">
        <v>6845.59</v>
      </c>
      <c r="P199" t="n">
        <v>38.84</v>
      </c>
      <c r="Q199" t="n">
        <v>203.56</v>
      </c>
      <c r="R199" t="n">
        <v>21.28</v>
      </c>
      <c r="S199" t="n">
        <v>13.05</v>
      </c>
      <c r="T199" t="n">
        <v>3786.46</v>
      </c>
      <c r="U199" t="n">
        <v>0.61</v>
      </c>
      <c r="V199" t="n">
        <v>0.9</v>
      </c>
      <c r="W199" t="n">
        <v>0.09</v>
      </c>
      <c r="X199" t="n">
        <v>0.25</v>
      </c>
      <c r="Y199" t="n">
        <v>0.5</v>
      </c>
      <c r="Z199" t="n">
        <v>10</v>
      </c>
    </row>
    <row r="200">
      <c r="A200" t="n">
        <v>3</v>
      </c>
      <c r="B200" t="n">
        <v>20</v>
      </c>
      <c r="C200" t="inlineStr">
        <is>
          <t xml:space="preserve">CONCLUIDO	</t>
        </is>
      </c>
      <c r="D200" t="n">
        <v>9.8353</v>
      </c>
      <c r="E200" t="n">
        <v>10.17</v>
      </c>
      <c r="F200" t="n">
        <v>8.27</v>
      </c>
      <c r="G200" t="n">
        <v>41.37</v>
      </c>
      <c r="H200" t="n">
        <v>1.27</v>
      </c>
      <c r="I200" t="n">
        <v>12</v>
      </c>
      <c r="J200" t="n">
        <v>54.75</v>
      </c>
      <c r="K200" t="n">
        <v>24.83</v>
      </c>
      <c r="L200" t="n">
        <v>4</v>
      </c>
      <c r="M200" t="n">
        <v>0</v>
      </c>
      <c r="N200" t="n">
        <v>5.92</v>
      </c>
      <c r="O200" t="n">
        <v>6986.39</v>
      </c>
      <c r="P200" t="n">
        <v>39.58</v>
      </c>
      <c r="Q200" t="n">
        <v>203.56</v>
      </c>
      <c r="R200" t="n">
        <v>21.4</v>
      </c>
      <c r="S200" t="n">
        <v>13.05</v>
      </c>
      <c r="T200" t="n">
        <v>3844.21</v>
      </c>
      <c r="U200" t="n">
        <v>0.61</v>
      </c>
      <c r="V200" t="n">
        <v>0.9</v>
      </c>
      <c r="W200" t="n">
        <v>0.09</v>
      </c>
      <c r="X200" t="n">
        <v>0.25</v>
      </c>
      <c r="Y200" t="n">
        <v>0.5</v>
      </c>
      <c r="Z200" t="n">
        <v>10</v>
      </c>
    </row>
    <row r="201">
      <c r="A201" t="n">
        <v>0</v>
      </c>
      <c r="B201" t="n">
        <v>65</v>
      </c>
      <c r="C201" t="inlineStr">
        <is>
          <t xml:space="preserve">CONCLUIDO	</t>
        </is>
      </c>
      <c r="D201" t="n">
        <v>7.2622</v>
      </c>
      <c r="E201" t="n">
        <v>13.77</v>
      </c>
      <c r="F201" t="n">
        <v>9.550000000000001</v>
      </c>
      <c r="G201" t="n">
        <v>7.64</v>
      </c>
      <c r="H201" t="n">
        <v>0.13</v>
      </c>
      <c r="I201" t="n">
        <v>75</v>
      </c>
      <c r="J201" t="n">
        <v>133.21</v>
      </c>
      <c r="K201" t="n">
        <v>46.47</v>
      </c>
      <c r="L201" t="n">
        <v>1</v>
      </c>
      <c r="M201" t="n">
        <v>73</v>
      </c>
      <c r="N201" t="n">
        <v>20.75</v>
      </c>
      <c r="O201" t="n">
        <v>16663.42</v>
      </c>
      <c r="P201" t="n">
        <v>103.29</v>
      </c>
      <c r="Q201" t="n">
        <v>203.62</v>
      </c>
      <c r="R201" t="n">
        <v>61.54</v>
      </c>
      <c r="S201" t="n">
        <v>13.05</v>
      </c>
      <c r="T201" t="n">
        <v>23598.77</v>
      </c>
      <c r="U201" t="n">
        <v>0.21</v>
      </c>
      <c r="V201" t="n">
        <v>0.78</v>
      </c>
      <c r="W201" t="n">
        <v>0.18</v>
      </c>
      <c r="X201" t="n">
        <v>1.52</v>
      </c>
      <c r="Y201" t="n">
        <v>0.5</v>
      </c>
      <c r="Z201" t="n">
        <v>10</v>
      </c>
    </row>
    <row r="202">
      <c r="A202" t="n">
        <v>1</v>
      </c>
      <c r="B202" t="n">
        <v>65</v>
      </c>
      <c r="C202" t="inlineStr">
        <is>
          <t xml:space="preserve">CONCLUIDO	</t>
        </is>
      </c>
      <c r="D202" t="n">
        <v>8.4428</v>
      </c>
      <c r="E202" t="n">
        <v>11.84</v>
      </c>
      <c r="F202" t="n">
        <v>8.710000000000001</v>
      </c>
      <c r="G202" t="n">
        <v>14.93</v>
      </c>
      <c r="H202" t="n">
        <v>0.26</v>
      </c>
      <c r="I202" t="n">
        <v>35</v>
      </c>
      <c r="J202" t="n">
        <v>134.55</v>
      </c>
      <c r="K202" t="n">
        <v>46.47</v>
      </c>
      <c r="L202" t="n">
        <v>2</v>
      </c>
      <c r="M202" t="n">
        <v>33</v>
      </c>
      <c r="N202" t="n">
        <v>21.09</v>
      </c>
      <c r="O202" t="n">
        <v>16828.84</v>
      </c>
      <c r="P202" t="n">
        <v>93.06999999999999</v>
      </c>
      <c r="Q202" t="n">
        <v>203.56</v>
      </c>
      <c r="R202" t="n">
        <v>35.42</v>
      </c>
      <c r="S202" t="n">
        <v>13.05</v>
      </c>
      <c r="T202" t="n">
        <v>10738.41</v>
      </c>
      <c r="U202" t="n">
        <v>0.37</v>
      </c>
      <c r="V202" t="n">
        <v>0.86</v>
      </c>
      <c r="W202" t="n">
        <v>0.11</v>
      </c>
      <c r="X202" t="n">
        <v>0.6899999999999999</v>
      </c>
      <c r="Y202" t="n">
        <v>0.5</v>
      </c>
      <c r="Z202" t="n">
        <v>10</v>
      </c>
    </row>
    <row r="203">
      <c r="A203" t="n">
        <v>2</v>
      </c>
      <c r="B203" t="n">
        <v>65</v>
      </c>
      <c r="C203" t="inlineStr">
        <is>
          <t xml:space="preserve">CONCLUIDO	</t>
        </is>
      </c>
      <c r="D203" t="n">
        <v>8.8744</v>
      </c>
      <c r="E203" t="n">
        <v>11.27</v>
      </c>
      <c r="F203" t="n">
        <v>8.460000000000001</v>
      </c>
      <c r="G203" t="n">
        <v>22.07</v>
      </c>
      <c r="H203" t="n">
        <v>0.39</v>
      </c>
      <c r="I203" t="n">
        <v>23</v>
      </c>
      <c r="J203" t="n">
        <v>135.9</v>
      </c>
      <c r="K203" t="n">
        <v>46.47</v>
      </c>
      <c r="L203" t="n">
        <v>3</v>
      </c>
      <c r="M203" t="n">
        <v>21</v>
      </c>
      <c r="N203" t="n">
        <v>21.43</v>
      </c>
      <c r="O203" t="n">
        <v>16994.64</v>
      </c>
      <c r="P203" t="n">
        <v>89.44</v>
      </c>
      <c r="Q203" t="n">
        <v>203.56</v>
      </c>
      <c r="R203" t="n">
        <v>27.76</v>
      </c>
      <c r="S203" t="n">
        <v>13.05</v>
      </c>
      <c r="T203" t="n">
        <v>6969.96</v>
      </c>
      <c r="U203" t="n">
        <v>0.47</v>
      </c>
      <c r="V203" t="n">
        <v>0.88</v>
      </c>
      <c r="W203" t="n">
        <v>0.09</v>
      </c>
      <c r="X203" t="n">
        <v>0.44</v>
      </c>
      <c r="Y203" t="n">
        <v>0.5</v>
      </c>
      <c r="Z203" t="n">
        <v>10</v>
      </c>
    </row>
    <row r="204">
      <c r="A204" t="n">
        <v>3</v>
      </c>
      <c r="B204" t="n">
        <v>65</v>
      </c>
      <c r="C204" t="inlineStr">
        <is>
          <t xml:space="preserve">CONCLUIDO	</t>
        </is>
      </c>
      <c r="D204" t="n">
        <v>9.097099999999999</v>
      </c>
      <c r="E204" t="n">
        <v>10.99</v>
      </c>
      <c r="F204" t="n">
        <v>8.35</v>
      </c>
      <c r="G204" t="n">
        <v>29.47</v>
      </c>
      <c r="H204" t="n">
        <v>0.52</v>
      </c>
      <c r="I204" t="n">
        <v>17</v>
      </c>
      <c r="J204" t="n">
        <v>137.25</v>
      </c>
      <c r="K204" t="n">
        <v>46.47</v>
      </c>
      <c r="L204" t="n">
        <v>4</v>
      </c>
      <c r="M204" t="n">
        <v>15</v>
      </c>
      <c r="N204" t="n">
        <v>21.78</v>
      </c>
      <c r="O204" t="n">
        <v>17160.92</v>
      </c>
      <c r="P204" t="n">
        <v>87.12</v>
      </c>
      <c r="Q204" t="n">
        <v>203.56</v>
      </c>
      <c r="R204" t="n">
        <v>24.26</v>
      </c>
      <c r="S204" t="n">
        <v>13.05</v>
      </c>
      <c r="T204" t="n">
        <v>5248.36</v>
      </c>
      <c r="U204" t="n">
        <v>0.54</v>
      </c>
      <c r="V204" t="n">
        <v>0.89</v>
      </c>
      <c r="W204" t="n">
        <v>0.08</v>
      </c>
      <c r="X204" t="n">
        <v>0.33</v>
      </c>
      <c r="Y204" t="n">
        <v>0.5</v>
      </c>
      <c r="Z204" t="n">
        <v>10</v>
      </c>
    </row>
    <row r="205">
      <c r="A205" t="n">
        <v>4</v>
      </c>
      <c r="B205" t="n">
        <v>65</v>
      </c>
      <c r="C205" t="inlineStr">
        <is>
          <t xml:space="preserve">CONCLUIDO	</t>
        </is>
      </c>
      <c r="D205" t="n">
        <v>9.2156</v>
      </c>
      <c r="E205" t="n">
        <v>10.85</v>
      </c>
      <c r="F205" t="n">
        <v>8.289999999999999</v>
      </c>
      <c r="G205" t="n">
        <v>35.53</v>
      </c>
      <c r="H205" t="n">
        <v>0.64</v>
      </c>
      <c r="I205" t="n">
        <v>14</v>
      </c>
      <c r="J205" t="n">
        <v>138.6</v>
      </c>
      <c r="K205" t="n">
        <v>46.47</v>
      </c>
      <c r="L205" t="n">
        <v>5</v>
      </c>
      <c r="M205" t="n">
        <v>12</v>
      </c>
      <c r="N205" t="n">
        <v>22.13</v>
      </c>
      <c r="O205" t="n">
        <v>17327.69</v>
      </c>
      <c r="P205" t="n">
        <v>85.63</v>
      </c>
      <c r="Q205" t="n">
        <v>203.57</v>
      </c>
      <c r="R205" t="n">
        <v>22.32</v>
      </c>
      <c r="S205" t="n">
        <v>13.05</v>
      </c>
      <c r="T205" t="n">
        <v>4293.79</v>
      </c>
      <c r="U205" t="n">
        <v>0.58</v>
      </c>
      <c r="V205" t="n">
        <v>0.9</v>
      </c>
      <c r="W205" t="n">
        <v>0.08</v>
      </c>
      <c r="X205" t="n">
        <v>0.27</v>
      </c>
      <c r="Y205" t="n">
        <v>0.5</v>
      </c>
      <c r="Z205" t="n">
        <v>10</v>
      </c>
    </row>
    <row r="206">
      <c r="A206" t="n">
        <v>5</v>
      </c>
      <c r="B206" t="n">
        <v>65</v>
      </c>
      <c r="C206" t="inlineStr">
        <is>
          <t xml:space="preserve">CONCLUIDO	</t>
        </is>
      </c>
      <c r="D206" t="n">
        <v>9.3424</v>
      </c>
      <c r="E206" t="n">
        <v>10.7</v>
      </c>
      <c r="F206" t="n">
        <v>8.220000000000001</v>
      </c>
      <c r="G206" t="n">
        <v>44.86</v>
      </c>
      <c r="H206" t="n">
        <v>0.76</v>
      </c>
      <c r="I206" t="n">
        <v>11</v>
      </c>
      <c r="J206" t="n">
        <v>139.95</v>
      </c>
      <c r="K206" t="n">
        <v>46.47</v>
      </c>
      <c r="L206" t="n">
        <v>6</v>
      </c>
      <c r="M206" t="n">
        <v>9</v>
      </c>
      <c r="N206" t="n">
        <v>22.49</v>
      </c>
      <c r="O206" t="n">
        <v>17494.97</v>
      </c>
      <c r="P206" t="n">
        <v>83.64</v>
      </c>
      <c r="Q206" t="n">
        <v>203.56</v>
      </c>
      <c r="R206" t="n">
        <v>20.24</v>
      </c>
      <c r="S206" t="n">
        <v>13.05</v>
      </c>
      <c r="T206" t="n">
        <v>3271.46</v>
      </c>
      <c r="U206" t="n">
        <v>0.64</v>
      </c>
      <c r="V206" t="n">
        <v>0.91</v>
      </c>
      <c r="W206" t="n">
        <v>0.07000000000000001</v>
      </c>
      <c r="X206" t="n">
        <v>0.2</v>
      </c>
      <c r="Y206" t="n">
        <v>0.5</v>
      </c>
      <c r="Z206" t="n">
        <v>10</v>
      </c>
    </row>
    <row r="207">
      <c r="A207" t="n">
        <v>6</v>
      </c>
      <c r="B207" t="n">
        <v>65</v>
      </c>
      <c r="C207" t="inlineStr">
        <is>
          <t xml:space="preserve">CONCLUIDO	</t>
        </is>
      </c>
      <c r="D207" t="n">
        <v>9.408300000000001</v>
      </c>
      <c r="E207" t="n">
        <v>10.63</v>
      </c>
      <c r="F207" t="n">
        <v>8.18</v>
      </c>
      <c r="G207" t="n">
        <v>49.06</v>
      </c>
      <c r="H207" t="n">
        <v>0.88</v>
      </c>
      <c r="I207" t="n">
        <v>10</v>
      </c>
      <c r="J207" t="n">
        <v>141.31</v>
      </c>
      <c r="K207" t="n">
        <v>46.47</v>
      </c>
      <c r="L207" t="n">
        <v>7</v>
      </c>
      <c r="M207" t="n">
        <v>8</v>
      </c>
      <c r="N207" t="n">
        <v>22.85</v>
      </c>
      <c r="O207" t="n">
        <v>17662.75</v>
      </c>
      <c r="P207" t="n">
        <v>82.31</v>
      </c>
      <c r="Q207" t="n">
        <v>203.56</v>
      </c>
      <c r="R207" t="n">
        <v>18.8</v>
      </c>
      <c r="S207" t="n">
        <v>13.05</v>
      </c>
      <c r="T207" t="n">
        <v>2557.1</v>
      </c>
      <c r="U207" t="n">
        <v>0.6899999999999999</v>
      </c>
      <c r="V207" t="n">
        <v>0.91</v>
      </c>
      <c r="W207" t="n">
        <v>0.07000000000000001</v>
      </c>
      <c r="X207" t="n">
        <v>0.15</v>
      </c>
      <c r="Y207" t="n">
        <v>0.5</v>
      </c>
      <c r="Z207" t="n">
        <v>10</v>
      </c>
    </row>
    <row r="208">
      <c r="A208" t="n">
        <v>7</v>
      </c>
      <c r="B208" t="n">
        <v>65</v>
      </c>
      <c r="C208" t="inlineStr">
        <is>
          <t xml:space="preserve">CONCLUIDO	</t>
        </is>
      </c>
      <c r="D208" t="n">
        <v>9.420400000000001</v>
      </c>
      <c r="E208" t="n">
        <v>10.62</v>
      </c>
      <c r="F208" t="n">
        <v>8.19</v>
      </c>
      <c r="G208" t="n">
        <v>54.6</v>
      </c>
      <c r="H208" t="n">
        <v>0.99</v>
      </c>
      <c r="I208" t="n">
        <v>9</v>
      </c>
      <c r="J208" t="n">
        <v>142.68</v>
      </c>
      <c r="K208" t="n">
        <v>46.47</v>
      </c>
      <c r="L208" t="n">
        <v>8</v>
      </c>
      <c r="M208" t="n">
        <v>7</v>
      </c>
      <c r="N208" t="n">
        <v>23.21</v>
      </c>
      <c r="O208" t="n">
        <v>17831.04</v>
      </c>
      <c r="P208" t="n">
        <v>81.36</v>
      </c>
      <c r="Q208" t="n">
        <v>203.56</v>
      </c>
      <c r="R208" t="n">
        <v>19.31</v>
      </c>
      <c r="S208" t="n">
        <v>13.05</v>
      </c>
      <c r="T208" t="n">
        <v>2813.54</v>
      </c>
      <c r="U208" t="n">
        <v>0.68</v>
      </c>
      <c r="V208" t="n">
        <v>0.91</v>
      </c>
      <c r="W208" t="n">
        <v>0.07000000000000001</v>
      </c>
      <c r="X208" t="n">
        <v>0.17</v>
      </c>
      <c r="Y208" t="n">
        <v>0.5</v>
      </c>
      <c r="Z208" t="n">
        <v>10</v>
      </c>
    </row>
    <row r="209">
      <c r="A209" t="n">
        <v>8</v>
      </c>
      <c r="B209" t="n">
        <v>65</v>
      </c>
      <c r="C209" t="inlineStr">
        <is>
          <t xml:space="preserve">CONCLUIDO	</t>
        </is>
      </c>
      <c r="D209" t="n">
        <v>9.465999999999999</v>
      </c>
      <c r="E209" t="n">
        <v>10.56</v>
      </c>
      <c r="F209" t="n">
        <v>8.17</v>
      </c>
      <c r="G209" t="n">
        <v>61.25</v>
      </c>
      <c r="H209" t="n">
        <v>1.11</v>
      </c>
      <c r="I209" t="n">
        <v>8</v>
      </c>
      <c r="J209" t="n">
        <v>144.05</v>
      </c>
      <c r="K209" t="n">
        <v>46.47</v>
      </c>
      <c r="L209" t="n">
        <v>9</v>
      </c>
      <c r="M209" t="n">
        <v>6</v>
      </c>
      <c r="N209" t="n">
        <v>23.58</v>
      </c>
      <c r="O209" t="n">
        <v>17999.83</v>
      </c>
      <c r="P209" t="n">
        <v>79.95999999999999</v>
      </c>
      <c r="Q209" t="n">
        <v>203.56</v>
      </c>
      <c r="R209" t="n">
        <v>18.47</v>
      </c>
      <c r="S209" t="n">
        <v>13.05</v>
      </c>
      <c r="T209" t="n">
        <v>2402.47</v>
      </c>
      <c r="U209" t="n">
        <v>0.71</v>
      </c>
      <c r="V209" t="n">
        <v>0.91</v>
      </c>
      <c r="W209" t="n">
        <v>0.07000000000000001</v>
      </c>
      <c r="X209" t="n">
        <v>0.14</v>
      </c>
      <c r="Y209" t="n">
        <v>0.5</v>
      </c>
      <c r="Z209" t="n">
        <v>10</v>
      </c>
    </row>
    <row r="210">
      <c r="A210" t="n">
        <v>9</v>
      </c>
      <c r="B210" t="n">
        <v>65</v>
      </c>
      <c r="C210" t="inlineStr">
        <is>
          <t xml:space="preserve">CONCLUIDO	</t>
        </is>
      </c>
      <c r="D210" t="n">
        <v>9.520799999999999</v>
      </c>
      <c r="E210" t="n">
        <v>10.5</v>
      </c>
      <c r="F210" t="n">
        <v>8.130000000000001</v>
      </c>
      <c r="G210" t="n">
        <v>69.70999999999999</v>
      </c>
      <c r="H210" t="n">
        <v>1.22</v>
      </c>
      <c r="I210" t="n">
        <v>7</v>
      </c>
      <c r="J210" t="n">
        <v>145.42</v>
      </c>
      <c r="K210" t="n">
        <v>46.47</v>
      </c>
      <c r="L210" t="n">
        <v>10</v>
      </c>
      <c r="M210" t="n">
        <v>5</v>
      </c>
      <c r="N210" t="n">
        <v>23.95</v>
      </c>
      <c r="O210" t="n">
        <v>18169.15</v>
      </c>
      <c r="P210" t="n">
        <v>78.59</v>
      </c>
      <c r="Q210" t="n">
        <v>203.56</v>
      </c>
      <c r="R210" t="n">
        <v>17.43</v>
      </c>
      <c r="S210" t="n">
        <v>13.05</v>
      </c>
      <c r="T210" t="n">
        <v>1886.99</v>
      </c>
      <c r="U210" t="n">
        <v>0.75</v>
      </c>
      <c r="V210" t="n">
        <v>0.92</v>
      </c>
      <c r="W210" t="n">
        <v>0.06</v>
      </c>
      <c r="X210" t="n">
        <v>0.11</v>
      </c>
      <c r="Y210" t="n">
        <v>0.5</v>
      </c>
      <c r="Z210" t="n">
        <v>10</v>
      </c>
    </row>
    <row r="211">
      <c r="A211" t="n">
        <v>10</v>
      </c>
      <c r="B211" t="n">
        <v>65</v>
      </c>
      <c r="C211" t="inlineStr">
        <is>
          <t xml:space="preserve">CONCLUIDO	</t>
        </is>
      </c>
      <c r="D211" t="n">
        <v>9.553100000000001</v>
      </c>
      <c r="E211" t="n">
        <v>10.47</v>
      </c>
      <c r="F211" t="n">
        <v>8.119999999999999</v>
      </c>
      <c r="G211" t="n">
        <v>81.23999999999999</v>
      </c>
      <c r="H211" t="n">
        <v>1.33</v>
      </c>
      <c r="I211" t="n">
        <v>6</v>
      </c>
      <c r="J211" t="n">
        <v>146.8</v>
      </c>
      <c r="K211" t="n">
        <v>46.47</v>
      </c>
      <c r="L211" t="n">
        <v>11</v>
      </c>
      <c r="M211" t="n">
        <v>4</v>
      </c>
      <c r="N211" t="n">
        <v>24.33</v>
      </c>
      <c r="O211" t="n">
        <v>18338.99</v>
      </c>
      <c r="P211" t="n">
        <v>76.56</v>
      </c>
      <c r="Q211" t="n">
        <v>203.56</v>
      </c>
      <c r="R211" t="n">
        <v>17.14</v>
      </c>
      <c r="S211" t="n">
        <v>13.05</v>
      </c>
      <c r="T211" t="n">
        <v>1742.84</v>
      </c>
      <c r="U211" t="n">
        <v>0.76</v>
      </c>
      <c r="V211" t="n">
        <v>0.92</v>
      </c>
      <c r="W211" t="n">
        <v>0.06</v>
      </c>
      <c r="X211" t="n">
        <v>0.1</v>
      </c>
      <c r="Y211" t="n">
        <v>0.5</v>
      </c>
      <c r="Z211" t="n">
        <v>10</v>
      </c>
    </row>
    <row r="212">
      <c r="A212" t="n">
        <v>11</v>
      </c>
      <c r="B212" t="n">
        <v>65</v>
      </c>
      <c r="C212" t="inlineStr">
        <is>
          <t xml:space="preserve">CONCLUIDO	</t>
        </is>
      </c>
      <c r="D212" t="n">
        <v>9.5511</v>
      </c>
      <c r="E212" t="n">
        <v>10.47</v>
      </c>
      <c r="F212" t="n">
        <v>8.130000000000001</v>
      </c>
      <c r="G212" t="n">
        <v>81.26000000000001</v>
      </c>
      <c r="H212" t="n">
        <v>1.43</v>
      </c>
      <c r="I212" t="n">
        <v>6</v>
      </c>
      <c r="J212" t="n">
        <v>148.18</v>
      </c>
      <c r="K212" t="n">
        <v>46.47</v>
      </c>
      <c r="L212" t="n">
        <v>12</v>
      </c>
      <c r="M212" t="n">
        <v>4</v>
      </c>
      <c r="N212" t="n">
        <v>24.71</v>
      </c>
      <c r="O212" t="n">
        <v>18509.36</v>
      </c>
      <c r="P212" t="n">
        <v>76.44</v>
      </c>
      <c r="Q212" t="n">
        <v>203.56</v>
      </c>
      <c r="R212" t="n">
        <v>17.15</v>
      </c>
      <c r="S212" t="n">
        <v>13.05</v>
      </c>
      <c r="T212" t="n">
        <v>1751.39</v>
      </c>
      <c r="U212" t="n">
        <v>0.76</v>
      </c>
      <c r="V212" t="n">
        <v>0.92</v>
      </c>
      <c r="W212" t="n">
        <v>0.07000000000000001</v>
      </c>
      <c r="X212" t="n">
        <v>0.1</v>
      </c>
      <c r="Y212" t="n">
        <v>0.5</v>
      </c>
      <c r="Z212" t="n">
        <v>10</v>
      </c>
    </row>
    <row r="213">
      <c r="A213" t="n">
        <v>12</v>
      </c>
      <c r="B213" t="n">
        <v>65</v>
      </c>
      <c r="C213" t="inlineStr">
        <is>
          <t xml:space="preserve">CONCLUIDO	</t>
        </is>
      </c>
      <c r="D213" t="n">
        <v>9.549099999999999</v>
      </c>
      <c r="E213" t="n">
        <v>10.47</v>
      </c>
      <c r="F213" t="n">
        <v>8.130000000000001</v>
      </c>
      <c r="G213" t="n">
        <v>81.29000000000001</v>
      </c>
      <c r="H213" t="n">
        <v>1.54</v>
      </c>
      <c r="I213" t="n">
        <v>6</v>
      </c>
      <c r="J213" t="n">
        <v>149.56</v>
      </c>
      <c r="K213" t="n">
        <v>46.47</v>
      </c>
      <c r="L213" t="n">
        <v>13</v>
      </c>
      <c r="M213" t="n">
        <v>4</v>
      </c>
      <c r="N213" t="n">
        <v>25.1</v>
      </c>
      <c r="O213" t="n">
        <v>18680.25</v>
      </c>
      <c r="P213" t="n">
        <v>74.23999999999999</v>
      </c>
      <c r="Q213" t="n">
        <v>203.56</v>
      </c>
      <c r="R213" t="n">
        <v>17.29</v>
      </c>
      <c r="S213" t="n">
        <v>13.05</v>
      </c>
      <c r="T213" t="n">
        <v>1821</v>
      </c>
      <c r="U213" t="n">
        <v>0.75</v>
      </c>
      <c r="V213" t="n">
        <v>0.92</v>
      </c>
      <c r="W213" t="n">
        <v>0.06</v>
      </c>
      <c r="X213" t="n">
        <v>0.1</v>
      </c>
      <c r="Y213" t="n">
        <v>0.5</v>
      </c>
      <c r="Z213" t="n">
        <v>10</v>
      </c>
    </row>
    <row r="214">
      <c r="A214" t="n">
        <v>13</v>
      </c>
      <c r="B214" t="n">
        <v>65</v>
      </c>
      <c r="C214" t="inlineStr">
        <is>
          <t xml:space="preserve">CONCLUIDO	</t>
        </is>
      </c>
      <c r="D214" t="n">
        <v>9.598000000000001</v>
      </c>
      <c r="E214" t="n">
        <v>10.42</v>
      </c>
      <c r="F214" t="n">
        <v>8.1</v>
      </c>
      <c r="G214" t="n">
        <v>97.23</v>
      </c>
      <c r="H214" t="n">
        <v>1.64</v>
      </c>
      <c r="I214" t="n">
        <v>5</v>
      </c>
      <c r="J214" t="n">
        <v>150.95</v>
      </c>
      <c r="K214" t="n">
        <v>46.47</v>
      </c>
      <c r="L214" t="n">
        <v>14</v>
      </c>
      <c r="M214" t="n">
        <v>3</v>
      </c>
      <c r="N214" t="n">
        <v>25.49</v>
      </c>
      <c r="O214" t="n">
        <v>18851.69</v>
      </c>
      <c r="P214" t="n">
        <v>73.98999999999999</v>
      </c>
      <c r="Q214" t="n">
        <v>203.57</v>
      </c>
      <c r="R214" t="n">
        <v>16.4</v>
      </c>
      <c r="S214" t="n">
        <v>13.05</v>
      </c>
      <c r="T214" t="n">
        <v>1380.95</v>
      </c>
      <c r="U214" t="n">
        <v>0.8</v>
      </c>
      <c r="V214" t="n">
        <v>0.92</v>
      </c>
      <c r="W214" t="n">
        <v>0.06</v>
      </c>
      <c r="X214" t="n">
        <v>0.08</v>
      </c>
      <c r="Y214" t="n">
        <v>0.5</v>
      </c>
      <c r="Z214" t="n">
        <v>10</v>
      </c>
    </row>
    <row r="215">
      <c r="A215" t="n">
        <v>14</v>
      </c>
      <c r="B215" t="n">
        <v>65</v>
      </c>
      <c r="C215" t="inlineStr">
        <is>
          <t xml:space="preserve">CONCLUIDO	</t>
        </is>
      </c>
      <c r="D215" t="n">
        <v>9.609500000000001</v>
      </c>
      <c r="E215" t="n">
        <v>10.41</v>
      </c>
      <c r="F215" t="n">
        <v>8.09</v>
      </c>
      <c r="G215" t="n">
        <v>97.08</v>
      </c>
      <c r="H215" t="n">
        <v>1.74</v>
      </c>
      <c r="I215" t="n">
        <v>5</v>
      </c>
      <c r="J215" t="n">
        <v>152.35</v>
      </c>
      <c r="K215" t="n">
        <v>46.47</v>
      </c>
      <c r="L215" t="n">
        <v>15</v>
      </c>
      <c r="M215" t="n">
        <v>3</v>
      </c>
      <c r="N215" t="n">
        <v>25.88</v>
      </c>
      <c r="O215" t="n">
        <v>19023.66</v>
      </c>
      <c r="P215" t="n">
        <v>72.92</v>
      </c>
      <c r="Q215" t="n">
        <v>203.56</v>
      </c>
      <c r="R215" t="n">
        <v>16.05</v>
      </c>
      <c r="S215" t="n">
        <v>13.05</v>
      </c>
      <c r="T215" t="n">
        <v>1204.04</v>
      </c>
      <c r="U215" t="n">
        <v>0.8100000000000001</v>
      </c>
      <c r="V215" t="n">
        <v>0.92</v>
      </c>
      <c r="W215" t="n">
        <v>0.06</v>
      </c>
      <c r="X215" t="n">
        <v>0.07000000000000001</v>
      </c>
      <c r="Y215" t="n">
        <v>0.5</v>
      </c>
      <c r="Z215" t="n">
        <v>10</v>
      </c>
    </row>
    <row r="216">
      <c r="A216" t="n">
        <v>15</v>
      </c>
      <c r="B216" t="n">
        <v>65</v>
      </c>
      <c r="C216" t="inlineStr">
        <is>
          <t xml:space="preserve">CONCLUIDO	</t>
        </is>
      </c>
      <c r="D216" t="n">
        <v>9.5921</v>
      </c>
      <c r="E216" t="n">
        <v>10.43</v>
      </c>
      <c r="F216" t="n">
        <v>8.109999999999999</v>
      </c>
      <c r="G216" t="n">
        <v>97.31</v>
      </c>
      <c r="H216" t="n">
        <v>1.84</v>
      </c>
      <c r="I216" t="n">
        <v>5</v>
      </c>
      <c r="J216" t="n">
        <v>153.75</v>
      </c>
      <c r="K216" t="n">
        <v>46.47</v>
      </c>
      <c r="L216" t="n">
        <v>16</v>
      </c>
      <c r="M216" t="n">
        <v>1</v>
      </c>
      <c r="N216" t="n">
        <v>26.28</v>
      </c>
      <c r="O216" t="n">
        <v>19196.18</v>
      </c>
      <c r="P216" t="n">
        <v>71.47</v>
      </c>
      <c r="Q216" t="n">
        <v>203.59</v>
      </c>
      <c r="R216" t="n">
        <v>16.62</v>
      </c>
      <c r="S216" t="n">
        <v>13.05</v>
      </c>
      <c r="T216" t="n">
        <v>1492.2</v>
      </c>
      <c r="U216" t="n">
        <v>0.78</v>
      </c>
      <c r="V216" t="n">
        <v>0.92</v>
      </c>
      <c r="W216" t="n">
        <v>0.06</v>
      </c>
      <c r="X216" t="n">
        <v>0.08</v>
      </c>
      <c r="Y216" t="n">
        <v>0.5</v>
      </c>
      <c r="Z216" t="n">
        <v>10</v>
      </c>
    </row>
    <row r="217">
      <c r="A217" t="n">
        <v>16</v>
      </c>
      <c r="B217" t="n">
        <v>65</v>
      </c>
      <c r="C217" t="inlineStr">
        <is>
          <t xml:space="preserve">CONCLUIDO	</t>
        </is>
      </c>
      <c r="D217" t="n">
        <v>9.5839</v>
      </c>
      <c r="E217" t="n">
        <v>10.43</v>
      </c>
      <c r="F217" t="n">
        <v>8.119999999999999</v>
      </c>
      <c r="G217" t="n">
        <v>97.41</v>
      </c>
      <c r="H217" t="n">
        <v>1.94</v>
      </c>
      <c r="I217" t="n">
        <v>5</v>
      </c>
      <c r="J217" t="n">
        <v>155.15</v>
      </c>
      <c r="K217" t="n">
        <v>46.47</v>
      </c>
      <c r="L217" t="n">
        <v>17</v>
      </c>
      <c r="M217" t="n">
        <v>0</v>
      </c>
      <c r="N217" t="n">
        <v>26.68</v>
      </c>
      <c r="O217" t="n">
        <v>19369.26</v>
      </c>
      <c r="P217" t="n">
        <v>71.11</v>
      </c>
      <c r="Q217" t="n">
        <v>203.59</v>
      </c>
      <c r="R217" t="n">
        <v>16.87</v>
      </c>
      <c r="S217" t="n">
        <v>13.05</v>
      </c>
      <c r="T217" t="n">
        <v>1615.02</v>
      </c>
      <c r="U217" t="n">
        <v>0.77</v>
      </c>
      <c r="V217" t="n">
        <v>0.92</v>
      </c>
      <c r="W217" t="n">
        <v>0.07000000000000001</v>
      </c>
      <c r="X217" t="n">
        <v>0.09</v>
      </c>
      <c r="Y217" t="n">
        <v>0.5</v>
      </c>
      <c r="Z217" t="n">
        <v>10</v>
      </c>
    </row>
    <row r="218">
      <c r="A218" t="n">
        <v>0</v>
      </c>
      <c r="B218" t="n">
        <v>75</v>
      </c>
      <c r="C218" t="inlineStr">
        <is>
          <t xml:space="preserve">CONCLUIDO	</t>
        </is>
      </c>
      <c r="D218" t="n">
        <v>6.8835</v>
      </c>
      <c r="E218" t="n">
        <v>14.53</v>
      </c>
      <c r="F218" t="n">
        <v>9.710000000000001</v>
      </c>
      <c r="G218" t="n">
        <v>7.02</v>
      </c>
      <c r="H218" t="n">
        <v>0.12</v>
      </c>
      <c r="I218" t="n">
        <v>83</v>
      </c>
      <c r="J218" t="n">
        <v>150.44</v>
      </c>
      <c r="K218" t="n">
        <v>49.1</v>
      </c>
      <c r="L218" t="n">
        <v>1</v>
      </c>
      <c r="M218" t="n">
        <v>81</v>
      </c>
      <c r="N218" t="n">
        <v>25.34</v>
      </c>
      <c r="O218" t="n">
        <v>18787.76</v>
      </c>
      <c r="P218" t="n">
        <v>113.93</v>
      </c>
      <c r="Q218" t="n">
        <v>203.6</v>
      </c>
      <c r="R218" t="n">
        <v>66.87</v>
      </c>
      <c r="S218" t="n">
        <v>13.05</v>
      </c>
      <c r="T218" t="n">
        <v>26225.55</v>
      </c>
      <c r="U218" t="n">
        <v>0.2</v>
      </c>
      <c r="V218" t="n">
        <v>0.77</v>
      </c>
      <c r="W218" t="n">
        <v>0.19</v>
      </c>
      <c r="X218" t="n">
        <v>1.69</v>
      </c>
      <c r="Y218" t="n">
        <v>0.5</v>
      </c>
      <c r="Z218" t="n">
        <v>10</v>
      </c>
    </row>
    <row r="219">
      <c r="A219" t="n">
        <v>1</v>
      </c>
      <c r="B219" t="n">
        <v>75</v>
      </c>
      <c r="C219" t="inlineStr">
        <is>
          <t xml:space="preserve">CONCLUIDO	</t>
        </is>
      </c>
      <c r="D219" t="n">
        <v>8.186500000000001</v>
      </c>
      <c r="E219" t="n">
        <v>12.22</v>
      </c>
      <c r="F219" t="n">
        <v>8.779999999999999</v>
      </c>
      <c r="G219" t="n">
        <v>13.86</v>
      </c>
      <c r="H219" t="n">
        <v>0.23</v>
      </c>
      <c r="I219" t="n">
        <v>38</v>
      </c>
      <c r="J219" t="n">
        <v>151.83</v>
      </c>
      <c r="K219" t="n">
        <v>49.1</v>
      </c>
      <c r="L219" t="n">
        <v>2</v>
      </c>
      <c r="M219" t="n">
        <v>36</v>
      </c>
      <c r="N219" t="n">
        <v>25.73</v>
      </c>
      <c r="O219" t="n">
        <v>18959.54</v>
      </c>
      <c r="P219" t="n">
        <v>101.93</v>
      </c>
      <c r="Q219" t="n">
        <v>203.56</v>
      </c>
      <c r="R219" t="n">
        <v>37.43</v>
      </c>
      <c r="S219" t="n">
        <v>13.05</v>
      </c>
      <c r="T219" t="n">
        <v>11731.49</v>
      </c>
      <c r="U219" t="n">
        <v>0.35</v>
      </c>
      <c r="V219" t="n">
        <v>0.85</v>
      </c>
      <c r="W219" t="n">
        <v>0.12</v>
      </c>
      <c r="X219" t="n">
        <v>0.75</v>
      </c>
      <c r="Y219" t="n">
        <v>0.5</v>
      </c>
      <c r="Z219" t="n">
        <v>10</v>
      </c>
    </row>
    <row r="220">
      <c r="A220" t="n">
        <v>2</v>
      </c>
      <c r="B220" t="n">
        <v>75</v>
      </c>
      <c r="C220" t="inlineStr">
        <is>
          <t xml:space="preserve">CONCLUIDO	</t>
        </is>
      </c>
      <c r="D220" t="n">
        <v>8.6586</v>
      </c>
      <c r="E220" t="n">
        <v>11.55</v>
      </c>
      <c r="F220" t="n">
        <v>8.51</v>
      </c>
      <c r="G220" t="n">
        <v>20.42</v>
      </c>
      <c r="H220" t="n">
        <v>0.35</v>
      </c>
      <c r="I220" t="n">
        <v>25</v>
      </c>
      <c r="J220" t="n">
        <v>153.23</v>
      </c>
      <c r="K220" t="n">
        <v>49.1</v>
      </c>
      <c r="L220" t="n">
        <v>3</v>
      </c>
      <c r="M220" t="n">
        <v>23</v>
      </c>
      <c r="N220" t="n">
        <v>26.13</v>
      </c>
      <c r="O220" t="n">
        <v>19131.85</v>
      </c>
      <c r="P220" t="n">
        <v>97.95999999999999</v>
      </c>
      <c r="Q220" t="n">
        <v>203.57</v>
      </c>
      <c r="R220" t="n">
        <v>29.11</v>
      </c>
      <c r="S220" t="n">
        <v>13.05</v>
      </c>
      <c r="T220" t="n">
        <v>7636.73</v>
      </c>
      <c r="U220" t="n">
        <v>0.45</v>
      </c>
      <c r="V220" t="n">
        <v>0.88</v>
      </c>
      <c r="W220" t="n">
        <v>0.09</v>
      </c>
      <c r="X220" t="n">
        <v>0.48</v>
      </c>
      <c r="Y220" t="n">
        <v>0.5</v>
      </c>
      <c r="Z220" t="n">
        <v>10</v>
      </c>
    </row>
    <row r="221">
      <c r="A221" t="n">
        <v>3</v>
      </c>
      <c r="B221" t="n">
        <v>75</v>
      </c>
      <c r="C221" t="inlineStr">
        <is>
          <t xml:space="preserve">CONCLUIDO	</t>
        </is>
      </c>
      <c r="D221" t="n">
        <v>8.9964</v>
      </c>
      <c r="E221" t="n">
        <v>11.12</v>
      </c>
      <c r="F221" t="n">
        <v>8.289999999999999</v>
      </c>
      <c r="G221" t="n">
        <v>27.63</v>
      </c>
      <c r="H221" t="n">
        <v>0.46</v>
      </c>
      <c r="I221" t="n">
        <v>18</v>
      </c>
      <c r="J221" t="n">
        <v>154.63</v>
      </c>
      <c r="K221" t="n">
        <v>49.1</v>
      </c>
      <c r="L221" t="n">
        <v>4</v>
      </c>
      <c r="M221" t="n">
        <v>16</v>
      </c>
      <c r="N221" t="n">
        <v>26.53</v>
      </c>
      <c r="O221" t="n">
        <v>19304.72</v>
      </c>
      <c r="P221" t="n">
        <v>94.43000000000001</v>
      </c>
      <c r="Q221" t="n">
        <v>203.57</v>
      </c>
      <c r="R221" t="n">
        <v>22.24</v>
      </c>
      <c r="S221" t="n">
        <v>13.05</v>
      </c>
      <c r="T221" t="n">
        <v>4233.78</v>
      </c>
      <c r="U221" t="n">
        <v>0.59</v>
      </c>
      <c r="V221" t="n">
        <v>0.9</v>
      </c>
      <c r="W221" t="n">
        <v>0.07000000000000001</v>
      </c>
      <c r="X221" t="n">
        <v>0.26</v>
      </c>
      <c r="Y221" t="n">
        <v>0.5</v>
      </c>
      <c r="Z221" t="n">
        <v>10</v>
      </c>
    </row>
    <row r="222">
      <c r="A222" t="n">
        <v>4</v>
      </c>
      <c r="B222" t="n">
        <v>75</v>
      </c>
      <c r="C222" t="inlineStr">
        <is>
          <t xml:space="preserve">CONCLUIDO	</t>
        </is>
      </c>
      <c r="D222" t="n">
        <v>9.053000000000001</v>
      </c>
      <c r="E222" t="n">
        <v>11.05</v>
      </c>
      <c r="F222" t="n">
        <v>8.31</v>
      </c>
      <c r="G222" t="n">
        <v>33.25</v>
      </c>
      <c r="H222" t="n">
        <v>0.57</v>
      </c>
      <c r="I222" t="n">
        <v>15</v>
      </c>
      <c r="J222" t="n">
        <v>156.03</v>
      </c>
      <c r="K222" t="n">
        <v>49.1</v>
      </c>
      <c r="L222" t="n">
        <v>5</v>
      </c>
      <c r="M222" t="n">
        <v>13</v>
      </c>
      <c r="N222" t="n">
        <v>26.94</v>
      </c>
      <c r="O222" t="n">
        <v>19478.15</v>
      </c>
      <c r="P222" t="n">
        <v>93.98</v>
      </c>
      <c r="Q222" t="n">
        <v>203.56</v>
      </c>
      <c r="R222" t="n">
        <v>23.11</v>
      </c>
      <c r="S222" t="n">
        <v>13.05</v>
      </c>
      <c r="T222" t="n">
        <v>4685.3</v>
      </c>
      <c r="U222" t="n">
        <v>0.5600000000000001</v>
      </c>
      <c r="V222" t="n">
        <v>0.9</v>
      </c>
      <c r="W222" t="n">
        <v>0.08</v>
      </c>
      <c r="X222" t="n">
        <v>0.29</v>
      </c>
      <c r="Y222" t="n">
        <v>0.5</v>
      </c>
      <c r="Z222" t="n">
        <v>10</v>
      </c>
    </row>
    <row r="223">
      <c r="A223" t="n">
        <v>5</v>
      </c>
      <c r="B223" t="n">
        <v>75</v>
      </c>
      <c r="C223" t="inlineStr">
        <is>
          <t xml:space="preserve">CONCLUIDO	</t>
        </is>
      </c>
      <c r="D223" t="n">
        <v>9.182</v>
      </c>
      <c r="E223" t="n">
        <v>10.89</v>
      </c>
      <c r="F223" t="n">
        <v>8.25</v>
      </c>
      <c r="G223" t="n">
        <v>41.24</v>
      </c>
      <c r="H223" t="n">
        <v>0.67</v>
      </c>
      <c r="I223" t="n">
        <v>12</v>
      </c>
      <c r="J223" t="n">
        <v>157.44</v>
      </c>
      <c r="K223" t="n">
        <v>49.1</v>
      </c>
      <c r="L223" t="n">
        <v>6</v>
      </c>
      <c r="M223" t="n">
        <v>10</v>
      </c>
      <c r="N223" t="n">
        <v>27.35</v>
      </c>
      <c r="O223" t="n">
        <v>19652.13</v>
      </c>
      <c r="P223" t="n">
        <v>92.2</v>
      </c>
      <c r="Q223" t="n">
        <v>203.56</v>
      </c>
      <c r="R223" t="n">
        <v>20.96</v>
      </c>
      <c r="S223" t="n">
        <v>13.05</v>
      </c>
      <c r="T223" t="n">
        <v>3625.27</v>
      </c>
      <c r="U223" t="n">
        <v>0.62</v>
      </c>
      <c r="V223" t="n">
        <v>0.9</v>
      </c>
      <c r="W223" t="n">
        <v>0.07000000000000001</v>
      </c>
      <c r="X223" t="n">
        <v>0.22</v>
      </c>
      <c r="Y223" t="n">
        <v>0.5</v>
      </c>
      <c r="Z223" t="n">
        <v>10</v>
      </c>
    </row>
    <row r="224">
      <c r="A224" t="n">
        <v>6</v>
      </c>
      <c r="B224" t="n">
        <v>75</v>
      </c>
      <c r="C224" t="inlineStr">
        <is>
          <t xml:space="preserve">CONCLUIDO	</t>
        </is>
      </c>
      <c r="D224" t="n">
        <v>9.2232</v>
      </c>
      <c r="E224" t="n">
        <v>10.84</v>
      </c>
      <c r="F224" t="n">
        <v>8.23</v>
      </c>
      <c r="G224" t="n">
        <v>44.89</v>
      </c>
      <c r="H224" t="n">
        <v>0.78</v>
      </c>
      <c r="I224" t="n">
        <v>11</v>
      </c>
      <c r="J224" t="n">
        <v>158.86</v>
      </c>
      <c r="K224" t="n">
        <v>49.1</v>
      </c>
      <c r="L224" t="n">
        <v>7</v>
      </c>
      <c r="M224" t="n">
        <v>9</v>
      </c>
      <c r="N224" t="n">
        <v>27.77</v>
      </c>
      <c r="O224" t="n">
        <v>19826.68</v>
      </c>
      <c r="P224" t="n">
        <v>91.5</v>
      </c>
      <c r="Q224" t="n">
        <v>203.57</v>
      </c>
      <c r="R224" t="n">
        <v>20.43</v>
      </c>
      <c r="S224" t="n">
        <v>13.05</v>
      </c>
      <c r="T224" t="n">
        <v>3365.31</v>
      </c>
      <c r="U224" t="n">
        <v>0.64</v>
      </c>
      <c r="V224" t="n">
        <v>0.91</v>
      </c>
      <c r="W224" t="n">
        <v>0.07000000000000001</v>
      </c>
      <c r="X224" t="n">
        <v>0.21</v>
      </c>
      <c r="Y224" t="n">
        <v>0.5</v>
      </c>
      <c r="Z224" t="n">
        <v>10</v>
      </c>
    </row>
    <row r="225">
      <c r="A225" t="n">
        <v>7</v>
      </c>
      <c r="B225" t="n">
        <v>75</v>
      </c>
      <c r="C225" t="inlineStr">
        <is>
          <t xml:space="preserve">CONCLUIDO	</t>
        </is>
      </c>
      <c r="D225" t="n">
        <v>9.2659</v>
      </c>
      <c r="E225" t="n">
        <v>10.79</v>
      </c>
      <c r="F225" t="n">
        <v>8.210000000000001</v>
      </c>
      <c r="G225" t="n">
        <v>49.26</v>
      </c>
      <c r="H225" t="n">
        <v>0.88</v>
      </c>
      <c r="I225" t="n">
        <v>10</v>
      </c>
      <c r="J225" t="n">
        <v>160.28</v>
      </c>
      <c r="K225" t="n">
        <v>49.1</v>
      </c>
      <c r="L225" t="n">
        <v>8</v>
      </c>
      <c r="M225" t="n">
        <v>8</v>
      </c>
      <c r="N225" t="n">
        <v>28.19</v>
      </c>
      <c r="O225" t="n">
        <v>20001.93</v>
      </c>
      <c r="P225" t="n">
        <v>89.84</v>
      </c>
      <c r="Q225" t="n">
        <v>203.56</v>
      </c>
      <c r="R225" t="n">
        <v>19.84</v>
      </c>
      <c r="S225" t="n">
        <v>13.05</v>
      </c>
      <c r="T225" t="n">
        <v>3074.99</v>
      </c>
      <c r="U225" t="n">
        <v>0.66</v>
      </c>
      <c r="V225" t="n">
        <v>0.91</v>
      </c>
      <c r="W225" t="n">
        <v>0.07000000000000001</v>
      </c>
      <c r="X225" t="n">
        <v>0.19</v>
      </c>
      <c r="Y225" t="n">
        <v>0.5</v>
      </c>
      <c r="Z225" t="n">
        <v>10</v>
      </c>
    </row>
    <row r="226">
      <c r="A226" t="n">
        <v>8</v>
      </c>
      <c r="B226" t="n">
        <v>75</v>
      </c>
      <c r="C226" t="inlineStr">
        <is>
          <t xml:space="preserve">CONCLUIDO	</t>
        </is>
      </c>
      <c r="D226" t="n">
        <v>9.31</v>
      </c>
      <c r="E226" t="n">
        <v>10.74</v>
      </c>
      <c r="F226" t="n">
        <v>8.19</v>
      </c>
      <c r="G226" t="n">
        <v>54.6</v>
      </c>
      <c r="H226" t="n">
        <v>0.99</v>
      </c>
      <c r="I226" t="n">
        <v>9</v>
      </c>
      <c r="J226" t="n">
        <v>161.71</v>
      </c>
      <c r="K226" t="n">
        <v>49.1</v>
      </c>
      <c r="L226" t="n">
        <v>9</v>
      </c>
      <c r="M226" t="n">
        <v>7</v>
      </c>
      <c r="N226" t="n">
        <v>28.61</v>
      </c>
      <c r="O226" t="n">
        <v>20177.64</v>
      </c>
      <c r="P226" t="n">
        <v>89.22</v>
      </c>
      <c r="Q226" t="n">
        <v>203.56</v>
      </c>
      <c r="R226" t="n">
        <v>19.24</v>
      </c>
      <c r="S226" t="n">
        <v>13.05</v>
      </c>
      <c r="T226" t="n">
        <v>2778.7</v>
      </c>
      <c r="U226" t="n">
        <v>0.68</v>
      </c>
      <c r="V226" t="n">
        <v>0.91</v>
      </c>
      <c r="W226" t="n">
        <v>0.07000000000000001</v>
      </c>
      <c r="X226" t="n">
        <v>0.17</v>
      </c>
      <c r="Y226" t="n">
        <v>0.5</v>
      </c>
      <c r="Z226" t="n">
        <v>10</v>
      </c>
    </row>
    <row r="227">
      <c r="A227" t="n">
        <v>9</v>
      </c>
      <c r="B227" t="n">
        <v>75</v>
      </c>
      <c r="C227" t="inlineStr">
        <is>
          <t xml:space="preserve">CONCLUIDO	</t>
        </is>
      </c>
      <c r="D227" t="n">
        <v>9.356</v>
      </c>
      <c r="E227" t="n">
        <v>10.69</v>
      </c>
      <c r="F227" t="n">
        <v>8.17</v>
      </c>
      <c r="G227" t="n">
        <v>61.26</v>
      </c>
      <c r="H227" t="n">
        <v>1.09</v>
      </c>
      <c r="I227" t="n">
        <v>8</v>
      </c>
      <c r="J227" t="n">
        <v>163.13</v>
      </c>
      <c r="K227" t="n">
        <v>49.1</v>
      </c>
      <c r="L227" t="n">
        <v>10</v>
      </c>
      <c r="M227" t="n">
        <v>6</v>
      </c>
      <c r="N227" t="n">
        <v>29.04</v>
      </c>
      <c r="O227" t="n">
        <v>20353.94</v>
      </c>
      <c r="P227" t="n">
        <v>87.95</v>
      </c>
      <c r="Q227" t="n">
        <v>203.56</v>
      </c>
      <c r="R227" t="n">
        <v>18.53</v>
      </c>
      <c r="S227" t="n">
        <v>13.05</v>
      </c>
      <c r="T227" t="n">
        <v>2429.78</v>
      </c>
      <c r="U227" t="n">
        <v>0.7</v>
      </c>
      <c r="V227" t="n">
        <v>0.91</v>
      </c>
      <c r="W227" t="n">
        <v>0.07000000000000001</v>
      </c>
      <c r="X227" t="n">
        <v>0.14</v>
      </c>
      <c r="Y227" t="n">
        <v>0.5</v>
      </c>
      <c r="Z227" t="n">
        <v>10</v>
      </c>
    </row>
    <row r="228">
      <c r="A228" t="n">
        <v>10</v>
      </c>
      <c r="B228" t="n">
        <v>75</v>
      </c>
      <c r="C228" t="inlineStr">
        <is>
          <t xml:space="preserve">CONCLUIDO	</t>
        </is>
      </c>
      <c r="D228" t="n">
        <v>9.4194</v>
      </c>
      <c r="E228" t="n">
        <v>10.62</v>
      </c>
      <c r="F228" t="n">
        <v>8.130000000000001</v>
      </c>
      <c r="G228" t="n">
        <v>69.65000000000001</v>
      </c>
      <c r="H228" t="n">
        <v>1.18</v>
      </c>
      <c r="I228" t="n">
        <v>7</v>
      </c>
      <c r="J228" t="n">
        <v>164.57</v>
      </c>
      <c r="K228" t="n">
        <v>49.1</v>
      </c>
      <c r="L228" t="n">
        <v>11</v>
      </c>
      <c r="M228" t="n">
        <v>5</v>
      </c>
      <c r="N228" t="n">
        <v>29.47</v>
      </c>
      <c r="O228" t="n">
        <v>20530.82</v>
      </c>
      <c r="P228" t="n">
        <v>86.65000000000001</v>
      </c>
      <c r="Q228" t="n">
        <v>203.56</v>
      </c>
      <c r="R228" t="n">
        <v>17.2</v>
      </c>
      <c r="S228" t="n">
        <v>13.05</v>
      </c>
      <c r="T228" t="n">
        <v>1771.59</v>
      </c>
      <c r="U228" t="n">
        <v>0.76</v>
      </c>
      <c r="V228" t="n">
        <v>0.92</v>
      </c>
      <c r="W228" t="n">
        <v>0.06</v>
      </c>
      <c r="X228" t="n">
        <v>0.1</v>
      </c>
      <c r="Y228" t="n">
        <v>0.5</v>
      </c>
      <c r="Z228" t="n">
        <v>10</v>
      </c>
    </row>
    <row r="229">
      <c r="A229" t="n">
        <v>11</v>
      </c>
      <c r="B229" t="n">
        <v>75</v>
      </c>
      <c r="C229" t="inlineStr">
        <is>
          <t xml:space="preserve">CONCLUIDO	</t>
        </is>
      </c>
      <c r="D229" t="n">
        <v>9.397500000000001</v>
      </c>
      <c r="E229" t="n">
        <v>10.64</v>
      </c>
      <c r="F229" t="n">
        <v>8.15</v>
      </c>
      <c r="G229" t="n">
        <v>69.86</v>
      </c>
      <c r="H229" t="n">
        <v>1.28</v>
      </c>
      <c r="I229" t="n">
        <v>7</v>
      </c>
      <c r="J229" t="n">
        <v>166.01</v>
      </c>
      <c r="K229" t="n">
        <v>49.1</v>
      </c>
      <c r="L229" t="n">
        <v>12</v>
      </c>
      <c r="M229" t="n">
        <v>5</v>
      </c>
      <c r="N229" t="n">
        <v>29.91</v>
      </c>
      <c r="O229" t="n">
        <v>20708.3</v>
      </c>
      <c r="P229" t="n">
        <v>85.44</v>
      </c>
      <c r="Q229" t="n">
        <v>203.56</v>
      </c>
      <c r="R229" t="n">
        <v>18.04</v>
      </c>
      <c r="S229" t="n">
        <v>13.05</v>
      </c>
      <c r="T229" t="n">
        <v>2190.91</v>
      </c>
      <c r="U229" t="n">
        <v>0.72</v>
      </c>
      <c r="V229" t="n">
        <v>0.91</v>
      </c>
      <c r="W229" t="n">
        <v>0.06</v>
      </c>
      <c r="X229" t="n">
        <v>0.13</v>
      </c>
      <c r="Y229" t="n">
        <v>0.5</v>
      </c>
      <c r="Z229" t="n">
        <v>10</v>
      </c>
    </row>
    <row r="230">
      <c r="A230" t="n">
        <v>12</v>
      </c>
      <c r="B230" t="n">
        <v>75</v>
      </c>
      <c r="C230" t="inlineStr">
        <is>
          <t xml:space="preserve">CONCLUIDO	</t>
        </is>
      </c>
      <c r="D230" t="n">
        <v>9.4491</v>
      </c>
      <c r="E230" t="n">
        <v>10.58</v>
      </c>
      <c r="F230" t="n">
        <v>8.119999999999999</v>
      </c>
      <c r="G230" t="n">
        <v>81.23</v>
      </c>
      <c r="H230" t="n">
        <v>1.38</v>
      </c>
      <c r="I230" t="n">
        <v>6</v>
      </c>
      <c r="J230" t="n">
        <v>167.45</v>
      </c>
      <c r="K230" t="n">
        <v>49.1</v>
      </c>
      <c r="L230" t="n">
        <v>13</v>
      </c>
      <c r="M230" t="n">
        <v>4</v>
      </c>
      <c r="N230" t="n">
        <v>30.36</v>
      </c>
      <c r="O230" t="n">
        <v>20886.38</v>
      </c>
      <c r="P230" t="n">
        <v>84.8</v>
      </c>
      <c r="Q230" t="n">
        <v>203.56</v>
      </c>
      <c r="R230" t="n">
        <v>17.11</v>
      </c>
      <c r="S230" t="n">
        <v>13.05</v>
      </c>
      <c r="T230" t="n">
        <v>1730.08</v>
      </c>
      <c r="U230" t="n">
        <v>0.76</v>
      </c>
      <c r="V230" t="n">
        <v>0.92</v>
      </c>
      <c r="W230" t="n">
        <v>0.06</v>
      </c>
      <c r="X230" t="n">
        <v>0.1</v>
      </c>
      <c r="Y230" t="n">
        <v>0.5</v>
      </c>
      <c r="Z230" t="n">
        <v>10</v>
      </c>
    </row>
    <row r="231">
      <c r="A231" t="n">
        <v>13</v>
      </c>
      <c r="B231" t="n">
        <v>75</v>
      </c>
      <c r="C231" t="inlineStr">
        <is>
          <t xml:space="preserve">CONCLUIDO	</t>
        </is>
      </c>
      <c r="D231" t="n">
        <v>9.464</v>
      </c>
      <c r="E231" t="n">
        <v>10.57</v>
      </c>
      <c r="F231" t="n">
        <v>8.109999999999999</v>
      </c>
      <c r="G231" t="n">
        <v>81.06999999999999</v>
      </c>
      <c r="H231" t="n">
        <v>1.47</v>
      </c>
      <c r="I231" t="n">
        <v>6</v>
      </c>
      <c r="J231" t="n">
        <v>168.9</v>
      </c>
      <c r="K231" t="n">
        <v>49.1</v>
      </c>
      <c r="L231" t="n">
        <v>14</v>
      </c>
      <c r="M231" t="n">
        <v>4</v>
      </c>
      <c r="N231" t="n">
        <v>30.81</v>
      </c>
      <c r="O231" t="n">
        <v>21065.06</v>
      </c>
      <c r="P231" t="n">
        <v>83.37</v>
      </c>
      <c r="Q231" t="n">
        <v>203.56</v>
      </c>
      <c r="R231" t="n">
        <v>16.61</v>
      </c>
      <c r="S231" t="n">
        <v>13.05</v>
      </c>
      <c r="T231" t="n">
        <v>1478.55</v>
      </c>
      <c r="U231" t="n">
        <v>0.79</v>
      </c>
      <c r="V231" t="n">
        <v>0.92</v>
      </c>
      <c r="W231" t="n">
        <v>0.06</v>
      </c>
      <c r="X231" t="n">
        <v>0.08</v>
      </c>
      <c r="Y231" t="n">
        <v>0.5</v>
      </c>
      <c r="Z231" t="n">
        <v>10</v>
      </c>
    </row>
    <row r="232">
      <c r="A232" t="n">
        <v>14</v>
      </c>
      <c r="B232" t="n">
        <v>75</v>
      </c>
      <c r="C232" t="inlineStr">
        <is>
          <t xml:space="preserve">CONCLUIDO	</t>
        </is>
      </c>
      <c r="D232" t="n">
        <v>9.4964</v>
      </c>
      <c r="E232" t="n">
        <v>10.53</v>
      </c>
      <c r="F232" t="n">
        <v>8.1</v>
      </c>
      <c r="G232" t="n">
        <v>97.20999999999999</v>
      </c>
      <c r="H232" t="n">
        <v>1.56</v>
      </c>
      <c r="I232" t="n">
        <v>5</v>
      </c>
      <c r="J232" t="n">
        <v>170.35</v>
      </c>
      <c r="K232" t="n">
        <v>49.1</v>
      </c>
      <c r="L232" t="n">
        <v>15</v>
      </c>
      <c r="M232" t="n">
        <v>3</v>
      </c>
      <c r="N232" t="n">
        <v>31.26</v>
      </c>
      <c r="O232" t="n">
        <v>21244.37</v>
      </c>
      <c r="P232" t="n">
        <v>82.05</v>
      </c>
      <c r="Q232" t="n">
        <v>203.57</v>
      </c>
      <c r="R232" t="n">
        <v>16.41</v>
      </c>
      <c r="S232" t="n">
        <v>13.05</v>
      </c>
      <c r="T232" t="n">
        <v>1384.96</v>
      </c>
      <c r="U232" t="n">
        <v>0.8</v>
      </c>
      <c r="V232" t="n">
        <v>0.92</v>
      </c>
      <c r="W232" t="n">
        <v>0.06</v>
      </c>
      <c r="X232" t="n">
        <v>0.08</v>
      </c>
      <c r="Y232" t="n">
        <v>0.5</v>
      </c>
      <c r="Z232" t="n">
        <v>10</v>
      </c>
    </row>
    <row r="233">
      <c r="A233" t="n">
        <v>15</v>
      </c>
      <c r="B233" t="n">
        <v>75</v>
      </c>
      <c r="C233" t="inlineStr">
        <is>
          <t xml:space="preserve">CONCLUIDO	</t>
        </is>
      </c>
      <c r="D233" t="n">
        <v>9.4947</v>
      </c>
      <c r="E233" t="n">
        <v>10.53</v>
      </c>
      <c r="F233" t="n">
        <v>8.1</v>
      </c>
      <c r="G233" t="n">
        <v>97.23999999999999</v>
      </c>
      <c r="H233" t="n">
        <v>1.65</v>
      </c>
      <c r="I233" t="n">
        <v>5</v>
      </c>
      <c r="J233" t="n">
        <v>171.81</v>
      </c>
      <c r="K233" t="n">
        <v>49.1</v>
      </c>
      <c r="L233" t="n">
        <v>16</v>
      </c>
      <c r="M233" t="n">
        <v>3</v>
      </c>
      <c r="N233" t="n">
        <v>31.72</v>
      </c>
      <c r="O233" t="n">
        <v>21424.29</v>
      </c>
      <c r="P233" t="n">
        <v>82.26000000000001</v>
      </c>
      <c r="Q233" t="n">
        <v>203.56</v>
      </c>
      <c r="R233" t="n">
        <v>16.5</v>
      </c>
      <c r="S233" t="n">
        <v>13.05</v>
      </c>
      <c r="T233" t="n">
        <v>1430.45</v>
      </c>
      <c r="U233" t="n">
        <v>0.79</v>
      </c>
      <c r="V233" t="n">
        <v>0.92</v>
      </c>
      <c r="W233" t="n">
        <v>0.06</v>
      </c>
      <c r="X233" t="n">
        <v>0.08</v>
      </c>
      <c r="Y233" t="n">
        <v>0.5</v>
      </c>
      <c r="Z233" t="n">
        <v>10</v>
      </c>
    </row>
    <row r="234">
      <c r="A234" t="n">
        <v>16</v>
      </c>
      <c r="B234" t="n">
        <v>75</v>
      </c>
      <c r="C234" t="inlineStr">
        <is>
          <t xml:space="preserve">CONCLUIDO	</t>
        </is>
      </c>
      <c r="D234" t="n">
        <v>9.4994</v>
      </c>
      <c r="E234" t="n">
        <v>10.53</v>
      </c>
      <c r="F234" t="n">
        <v>8.1</v>
      </c>
      <c r="G234" t="n">
        <v>97.17</v>
      </c>
      <c r="H234" t="n">
        <v>1.74</v>
      </c>
      <c r="I234" t="n">
        <v>5</v>
      </c>
      <c r="J234" t="n">
        <v>173.28</v>
      </c>
      <c r="K234" t="n">
        <v>49.1</v>
      </c>
      <c r="L234" t="n">
        <v>17</v>
      </c>
      <c r="M234" t="n">
        <v>3</v>
      </c>
      <c r="N234" t="n">
        <v>32.18</v>
      </c>
      <c r="O234" t="n">
        <v>21604.83</v>
      </c>
      <c r="P234" t="n">
        <v>81.34</v>
      </c>
      <c r="Q234" t="n">
        <v>203.56</v>
      </c>
      <c r="R234" t="n">
        <v>16.34</v>
      </c>
      <c r="S234" t="n">
        <v>13.05</v>
      </c>
      <c r="T234" t="n">
        <v>1349.19</v>
      </c>
      <c r="U234" t="n">
        <v>0.8</v>
      </c>
      <c r="V234" t="n">
        <v>0.92</v>
      </c>
      <c r="W234" t="n">
        <v>0.06</v>
      </c>
      <c r="X234" t="n">
        <v>0.07000000000000001</v>
      </c>
      <c r="Y234" t="n">
        <v>0.5</v>
      </c>
      <c r="Z234" t="n">
        <v>10</v>
      </c>
    </row>
    <row r="235">
      <c r="A235" t="n">
        <v>17</v>
      </c>
      <c r="B235" t="n">
        <v>75</v>
      </c>
      <c r="C235" t="inlineStr">
        <is>
          <t xml:space="preserve">CONCLUIDO	</t>
        </is>
      </c>
      <c r="D235" t="n">
        <v>9.4869</v>
      </c>
      <c r="E235" t="n">
        <v>10.54</v>
      </c>
      <c r="F235" t="n">
        <v>8.109999999999999</v>
      </c>
      <c r="G235" t="n">
        <v>97.34</v>
      </c>
      <c r="H235" t="n">
        <v>1.83</v>
      </c>
      <c r="I235" t="n">
        <v>5</v>
      </c>
      <c r="J235" t="n">
        <v>174.75</v>
      </c>
      <c r="K235" t="n">
        <v>49.1</v>
      </c>
      <c r="L235" t="n">
        <v>18</v>
      </c>
      <c r="M235" t="n">
        <v>3</v>
      </c>
      <c r="N235" t="n">
        <v>32.65</v>
      </c>
      <c r="O235" t="n">
        <v>21786.02</v>
      </c>
      <c r="P235" t="n">
        <v>79.29000000000001</v>
      </c>
      <c r="Q235" t="n">
        <v>203.56</v>
      </c>
      <c r="R235" t="n">
        <v>16.83</v>
      </c>
      <c r="S235" t="n">
        <v>13.05</v>
      </c>
      <c r="T235" t="n">
        <v>1593.91</v>
      </c>
      <c r="U235" t="n">
        <v>0.78</v>
      </c>
      <c r="V235" t="n">
        <v>0.92</v>
      </c>
      <c r="W235" t="n">
        <v>0.06</v>
      </c>
      <c r="X235" t="n">
        <v>0.09</v>
      </c>
      <c r="Y235" t="n">
        <v>0.5</v>
      </c>
      <c r="Z235" t="n">
        <v>10</v>
      </c>
    </row>
    <row r="236">
      <c r="A236" t="n">
        <v>18</v>
      </c>
      <c r="B236" t="n">
        <v>75</v>
      </c>
      <c r="C236" t="inlineStr">
        <is>
          <t xml:space="preserve">CONCLUIDO	</t>
        </is>
      </c>
      <c r="D236" t="n">
        <v>9.5541</v>
      </c>
      <c r="E236" t="n">
        <v>10.47</v>
      </c>
      <c r="F236" t="n">
        <v>8.07</v>
      </c>
      <c r="G236" t="n">
        <v>121.02</v>
      </c>
      <c r="H236" t="n">
        <v>1.91</v>
      </c>
      <c r="I236" t="n">
        <v>4</v>
      </c>
      <c r="J236" t="n">
        <v>176.22</v>
      </c>
      <c r="K236" t="n">
        <v>49.1</v>
      </c>
      <c r="L236" t="n">
        <v>19</v>
      </c>
      <c r="M236" t="n">
        <v>2</v>
      </c>
      <c r="N236" t="n">
        <v>33.13</v>
      </c>
      <c r="O236" t="n">
        <v>21967.84</v>
      </c>
      <c r="P236" t="n">
        <v>77.43000000000001</v>
      </c>
      <c r="Q236" t="n">
        <v>203.56</v>
      </c>
      <c r="R236" t="n">
        <v>15.28</v>
      </c>
      <c r="S236" t="n">
        <v>13.05</v>
      </c>
      <c r="T236" t="n">
        <v>823.6</v>
      </c>
      <c r="U236" t="n">
        <v>0.85</v>
      </c>
      <c r="V236" t="n">
        <v>0.92</v>
      </c>
      <c r="W236" t="n">
        <v>0.06</v>
      </c>
      <c r="X236" t="n">
        <v>0.04</v>
      </c>
      <c r="Y236" t="n">
        <v>0.5</v>
      </c>
      <c r="Z236" t="n">
        <v>10</v>
      </c>
    </row>
    <row r="237">
      <c r="A237" t="n">
        <v>19</v>
      </c>
      <c r="B237" t="n">
        <v>75</v>
      </c>
      <c r="C237" t="inlineStr">
        <is>
          <t xml:space="preserve">CONCLUIDO	</t>
        </is>
      </c>
      <c r="D237" t="n">
        <v>9.5397</v>
      </c>
      <c r="E237" t="n">
        <v>10.48</v>
      </c>
      <c r="F237" t="n">
        <v>8.08</v>
      </c>
      <c r="G237" t="n">
        <v>121.26</v>
      </c>
      <c r="H237" t="n">
        <v>2</v>
      </c>
      <c r="I237" t="n">
        <v>4</v>
      </c>
      <c r="J237" t="n">
        <v>177.7</v>
      </c>
      <c r="K237" t="n">
        <v>49.1</v>
      </c>
      <c r="L237" t="n">
        <v>20</v>
      </c>
      <c r="M237" t="n">
        <v>0</v>
      </c>
      <c r="N237" t="n">
        <v>33.61</v>
      </c>
      <c r="O237" t="n">
        <v>22150.3</v>
      </c>
      <c r="P237" t="n">
        <v>77.56999999999999</v>
      </c>
      <c r="Q237" t="n">
        <v>203.56</v>
      </c>
      <c r="R237" t="n">
        <v>15.82</v>
      </c>
      <c r="S237" t="n">
        <v>13.05</v>
      </c>
      <c r="T237" t="n">
        <v>1094.68</v>
      </c>
      <c r="U237" t="n">
        <v>0.82</v>
      </c>
      <c r="V237" t="n">
        <v>0.92</v>
      </c>
      <c r="W237" t="n">
        <v>0.06</v>
      </c>
      <c r="X237" t="n">
        <v>0.06</v>
      </c>
      <c r="Y237" t="n">
        <v>0.5</v>
      </c>
      <c r="Z237" t="n">
        <v>10</v>
      </c>
    </row>
    <row r="238">
      <c r="A238" t="n">
        <v>0</v>
      </c>
      <c r="B238" t="n">
        <v>95</v>
      </c>
      <c r="C238" t="inlineStr">
        <is>
          <t xml:space="preserve">CONCLUIDO	</t>
        </is>
      </c>
      <c r="D238" t="n">
        <v>6.1943</v>
      </c>
      <c r="E238" t="n">
        <v>16.14</v>
      </c>
      <c r="F238" t="n">
        <v>10.03</v>
      </c>
      <c r="G238" t="n">
        <v>6.14</v>
      </c>
      <c r="H238" t="n">
        <v>0.1</v>
      </c>
      <c r="I238" t="n">
        <v>98</v>
      </c>
      <c r="J238" t="n">
        <v>185.69</v>
      </c>
      <c r="K238" t="n">
        <v>53.44</v>
      </c>
      <c r="L238" t="n">
        <v>1</v>
      </c>
      <c r="M238" t="n">
        <v>96</v>
      </c>
      <c r="N238" t="n">
        <v>36.26</v>
      </c>
      <c r="O238" t="n">
        <v>23136.14</v>
      </c>
      <c r="P238" t="n">
        <v>134.98</v>
      </c>
      <c r="Q238" t="n">
        <v>203.59</v>
      </c>
      <c r="R238" t="n">
        <v>76.91</v>
      </c>
      <c r="S238" t="n">
        <v>13.05</v>
      </c>
      <c r="T238" t="n">
        <v>31171.8</v>
      </c>
      <c r="U238" t="n">
        <v>0.17</v>
      </c>
      <c r="V238" t="n">
        <v>0.74</v>
      </c>
      <c r="W238" t="n">
        <v>0.21</v>
      </c>
      <c r="X238" t="n">
        <v>2</v>
      </c>
      <c r="Y238" t="n">
        <v>0.5</v>
      </c>
      <c r="Z238" t="n">
        <v>10</v>
      </c>
    </row>
    <row r="239">
      <c r="A239" t="n">
        <v>1</v>
      </c>
      <c r="B239" t="n">
        <v>95</v>
      </c>
      <c r="C239" t="inlineStr">
        <is>
          <t xml:space="preserve">CONCLUIDO	</t>
        </is>
      </c>
      <c r="D239" t="n">
        <v>7.6875</v>
      </c>
      <c r="E239" t="n">
        <v>13.01</v>
      </c>
      <c r="F239" t="n">
        <v>8.9</v>
      </c>
      <c r="G239" t="n">
        <v>12.14</v>
      </c>
      <c r="H239" t="n">
        <v>0.19</v>
      </c>
      <c r="I239" t="n">
        <v>44</v>
      </c>
      <c r="J239" t="n">
        <v>187.21</v>
      </c>
      <c r="K239" t="n">
        <v>53.44</v>
      </c>
      <c r="L239" t="n">
        <v>2</v>
      </c>
      <c r="M239" t="n">
        <v>42</v>
      </c>
      <c r="N239" t="n">
        <v>36.77</v>
      </c>
      <c r="O239" t="n">
        <v>23322.88</v>
      </c>
      <c r="P239" t="n">
        <v>119.04</v>
      </c>
      <c r="Q239" t="n">
        <v>203.56</v>
      </c>
      <c r="R239" t="n">
        <v>41.33</v>
      </c>
      <c r="S239" t="n">
        <v>13.05</v>
      </c>
      <c r="T239" t="n">
        <v>13649.83</v>
      </c>
      <c r="U239" t="n">
        <v>0.32</v>
      </c>
      <c r="V239" t="n">
        <v>0.84</v>
      </c>
      <c r="W239" t="n">
        <v>0.13</v>
      </c>
      <c r="X239" t="n">
        <v>0.88</v>
      </c>
      <c r="Y239" t="n">
        <v>0.5</v>
      </c>
      <c r="Z239" t="n">
        <v>10</v>
      </c>
    </row>
    <row r="240">
      <c r="A240" t="n">
        <v>2</v>
      </c>
      <c r="B240" t="n">
        <v>95</v>
      </c>
      <c r="C240" t="inlineStr">
        <is>
          <t xml:space="preserve">CONCLUIDO	</t>
        </is>
      </c>
      <c r="D240" t="n">
        <v>8.238</v>
      </c>
      <c r="E240" t="n">
        <v>12.14</v>
      </c>
      <c r="F240" t="n">
        <v>8.59</v>
      </c>
      <c r="G240" t="n">
        <v>17.77</v>
      </c>
      <c r="H240" t="n">
        <v>0.28</v>
      </c>
      <c r="I240" t="n">
        <v>29</v>
      </c>
      <c r="J240" t="n">
        <v>188.73</v>
      </c>
      <c r="K240" t="n">
        <v>53.44</v>
      </c>
      <c r="L240" t="n">
        <v>3</v>
      </c>
      <c r="M240" t="n">
        <v>27</v>
      </c>
      <c r="N240" t="n">
        <v>37.29</v>
      </c>
      <c r="O240" t="n">
        <v>23510.33</v>
      </c>
      <c r="P240" t="n">
        <v>114.2</v>
      </c>
      <c r="Q240" t="n">
        <v>203.57</v>
      </c>
      <c r="R240" t="n">
        <v>31.69</v>
      </c>
      <c r="S240" t="n">
        <v>13.05</v>
      </c>
      <c r="T240" t="n">
        <v>8906.27</v>
      </c>
      <c r="U240" t="n">
        <v>0.41</v>
      </c>
      <c r="V240" t="n">
        <v>0.87</v>
      </c>
      <c r="W240" t="n">
        <v>0.1</v>
      </c>
      <c r="X240" t="n">
        <v>0.57</v>
      </c>
      <c r="Y240" t="n">
        <v>0.5</v>
      </c>
      <c r="Z240" t="n">
        <v>10</v>
      </c>
    </row>
    <row r="241">
      <c r="A241" t="n">
        <v>3</v>
      </c>
      <c r="B241" t="n">
        <v>95</v>
      </c>
      <c r="C241" t="inlineStr">
        <is>
          <t xml:space="preserve">CONCLUIDO	</t>
        </is>
      </c>
      <c r="D241" t="n">
        <v>8.5657</v>
      </c>
      <c r="E241" t="n">
        <v>11.67</v>
      </c>
      <c r="F241" t="n">
        <v>8.42</v>
      </c>
      <c r="G241" t="n">
        <v>24.07</v>
      </c>
      <c r="H241" t="n">
        <v>0.37</v>
      </c>
      <c r="I241" t="n">
        <v>21</v>
      </c>
      <c r="J241" t="n">
        <v>190.25</v>
      </c>
      <c r="K241" t="n">
        <v>53.44</v>
      </c>
      <c r="L241" t="n">
        <v>4</v>
      </c>
      <c r="M241" t="n">
        <v>19</v>
      </c>
      <c r="N241" t="n">
        <v>37.82</v>
      </c>
      <c r="O241" t="n">
        <v>23698.48</v>
      </c>
      <c r="P241" t="n">
        <v>111.33</v>
      </c>
      <c r="Q241" t="n">
        <v>203.57</v>
      </c>
      <c r="R241" t="n">
        <v>26.45</v>
      </c>
      <c r="S241" t="n">
        <v>13.05</v>
      </c>
      <c r="T241" t="n">
        <v>6327.17</v>
      </c>
      <c r="U241" t="n">
        <v>0.49</v>
      </c>
      <c r="V241" t="n">
        <v>0.88</v>
      </c>
      <c r="W241" t="n">
        <v>0.09</v>
      </c>
      <c r="X241" t="n">
        <v>0.4</v>
      </c>
      <c r="Y241" t="n">
        <v>0.5</v>
      </c>
      <c r="Z241" t="n">
        <v>10</v>
      </c>
    </row>
    <row r="242">
      <c r="A242" t="n">
        <v>4</v>
      </c>
      <c r="B242" t="n">
        <v>95</v>
      </c>
      <c r="C242" t="inlineStr">
        <is>
          <t xml:space="preserve">CONCLUIDO	</t>
        </is>
      </c>
      <c r="D242" t="n">
        <v>8.738099999999999</v>
      </c>
      <c r="E242" t="n">
        <v>11.44</v>
      </c>
      <c r="F242" t="n">
        <v>8.34</v>
      </c>
      <c r="G242" t="n">
        <v>29.45</v>
      </c>
      <c r="H242" t="n">
        <v>0.46</v>
      </c>
      <c r="I242" t="n">
        <v>17</v>
      </c>
      <c r="J242" t="n">
        <v>191.78</v>
      </c>
      <c r="K242" t="n">
        <v>53.44</v>
      </c>
      <c r="L242" t="n">
        <v>5</v>
      </c>
      <c r="M242" t="n">
        <v>15</v>
      </c>
      <c r="N242" t="n">
        <v>38.35</v>
      </c>
      <c r="O242" t="n">
        <v>23887.36</v>
      </c>
      <c r="P242" t="n">
        <v>109.58</v>
      </c>
      <c r="Q242" t="n">
        <v>203.56</v>
      </c>
      <c r="R242" t="n">
        <v>24.09</v>
      </c>
      <c r="S242" t="n">
        <v>13.05</v>
      </c>
      <c r="T242" t="n">
        <v>5162.79</v>
      </c>
      <c r="U242" t="n">
        <v>0.54</v>
      </c>
      <c r="V242" t="n">
        <v>0.89</v>
      </c>
      <c r="W242" t="n">
        <v>0.08</v>
      </c>
      <c r="X242" t="n">
        <v>0.32</v>
      </c>
      <c r="Y242" t="n">
        <v>0.5</v>
      </c>
      <c r="Z242" t="n">
        <v>10</v>
      </c>
    </row>
    <row r="243">
      <c r="A243" t="n">
        <v>5</v>
      </c>
      <c r="B243" t="n">
        <v>95</v>
      </c>
      <c r="C243" t="inlineStr">
        <is>
          <t xml:space="preserve">CONCLUIDO	</t>
        </is>
      </c>
      <c r="D243" t="n">
        <v>8.870699999999999</v>
      </c>
      <c r="E243" t="n">
        <v>11.27</v>
      </c>
      <c r="F243" t="n">
        <v>8.279999999999999</v>
      </c>
      <c r="G243" t="n">
        <v>35.5</v>
      </c>
      <c r="H243" t="n">
        <v>0.55</v>
      </c>
      <c r="I243" t="n">
        <v>14</v>
      </c>
      <c r="J243" t="n">
        <v>193.32</v>
      </c>
      <c r="K243" t="n">
        <v>53.44</v>
      </c>
      <c r="L243" t="n">
        <v>6</v>
      </c>
      <c r="M243" t="n">
        <v>12</v>
      </c>
      <c r="N243" t="n">
        <v>38.89</v>
      </c>
      <c r="O243" t="n">
        <v>24076.95</v>
      </c>
      <c r="P243" t="n">
        <v>108.18</v>
      </c>
      <c r="Q243" t="n">
        <v>203.56</v>
      </c>
      <c r="R243" t="n">
        <v>22.04</v>
      </c>
      <c r="S243" t="n">
        <v>13.05</v>
      </c>
      <c r="T243" t="n">
        <v>4155.6</v>
      </c>
      <c r="U243" t="n">
        <v>0.59</v>
      </c>
      <c r="V243" t="n">
        <v>0.9</v>
      </c>
      <c r="W243" t="n">
        <v>0.08</v>
      </c>
      <c r="X243" t="n">
        <v>0.26</v>
      </c>
      <c r="Y243" t="n">
        <v>0.5</v>
      </c>
      <c r="Z243" t="n">
        <v>10</v>
      </c>
    </row>
    <row r="244">
      <c r="A244" t="n">
        <v>6</v>
      </c>
      <c r="B244" t="n">
        <v>95</v>
      </c>
      <c r="C244" t="inlineStr">
        <is>
          <t xml:space="preserve">CONCLUIDO	</t>
        </is>
      </c>
      <c r="D244" t="n">
        <v>8.9588</v>
      </c>
      <c r="E244" t="n">
        <v>11.16</v>
      </c>
      <c r="F244" t="n">
        <v>8.25</v>
      </c>
      <c r="G244" t="n">
        <v>41.23</v>
      </c>
      <c r="H244" t="n">
        <v>0.64</v>
      </c>
      <c r="I244" t="n">
        <v>12</v>
      </c>
      <c r="J244" t="n">
        <v>194.86</v>
      </c>
      <c r="K244" t="n">
        <v>53.44</v>
      </c>
      <c r="L244" t="n">
        <v>7</v>
      </c>
      <c r="M244" t="n">
        <v>10</v>
      </c>
      <c r="N244" t="n">
        <v>39.43</v>
      </c>
      <c r="O244" t="n">
        <v>24267.28</v>
      </c>
      <c r="P244" t="n">
        <v>107.13</v>
      </c>
      <c r="Q244" t="n">
        <v>203.56</v>
      </c>
      <c r="R244" t="n">
        <v>21</v>
      </c>
      <c r="S244" t="n">
        <v>13.05</v>
      </c>
      <c r="T244" t="n">
        <v>3642.55</v>
      </c>
      <c r="U244" t="n">
        <v>0.62</v>
      </c>
      <c r="V244" t="n">
        <v>0.9</v>
      </c>
      <c r="W244" t="n">
        <v>0.07000000000000001</v>
      </c>
      <c r="X244" t="n">
        <v>0.22</v>
      </c>
      <c r="Y244" t="n">
        <v>0.5</v>
      </c>
      <c r="Z244" t="n">
        <v>10</v>
      </c>
    </row>
    <row r="245">
      <c r="A245" t="n">
        <v>7</v>
      </c>
      <c r="B245" t="n">
        <v>95</v>
      </c>
      <c r="C245" t="inlineStr">
        <is>
          <t xml:space="preserve">CONCLUIDO	</t>
        </is>
      </c>
      <c r="D245" t="n">
        <v>9.008100000000001</v>
      </c>
      <c r="E245" t="n">
        <v>11.1</v>
      </c>
      <c r="F245" t="n">
        <v>8.220000000000001</v>
      </c>
      <c r="G245" t="n">
        <v>44.85</v>
      </c>
      <c r="H245" t="n">
        <v>0.72</v>
      </c>
      <c r="I245" t="n">
        <v>11</v>
      </c>
      <c r="J245" t="n">
        <v>196.41</v>
      </c>
      <c r="K245" t="n">
        <v>53.44</v>
      </c>
      <c r="L245" t="n">
        <v>8</v>
      </c>
      <c r="M245" t="n">
        <v>9</v>
      </c>
      <c r="N245" t="n">
        <v>39.98</v>
      </c>
      <c r="O245" t="n">
        <v>24458.36</v>
      </c>
      <c r="P245" t="n">
        <v>106.38</v>
      </c>
      <c r="Q245" t="n">
        <v>203.56</v>
      </c>
      <c r="R245" t="n">
        <v>20.25</v>
      </c>
      <c r="S245" t="n">
        <v>13.05</v>
      </c>
      <c r="T245" t="n">
        <v>3276.15</v>
      </c>
      <c r="U245" t="n">
        <v>0.64</v>
      </c>
      <c r="V245" t="n">
        <v>0.91</v>
      </c>
      <c r="W245" t="n">
        <v>0.07000000000000001</v>
      </c>
      <c r="X245" t="n">
        <v>0.2</v>
      </c>
      <c r="Y245" t="n">
        <v>0.5</v>
      </c>
      <c r="Z245" t="n">
        <v>10</v>
      </c>
    </row>
    <row r="246">
      <c r="A246" t="n">
        <v>8</v>
      </c>
      <c r="B246" t="n">
        <v>95</v>
      </c>
      <c r="C246" t="inlineStr">
        <is>
          <t xml:space="preserve">CONCLUIDO	</t>
        </is>
      </c>
      <c r="D246" t="n">
        <v>9.0678</v>
      </c>
      <c r="E246" t="n">
        <v>11.03</v>
      </c>
      <c r="F246" t="n">
        <v>8.19</v>
      </c>
      <c r="G246" t="n">
        <v>49.12</v>
      </c>
      <c r="H246" t="n">
        <v>0.8100000000000001</v>
      </c>
      <c r="I246" t="n">
        <v>10</v>
      </c>
      <c r="J246" t="n">
        <v>197.97</v>
      </c>
      <c r="K246" t="n">
        <v>53.44</v>
      </c>
      <c r="L246" t="n">
        <v>9</v>
      </c>
      <c r="M246" t="n">
        <v>8</v>
      </c>
      <c r="N246" t="n">
        <v>40.53</v>
      </c>
      <c r="O246" t="n">
        <v>24650.18</v>
      </c>
      <c r="P246" t="n">
        <v>105.27</v>
      </c>
      <c r="Q246" t="n">
        <v>203.56</v>
      </c>
      <c r="R246" t="n">
        <v>19.15</v>
      </c>
      <c r="S246" t="n">
        <v>13.05</v>
      </c>
      <c r="T246" t="n">
        <v>2730.46</v>
      </c>
      <c r="U246" t="n">
        <v>0.68</v>
      </c>
      <c r="V246" t="n">
        <v>0.91</v>
      </c>
      <c r="W246" t="n">
        <v>0.07000000000000001</v>
      </c>
      <c r="X246" t="n">
        <v>0.16</v>
      </c>
      <c r="Y246" t="n">
        <v>0.5</v>
      </c>
      <c r="Z246" t="n">
        <v>10</v>
      </c>
    </row>
    <row r="247">
      <c r="A247" t="n">
        <v>9</v>
      </c>
      <c r="B247" t="n">
        <v>95</v>
      </c>
      <c r="C247" t="inlineStr">
        <is>
          <t xml:space="preserve">CONCLUIDO	</t>
        </is>
      </c>
      <c r="D247" t="n">
        <v>9.0985</v>
      </c>
      <c r="E247" t="n">
        <v>10.99</v>
      </c>
      <c r="F247" t="n">
        <v>8.19</v>
      </c>
      <c r="G247" t="n">
        <v>54.58</v>
      </c>
      <c r="H247" t="n">
        <v>0.89</v>
      </c>
      <c r="I247" t="n">
        <v>9</v>
      </c>
      <c r="J247" t="n">
        <v>199.53</v>
      </c>
      <c r="K247" t="n">
        <v>53.44</v>
      </c>
      <c r="L247" t="n">
        <v>10</v>
      </c>
      <c r="M247" t="n">
        <v>7</v>
      </c>
      <c r="N247" t="n">
        <v>41.1</v>
      </c>
      <c r="O247" t="n">
        <v>24842.77</v>
      </c>
      <c r="P247" t="n">
        <v>104.92</v>
      </c>
      <c r="Q247" t="n">
        <v>203.56</v>
      </c>
      <c r="R247" t="n">
        <v>19.12</v>
      </c>
      <c r="S247" t="n">
        <v>13.05</v>
      </c>
      <c r="T247" t="n">
        <v>2718.66</v>
      </c>
      <c r="U247" t="n">
        <v>0.68</v>
      </c>
      <c r="V247" t="n">
        <v>0.91</v>
      </c>
      <c r="W247" t="n">
        <v>0.07000000000000001</v>
      </c>
      <c r="X247" t="n">
        <v>0.16</v>
      </c>
      <c r="Y247" t="n">
        <v>0.5</v>
      </c>
      <c r="Z247" t="n">
        <v>10</v>
      </c>
    </row>
    <row r="248">
      <c r="A248" t="n">
        <v>10</v>
      </c>
      <c r="B248" t="n">
        <v>95</v>
      </c>
      <c r="C248" t="inlineStr">
        <is>
          <t xml:space="preserve">CONCLUIDO	</t>
        </is>
      </c>
      <c r="D248" t="n">
        <v>9.1494</v>
      </c>
      <c r="E248" t="n">
        <v>10.93</v>
      </c>
      <c r="F248" t="n">
        <v>8.16</v>
      </c>
      <c r="G248" t="n">
        <v>61.23</v>
      </c>
      <c r="H248" t="n">
        <v>0.97</v>
      </c>
      <c r="I248" t="n">
        <v>8</v>
      </c>
      <c r="J248" t="n">
        <v>201.1</v>
      </c>
      <c r="K248" t="n">
        <v>53.44</v>
      </c>
      <c r="L248" t="n">
        <v>11</v>
      </c>
      <c r="M248" t="n">
        <v>6</v>
      </c>
      <c r="N248" t="n">
        <v>41.66</v>
      </c>
      <c r="O248" t="n">
        <v>25036.12</v>
      </c>
      <c r="P248" t="n">
        <v>103.97</v>
      </c>
      <c r="Q248" t="n">
        <v>203.57</v>
      </c>
      <c r="R248" t="n">
        <v>18.35</v>
      </c>
      <c r="S248" t="n">
        <v>13.05</v>
      </c>
      <c r="T248" t="n">
        <v>2340.03</v>
      </c>
      <c r="U248" t="n">
        <v>0.71</v>
      </c>
      <c r="V248" t="n">
        <v>0.91</v>
      </c>
      <c r="W248" t="n">
        <v>0.07000000000000001</v>
      </c>
      <c r="X248" t="n">
        <v>0.14</v>
      </c>
      <c r="Y248" t="n">
        <v>0.5</v>
      </c>
      <c r="Z248" t="n">
        <v>10</v>
      </c>
    </row>
    <row r="249">
      <c r="A249" t="n">
        <v>11</v>
      </c>
      <c r="B249" t="n">
        <v>95</v>
      </c>
      <c r="C249" t="inlineStr">
        <is>
          <t xml:space="preserve">CONCLUIDO	</t>
        </is>
      </c>
      <c r="D249" t="n">
        <v>9.146800000000001</v>
      </c>
      <c r="E249" t="n">
        <v>10.93</v>
      </c>
      <c r="F249" t="n">
        <v>8.17</v>
      </c>
      <c r="G249" t="n">
        <v>61.25</v>
      </c>
      <c r="H249" t="n">
        <v>1.05</v>
      </c>
      <c r="I249" t="n">
        <v>8</v>
      </c>
      <c r="J249" t="n">
        <v>202.67</v>
      </c>
      <c r="K249" t="n">
        <v>53.44</v>
      </c>
      <c r="L249" t="n">
        <v>12</v>
      </c>
      <c r="M249" t="n">
        <v>6</v>
      </c>
      <c r="N249" t="n">
        <v>42.24</v>
      </c>
      <c r="O249" t="n">
        <v>25230.25</v>
      </c>
      <c r="P249" t="n">
        <v>102.9</v>
      </c>
      <c r="Q249" t="n">
        <v>203.57</v>
      </c>
      <c r="R249" t="n">
        <v>18.41</v>
      </c>
      <c r="S249" t="n">
        <v>13.05</v>
      </c>
      <c r="T249" t="n">
        <v>2369.48</v>
      </c>
      <c r="U249" t="n">
        <v>0.71</v>
      </c>
      <c r="V249" t="n">
        <v>0.91</v>
      </c>
      <c r="W249" t="n">
        <v>0.07000000000000001</v>
      </c>
      <c r="X249" t="n">
        <v>0.14</v>
      </c>
      <c r="Y249" t="n">
        <v>0.5</v>
      </c>
      <c r="Z249" t="n">
        <v>10</v>
      </c>
    </row>
    <row r="250">
      <c r="A250" t="n">
        <v>12</v>
      </c>
      <c r="B250" t="n">
        <v>95</v>
      </c>
      <c r="C250" t="inlineStr">
        <is>
          <t xml:space="preserve">CONCLUIDO	</t>
        </is>
      </c>
      <c r="D250" t="n">
        <v>9.211600000000001</v>
      </c>
      <c r="E250" t="n">
        <v>10.86</v>
      </c>
      <c r="F250" t="n">
        <v>8.130000000000001</v>
      </c>
      <c r="G250" t="n">
        <v>69.66</v>
      </c>
      <c r="H250" t="n">
        <v>1.13</v>
      </c>
      <c r="I250" t="n">
        <v>7</v>
      </c>
      <c r="J250" t="n">
        <v>204.25</v>
      </c>
      <c r="K250" t="n">
        <v>53.44</v>
      </c>
      <c r="L250" t="n">
        <v>13</v>
      </c>
      <c r="M250" t="n">
        <v>5</v>
      </c>
      <c r="N250" t="n">
        <v>42.82</v>
      </c>
      <c r="O250" t="n">
        <v>25425.3</v>
      </c>
      <c r="P250" t="n">
        <v>102.14</v>
      </c>
      <c r="Q250" t="n">
        <v>203.56</v>
      </c>
      <c r="R250" t="n">
        <v>17.22</v>
      </c>
      <c r="S250" t="n">
        <v>13.05</v>
      </c>
      <c r="T250" t="n">
        <v>1781.68</v>
      </c>
      <c r="U250" t="n">
        <v>0.76</v>
      </c>
      <c r="V250" t="n">
        <v>0.92</v>
      </c>
      <c r="W250" t="n">
        <v>0.06</v>
      </c>
      <c r="X250" t="n">
        <v>0.1</v>
      </c>
      <c r="Y250" t="n">
        <v>0.5</v>
      </c>
      <c r="Z250" t="n">
        <v>10</v>
      </c>
    </row>
    <row r="251">
      <c r="A251" t="n">
        <v>13</v>
      </c>
      <c r="B251" t="n">
        <v>95</v>
      </c>
      <c r="C251" t="inlineStr">
        <is>
          <t xml:space="preserve">CONCLUIDO	</t>
        </is>
      </c>
      <c r="D251" t="n">
        <v>9.1905</v>
      </c>
      <c r="E251" t="n">
        <v>10.88</v>
      </c>
      <c r="F251" t="n">
        <v>8.15</v>
      </c>
      <c r="G251" t="n">
        <v>69.87</v>
      </c>
      <c r="H251" t="n">
        <v>1.21</v>
      </c>
      <c r="I251" t="n">
        <v>7</v>
      </c>
      <c r="J251" t="n">
        <v>205.84</v>
      </c>
      <c r="K251" t="n">
        <v>53.44</v>
      </c>
      <c r="L251" t="n">
        <v>14</v>
      </c>
      <c r="M251" t="n">
        <v>5</v>
      </c>
      <c r="N251" t="n">
        <v>43.4</v>
      </c>
      <c r="O251" t="n">
        <v>25621.03</v>
      </c>
      <c r="P251" t="n">
        <v>101.48</v>
      </c>
      <c r="Q251" t="n">
        <v>203.6</v>
      </c>
      <c r="R251" t="n">
        <v>18</v>
      </c>
      <c r="S251" t="n">
        <v>13.05</v>
      </c>
      <c r="T251" t="n">
        <v>2169.04</v>
      </c>
      <c r="U251" t="n">
        <v>0.73</v>
      </c>
      <c r="V251" t="n">
        <v>0.91</v>
      </c>
      <c r="W251" t="n">
        <v>0.07000000000000001</v>
      </c>
      <c r="X251" t="n">
        <v>0.13</v>
      </c>
      <c r="Y251" t="n">
        <v>0.5</v>
      </c>
      <c r="Z251" t="n">
        <v>10</v>
      </c>
    </row>
    <row r="252">
      <c r="A252" t="n">
        <v>14</v>
      </c>
      <c r="B252" t="n">
        <v>95</v>
      </c>
      <c r="C252" t="inlineStr">
        <is>
          <t xml:space="preserve">CONCLUIDO	</t>
        </is>
      </c>
      <c r="D252" t="n">
        <v>9.2469</v>
      </c>
      <c r="E252" t="n">
        <v>10.81</v>
      </c>
      <c r="F252" t="n">
        <v>8.119999999999999</v>
      </c>
      <c r="G252" t="n">
        <v>81.22</v>
      </c>
      <c r="H252" t="n">
        <v>1.28</v>
      </c>
      <c r="I252" t="n">
        <v>6</v>
      </c>
      <c r="J252" t="n">
        <v>207.43</v>
      </c>
      <c r="K252" t="n">
        <v>53.44</v>
      </c>
      <c r="L252" t="n">
        <v>15</v>
      </c>
      <c r="M252" t="n">
        <v>4</v>
      </c>
      <c r="N252" t="n">
        <v>44</v>
      </c>
      <c r="O252" t="n">
        <v>25817.56</v>
      </c>
      <c r="P252" t="n">
        <v>100.5</v>
      </c>
      <c r="Q252" t="n">
        <v>203.56</v>
      </c>
      <c r="R252" t="n">
        <v>17.06</v>
      </c>
      <c r="S252" t="n">
        <v>13.05</v>
      </c>
      <c r="T252" t="n">
        <v>1707.01</v>
      </c>
      <c r="U252" t="n">
        <v>0.76</v>
      </c>
      <c r="V252" t="n">
        <v>0.92</v>
      </c>
      <c r="W252" t="n">
        <v>0.06</v>
      </c>
      <c r="X252" t="n">
        <v>0.1</v>
      </c>
      <c r="Y252" t="n">
        <v>0.5</v>
      </c>
      <c r="Z252" t="n">
        <v>10</v>
      </c>
    </row>
    <row r="253">
      <c r="A253" t="n">
        <v>15</v>
      </c>
      <c r="B253" t="n">
        <v>95</v>
      </c>
      <c r="C253" t="inlineStr">
        <is>
          <t xml:space="preserve">CONCLUIDO	</t>
        </is>
      </c>
      <c r="D253" t="n">
        <v>9.246700000000001</v>
      </c>
      <c r="E253" t="n">
        <v>10.81</v>
      </c>
      <c r="F253" t="n">
        <v>8.119999999999999</v>
      </c>
      <c r="G253" t="n">
        <v>81.23</v>
      </c>
      <c r="H253" t="n">
        <v>1.36</v>
      </c>
      <c r="I253" t="n">
        <v>6</v>
      </c>
      <c r="J253" t="n">
        <v>209.03</v>
      </c>
      <c r="K253" t="n">
        <v>53.44</v>
      </c>
      <c r="L253" t="n">
        <v>16</v>
      </c>
      <c r="M253" t="n">
        <v>4</v>
      </c>
      <c r="N253" t="n">
        <v>44.6</v>
      </c>
      <c r="O253" t="n">
        <v>26014.91</v>
      </c>
      <c r="P253" t="n">
        <v>100.59</v>
      </c>
      <c r="Q253" t="n">
        <v>203.56</v>
      </c>
      <c r="R253" t="n">
        <v>17.07</v>
      </c>
      <c r="S253" t="n">
        <v>13.05</v>
      </c>
      <c r="T253" t="n">
        <v>1711.7</v>
      </c>
      <c r="U253" t="n">
        <v>0.76</v>
      </c>
      <c r="V253" t="n">
        <v>0.92</v>
      </c>
      <c r="W253" t="n">
        <v>0.06</v>
      </c>
      <c r="X253" t="n">
        <v>0.1</v>
      </c>
      <c r="Y253" t="n">
        <v>0.5</v>
      </c>
      <c r="Z253" t="n">
        <v>10</v>
      </c>
    </row>
    <row r="254">
      <c r="A254" t="n">
        <v>16</v>
      </c>
      <c r="B254" t="n">
        <v>95</v>
      </c>
      <c r="C254" t="inlineStr">
        <is>
          <t xml:space="preserve">CONCLUIDO	</t>
        </is>
      </c>
      <c r="D254" t="n">
        <v>9.245699999999999</v>
      </c>
      <c r="E254" t="n">
        <v>10.82</v>
      </c>
      <c r="F254" t="n">
        <v>8.119999999999999</v>
      </c>
      <c r="G254" t="n">
        <v>81.23999999999999</v>
      </c>
      <c r="H254" t="n">
        <v>1.43</v>
      </c>
      <c r="I254" t="n">
        <v>6</v>
      </c>
      <c r="J254" t="n">
        <v>210.64</v>
      </c>
      <c r="K254" t="n">
        <v>53.44</v>
      </c>
      <c r="L254" t="n">
        <v>17</v>
      </c>
      <c r="M254" t="n">
        <v>4</v>
      </c>
      <c r="N254" t="n">
        <v>45.21</v>
      </c>
      <c r="O254" t="n">
        <v>26213.09</v>
      </c>
      <c r="P254" t="n">
        <v>99.31</v>
      </c>
      <c r="Q254" t="n">
        <v>203.56</v>
      </c>
      <c r="R254" t="n">
        <v>17.2</v>
      </c>
      <c r="S254" t="n">
        <v>13.05</v>
      </c>
      <c r="T254" t="n">
        <v>1772.55</v>
      </c>
      <c r="U254" t="n">
        <v>0.76</v>
      </c>
      <c r="V254" t="n">
        <v>0.92</v>
      </c>
      <c r="W254" t="n">
        <v>0.06</v>
      </c>
      <c r="X254" t="n">
        <v>0.1</v>
      </c>
      <c r="Y254" t="n">
        <v>0.5</v>
      </c>
      <c r="Z254" t="n">
        <v>10</v>
      </c>
    </row>
    <row r="255">
      <c r="A255" t="n">
        <v>17</v>
      </c>
      <c r="B255" t="n">
        <v>95</v>
      </c>
      <c r="C255" t="inlineStr">
        <is>
          <t xml:space="preserve">CONCLUIDO	</t>
        </is>
      </c>
      <c r="D255" t="n">
        <v>9.298500000000001</v>
      </c>
      <c r="E255" t="n">
        <v>10.75</v>
      </c>
      <c r="F255" t="n">
        <v>8.1</v>
      </c>
      <c r="G255" t="n">
        <v>97.2</v>
      </c>
      <c r="H255" t="n">
        <v>1.51</v>
      </c>
      <c r="I255" t="n">
        <v>5</v>
      </c>
      <c r="J255" t="n">
        <v>212.25</v>
      </c>
      <c r="K255" t="n">
        <v>53.44</v>
      </c>
      <c r="L255" t="n">
        <v>18</v>
      </c>
      <c r="M255" t="n">
        <v>3</v>
      </c>
      <c r="N255" t="n">
        <v>45.82</v>
      </c>
      <c r="O255" t="n">
        <v>26412.11</v>
      </c>
      <c r="P255" t="n">
        <v>98.29000000000001</v>
      </c>
      <c r="Q255" t="n">
        <v>203.56</v>
      </c>
      <c r="R255" t="n">
        <v>16.39</v>
      </c>
      <c r="S255" t="n">
        <v>13.05</v>
      </c>
      <c r="T255" t="n">
        <v>1376.27</v>
      </c>
      <c r="U255" t="n">
        <v>0.8</v>
      </c>
      <c r="V255" t="n">
        <v>0.92</v>
      </c>
      <c r="W255" t="n">
        <v>0.06</v>
      </c>
      <c r="X255" t="n">
        <v>0.08</v>
      </c>
      <c r="Y255" t="n">
        <v>0.5</v>
      </c>
      <c r="Z255" t="n">
        <v>10</v>
      </c>
    </row>
    <row r="256">
      <c r="A256" t="n">
        <v>18</v>
      </c>
      <c r="B256" t="n">
        <v>95</v>
      </c>
      <c r="C256" t="inlineStr">
        <is>
          <t xml:space="preserve">CONCLUIDO	</t>
        </is>
      </c>
      <c r="D256" t="n">
        <v>9.297800000000001</v>
      </c>
      <c r="E256" t="n">
        <v>10.76</v>
      </c>
      <c r="F256" t="n">
        <v>8.1</v>
      </c>
      <c r="G256" t="n">
        <v>97.20999999999999</v>
      </c>
      <c r="H256" t="n">
        <v>1.58</v>
      </c>
      <c r="I256" t="n">
        <v>5</v>
      </c>
      <c r="J256" t="n">
        <v>213.87</v>
      </c>
      <c r="K256" t="n">
        <v>53.44</v>
      </c>
      <c r="L256" t="n">
        <v>19</v>
      </c>
      <c r="M256" t="n">
        <v>3</v>
      </c>
      <c r="N256" t="n">
        <v>46.44</v>
      </c>
      <c r="O256" t="n">
        <v>26611.98</v>
      </c>
      <c r="P256" t="n">
        <v>98.66</v>
      </c>
      <c r="Q256" t="n">
        <v>203.56</v>
      </c>
      <c r="R256" t="n">
        <v>16.36</v>
      </c>
      <c r="S256" t="n">
        <v>13.05</v>
      </c>
      <c r="T256" t="n">
        <v>1361.27</v>
      </c>
      <c r="U256" t="n">
        <v>0.8</v>
      </c>
      <c r="V256" t="n">
        <v>0.92</v>
      </c>
      <c r="W256" t="n">
        <v>0.06</v>
      </c>
      <c r="X256" t="n">
        <v>0.08</v>
      </c>
      <c r="Y256" t="n">
        <v>0.5</v>
      </c>
      <c r="Z256" t="n">
        <v>10</v>
      </c>
    </row>
    <row r="257">
      <c r="A257" t="n">
        <v>19</v>
      </c>
      <c r="B257" t="n">
        <v>95</v>
      </c>
      <c r="C257" t="inlineStr">
        <is>
          <t xml:space="preserve">CONCLUIDO	</t>
        </is>
      </c>
      <c r="D257" t="n">
        <v>9.307600000000001</v>
      </c>
      <c r="E257" t="n">
        <v>10.74</v>
      </c>
      <c r="F257" t="n">
        <v>8.09</v>
      </c>
      <c r="G257" t="n">
        <v>97.06999999999999</v>
      </c>
      <c r="H257" t="n">
        <v>1.65</v>
      </c>
      <c r="I257" t="n">
        <v>5</v>
      </c>
      <c r="J257" t="n">
        <v>215.5</v>
      </c>
      <c r="K257" t="n">
        <v>53.44</v>
      </c>
      <c r="L257" t="n">
        <v>20</v>
      </c>
      <c r="M257" t="n">
        <v>3</v>
      </c>
      <c r="N257" t="n">
        <v>47.07</v>
      </c>
      <c r="O257" t="n">
        <v>26812.71</v>
      </c>
      <c r="P257" t="n">
        <v>98.15000000000001</v>
      </c>
      <c r="Q257" t="n">
        <v>203.56</v>
      </c>
      <c r="R257" t="n">
        <v>15.91</v>
      </c>
      <c r="S257" t="n">
        <v>13.05</v>
      </c>
      <c r="T257" t="n">
        <v>1133.8</v>
      </c>
      <c r="U257" t="n">
        <v>0.82</v>
      </c>
      <c r="V257" t="n">
        <v>0.92</v>
      </c>
      <c r="W257" t="n">
        <v>0.06</v>
      </c>
      <c r="X257" t="n">
        <v>0.06</v>
      </c>
      <c r="Y257" t="n">
        <v>0.5</v>
      </c>
      <c r="Z257" t="n">
        <v>10</v>
      </c>
    </row>
    <row r="258">
      <c r="A258" t="n">
        <v>20</v>
      </c>
      <c r="B258" t="n">
        <v>95</v>
      </c>
      <c r="C258" t="inlineStr">
        <is>
          <t xml:space="preserve">CONCLUIDO	</t>
        </is>
      </c>
      <c r="D258" t="n">
        <v>9.2874</v>
      </c>
      <c r="E258" t="n">
        <v>10.77</v>
      </c>
      <c r="F258" t="n">
        <v>8.109999999999999</v>
      </c>
      <c r="G258" t="n">
        <v>97.34999999999999</v>
      </c>
      <c r="H258" t="n">
        <v>1.72</v>
      </c>
      <c r="I258" t="n">
        <v>5</v>
      </c>
      <c r="J258" t="n">
        <v>217.14</v>
      </c>
      <c r="K258" t="n">
        <v>53.44</v>
      </c>
      <c r="L258" t="n">
        <v>21</v>
      </c>
      <c r="M258" t="n">
        <v>3</v>
      </c>
      <c r="N258" t="n">
        <v>47.7</v>
      </c>
      <c r="O258" t="n">
        <v>27014.3</v>
      </c>
      <c r="P258" t="n">
        <v>97.41</v>
      </c>
      <c r="Q258" t="n">
        <v>203.56</v>
      </c>
      <c r="R258" t="n">
        <v>16.8</v>
      </c>
      <c r="S258" t="n">
        <v>13.05</v>
      </c>
      <c r="T258" t="n">
        <v>1581.08</v>
      </c>
      <c r="U258" t="n">
        <v>0.78</v>
      </c>
      <c r="V258" t="n">
        <v>0.92</v>
      </c>
      <c r="W258" t="n">
        <v>0.06</v>
      </c>
      <c r="X258" t="n">
        <v>0.09</v>
      </c>
      <c r="Y258" t="n">
        <v>0.5</v>
      </c>
      <c r="Z258" t="n">
        <v>10</v>
      </c>
    </row>
    <row r="259">
      <c r="A259" t="n">
        <v>21</v>
      </c>
      <c r="B259" t="n">
        <v>95</v>
      </c>
      <c r="C259" t="inlineStr">
        <is>
          <t xml:space="preserve">CONCLUIDO	</t>
        </is>
      </c>
      <c r="D259" t="n">
        <v>9.284599999999999</v>
      </c>
      <c r="E259" t="n">
        <v>10.77</v>
      </c>
      <c r="F259" t="n">
        <v>8.119999999999999</v>
      </c>
      <c r="G259" t="n">
        <v>97.39</v>
      </c>
      <c r="H259" t="n">
        <v>1.79</v>
      </c>
      <c r="I259" t="n">
        <v>5</v>
      </c>
      <c r="J259" t="n">
        <v>218.78</v>
      </c>
      <c r="K259" t="n">
        <v>53.44</v>
      </c>
      <c r="L259" t="n">
        <v>22</v>
      </c>
      <c r="M259" t="n">
        <v>3</v>
      </c>
      <c r="N259" t="n">
        <v>48.34</v>
      </c>
      <c r="O259" t="n">
        <v>27216.79</v>
      </c>
      <c r="P259" t="n">
        <v>96.06999999999999</v>
      </c>
      <c r="Q259" t="n">
        <v>203.56</v>
      </c>
      <c r="R259" t="n">
        <v>16.91</v>
      </c>
      <c r="S259" t="n">
        <v>13.05</v>
      </c>
      <c r="T259" t="n">
        <v>1636.96</v>
      </c>
      <c r="U259" t="n">
        <v>0.77</v>
      </c>
      <c r="V259" t="n">
        <v>0.92</v>
      </c>
      <c r="W259" t="n">
        <v>0.06</v>
      </c>
      <c r="X259" t="n">
        <v>0.09</v>
      </c>
      <c r="Y259" t="n">
        <v>0.5</v>
      </c>
      <c r="Z259" t="n">
        <v>10</v>
      </c>
    </row>
    <row r="260">
      <c r="A260" t="n">
        <v>22</v>
      </c>
      <c r="B260" t="n">
        <v>95</v>
      </c>
      <c r="C260" t="inlineStr">
        <is>
          <t xml:space="preserve">CONCLUIDO	</t>
        </is>
      </c>
      <c r="D260" t="n">
        <v>9.3543</v>
      </c>
      <c r="E260" t="n">
        <v>10.69</v>
      </c>
      <c r="F260" t="n">
        <v>8.07</v>
      </c>
      <c r="G260" t="n">
        <v>121.09</v>
      </c>
      <c r="H260" t="n">
        <v>1.85</v>
      </c>
      <c r="I260" t="n">
        <v>4</v>
      </c>
      <c r="J260" t="n">
        <v>220.43</v>
      </c>
      <c r="K260" t="n">
        <v>53.44</v>
      </c>
      <c r="L260" t="n">
        <v>23</v>
      </c>
      <c r="M260" t="n">
        <v>2</v>
      </c>
      <c r="N260" t="n">
        <v>48.99</v>
      </c>
      <c r="O260" t="n">
        <v>27420.16</v>
      </c>
      <c r="P260" t="n">
        <v>94.54000000000001</v>
      </c>
      <c r="Q260" t="n">
        <v>203.56</v>
      </c>
      <c r="R260" t="n">
        <v>15.44</v>
      </c>
      <c r="S260" t="n">
        <v>13.05</v>
      </c>
      <c r="T260" t="n">
        <v>905.09</v>
      </c>
      <c r="U260" t="n">
        <v>0.85</v>
      </c>
      <c r="V260" t="n">
        <v>0.92</v>
      </c>
      <c r="W260" t="n">
        <v>0.06</v>
      </c>
      <c r="X260" t="n">
        <v>0.05</v>
      </c>
      <c r="Y260" t="n">
        <v>0.5</v>
      </c>
      <c r="Z260" t="n">
        <v>10</v>
      </c>
    </row>
    <row r="261">
      <c r="A261" t="n">
        <v>23</v>
      </c>
      <c r="B261" t="n">
        <v>95</v>
      </c>
      <c r="C261" t="inlineStr">
        <is>
          <t xml:space="preserve">CONCLUIDO	</t>
        </is>
      </c>
      <c r="D261" t="n">
        <v>9.349399999999999</v>
      </c>
      <c r="E261" t="n">
        <v>10.7</v>
      </c>
      <c r="F261" t="n">
        <v>8.08</v>
      </c>
      <c r="G261" t="n">
        <v>121.17</v>
      </c>
      <c r="H261" t="n">
        <v>1.92</v>
      </c>
      <c r="I261" t="n">
        <v>4</v>
      </c>
      <c r="J261" t="n">
        <v>222.08</v>
      </c>
      <c r="K261" t="n">
        <v>53.44</v>
      </c>
      <c r="L261" t="n">
        <v>24</v>
      </c>
      <c r="M261" t="n">
        <v>2</v>
      </c>
      <c r="N261" t="n">
        <v>49.65</v>
      </c>
      <c r="O261" t="n">
        <v>27624.44</v>
      </c>
      <c r="P261" t="n">
        <v>94.59</v>
      </c>
      <c r="Q261" t="n">
        <v>203.56</v>
      </c>
      <c r="R261" t="n">
        <v>15.72</v>
      </c>
      <c r="S261" t="n">
        <v>13.05</v>
      </c>
      <c r="T261" t="n">
        <v>1043.57</v>
      </c>
      <c r="U261" t="n">
        <v>0.83</v>
      </c>
      <c r="V261" t="n">
        <v>0.92</v>
      </c>
      <c r="W261" t="n">
        <v>0.06</v>
      </c>
      <c r="X261" t="n">
        <v>0.05</v>
      </c>
      <c r="Y261" t="n">
        <v>0.5</v>
      </c>
      <c r="Z261" t="n">
        <v>10</v>
      </c>
    </row>
    <row r="262">
      <c r="A262" t="n">
        <v>24</v>
      </c>
      <c r="B262" t="n">
        <v>95</v>
      </c>
      <c r="C262" t="inlineStr">
        <is>
          <t xml:space="preserve">CONCLUIDO	</t>
        </is>
      </c>
      <c r="D262" t="n">
        <v>9.3453</v>
      </c>
      <c r="E262" t="n">
        <v>10.7</v>
      </c>
      <c r="F262" t="n">
        <v>8.08</v>
      </c>
      <c r="G262" t="n">
        <v>121.25</v>
      </c>
      <c r="H262" t="n">
        <v>1.99</v>
      </c>
      <c r="I262" t="n">
        <v>4</v>
      </c>
      <c r="J262" t="n">
        <v>223.75</v>
      </c>
      <c r="K262" t="n">
        <v>53.44</v>
      </c>
      <c r="L262" t="n">
        <v>25</v>
      </c>
      <c r="M262" t="n">
        <v>2</v>
      </c>
      <c r="N262" t="n">
        <v>50.31</v>
      </c>
      <c r="O262" t="n">
        <v>27829.77</v>
      </c>
      <c r="P262" t="n">
        <v>94.34</v>
      </c>
      <c r="Q262" t="n">
        <v>203.57</v>
      </c>
      <c r="R262" t="n">
        <v>15.91</v>
      </c>
      <c r="S262" t="n">
        <v>13.05</v>
      </c>
      <c r="T262" t="n">
        <v>1138.84</v>
      </c>
      <c r="U262" t="n">
        <v>0.82</v>
      </c>
      <c r="V262" t="n">
        <v>0.92</v>
      </c>
      <c r="W262" t="n">
        <v>0.06</v>
      </c>
      <c r="X262" t="n">
        <v>0.06</v>
      </c>
      <c r="Y262" t="n">
        <v>0.5</v>
      </c>
      <c r="Z262" t="n">
        <v>10</v>
      </c>
    </row>
    <row r="263">
      <c r="A263" t="n">
        <v>25</v>
      </c>
      <c r="B263" t="n">
        <v>95</v>
      </c>
      <c r="C263" t="inlineStr">
        <is>
          <t xml:space="preserve">CONCLUIDO	</t>
        </is>
      </c>
      <c r="D263" t="n">
        <v>9.347300000000001</v>
      </c>
      <c r="E263" t="n">
        <v>10.7</v>
      </c>
      <c r="F263" t="n">
        <v>8.08</v>
      </c>
      <c r="G263" t="n">
        <v>121.21</v>
      </c>
      <c r="H263" t="n">
        <v>2.05</v>
      </c>
      <c r="I263" t="n">
        <v>4</v>
      </c>
      <c r="J263" t="n">
        <v>225.42</v>
      </c>
      <c r="K263" t="n">
        <v>53.44</v>
      </c>
      <c r="L263" t="n">
        <v>26</v>
      </c>
      <c r="M263" t="n">
        <v>2</v>
      </c>
      <c r="N263" t="n">
        <v>50.98</v>
      </c>
      <c r="O263" t="n">
        <v>28035.92</v>
      </c>
      <c r="P263" t="n">
        <v>94.02</v>
      </c>
      <c r="Q263" t="n">
        <v>203.56</v>
      </c>
      <c r="R263" t="n">
        <v>15.73</v>
      </c>
      <c r="S263" t="n">
        <v>13.05</v>
      </c>
      <c r="T263" t="n">
        <v>1049.27</v>
      </c>
      <c r="U263" t="n">
        <v>0.83</v>
      </c>
      <c r="V263" t="n">
        <v>0.92</v>
      </c>
      <c r="W263" t="n">
        <v>0.06</v>
      </c>
      <c r="X263" t="n">
        <v>0.06</v>
      </c>
      <c r="Y263" t="n">
        <v>0.5</v>
      </c>
      <c r="Z263" t="n">
        <v>10</v>
      </c>
    </row>
    <row r="264">
      <c r="A264" t="n">
        <v>26</v>
      </c>
      <c r="B264" t="n">
        <v>95</v>
      </c>
      <c r="C264" t="inlineStr">
        <is>
          <t xml:space="preserve">CONCLUIDO	</t>
        </is>
      </c>
      <c r="D264" t="n">
        <v>9.3497</v>
      </c>
      <c r="E264" t="n">
        <v>10.7</v>
      </c>
      <c r="F264" t="n">
        <v>8.08</v>
      </c>
      <c r="G264" t="n">
        <v>121.17</v>
      </c>
      <c r="H264" t="n">
        <v>2.11</v>
      </c>
      <c r="I264" t="n">
        <v>4</v>
      </c>
      <c r="J264" t="n">
        <v>227.1</v>
      </c>
      <c r="K264" t="n">
        <v>53.44</v>
      </c>
      <c r="L264" t="n">
        <v>27</v>
      </c>
      <c r="M264" t="n">
        <v>2</v>
      </c>
      <c r="N264" t="n">
        <v>51.66</v>
      </c>
      <c r="O264" t="n">
        <v>28243</v>
      </c>
      <c r="P264" t="n">
        <v>93.20999999999999</v>
      </c>
      <c r="Q264" t="n">
        <v>203.58</v>
      </c>
      <c r="R264" t="n">
        <v>15.71</v>
      </c>
      <c r="S264" t="n">
        <v>13.05</v>
      </c>
      <c r="T264" t="n">
        <v>1039.03</v>
      </c>
      <c r="U264" t="n">
        <v>0.83</v>
      </c>
      <c r="V264" t="n">
        <v>0.92</v>
      </c>
      <c r="W264" t="n">
        <v>0.06</v>
      </c>
      <c r="X264" t="n">
        <v>0.05</v>
      </c>
      <c r="Y264" t="n">
        <v>0.5</v>
      </c>
      <c r="Z264" t="n">
        <v>10</v>
      </c>
    </row>
    <row r="265">
      <c r="A265" t="n">
        <v>27</v>
      </c>
      <c r="B265" t="n">
        <v>95</v>
      </c>
      <c r="C265" t="inlineStr">
        <is>
          <t xml:space="preserve">CONCLUIDO	</t>
        </is>
      </c>
      <c r="D265" t="n">
        <v>9.3424</v>
      </c>
      <c r="E265" t="n">
        <v>10.7</v>
      </c>
      <c r="F265" t="n">
        <v>8.09</v>
      </c>
      <c r="G265" t="n">
        <v>121.3</v>
      </c>
      <c r="H265" t="n">
        <v>2.18</v>
      </c>
      <c r="I265" t="n">
        <v>4</v>
      </c>
      <c r="J265" t="n">
        <v>228.79</v>
      </c>
      <c r="K265" t="n">
        <v>53.44</v>
      </c>
      <c r="L265" t="n">
        <v>28</v>
      </c>
      <c r="M265" t="n">
        <v>2</v>
      </c>
      <c r="N265" t="n">
        <v>52.35</v>
      </c>
      <c r="O265" t="n">
        <v>28451.04</v>
      </c>
      <c r="P265" t="n">
        <v>92.51000000000001</v>
      </c>
      <c r="Q265" t="n">
        <v>203.56</v>
      </c>
      <c r="R265" t="n">
        <v>15.98</v>
      </c>
      <c r="S265" t="n">
        <v>13.05</v>
      </c>
      <c r="T265" t="n">
        <v>1172.89</v>
      </c>
      <c r="U265" t="n">
        <v>0.82</v>
      </c>
      <c r="V265" t="n">
        <v>0.92</v>
      </c>
      <c r="W265" t="n">
        <v>0.06</v>
      </c>
      <c r="X265" t="n">
        <v>0.06</v>
      </c>
      <c r="Y265" t="n">
        <v>0.5</v>
      </c>
      <c r="Z265" t="n">
        <v>10</v>
      </c>
    </row>
    <row r="266">
      <c r="A266" t="n">
        <v>28</v>
      </c>
      <c r="B266" t="n">
        <v>95</v>
      </c>
      <c r="C266" t="inlineStr">
        <is>
          <t xml:space="preserve">CONCLUIDO	</t>
        </is>
      </c>
      <c r="D266" t="n">
        <v>9.3429</v>
      </c>
      <c r="E266" t="n">
        <v>10.7</v>
      </c>
      <c r="F266" t="n">
        <v>8.09</v>
      </c>
      <c r="G266" t="n">
        <v>121.29</v>
      </c>
      <c r="H266" t="n">
        <v>2.24</v>
      </c>
      <c r="I266" t="n">
        <v>4</v>
      </c>
      <c r="J266" t="n">
        <v>230.48</v>
      </c>
      <c r="K266" t="n">
        <v>53.44</v>
      </c>
      <c r="L266" t="n">
        <v>29</v>
      </c>
      <c r="M266" t="n">
        <v>2</v>
      </c>
      <c r="N266" t="n">
        <v>53.05</v>
      </c>
      <c r="O266" t="n">
        <v>28660.06</v>
      </c>
      <c r="P266" t="n">
        <v>91.3</v>
      </c>
      <c r="Q266" t="n">
        <v>203.56</v>
      </c>
      <c r="R266" t="n">
        <v>15.91</v>
      </c>
      <c r="S266" t="n">
        <v>13.05</v>
      </c>
      <c r="T266" t="n">
        <v>1141.17</v>
      </c>
      <c r="U266" t="n">
        <v>0.82</v>
      </c>
      <c r="V266" t="n">
        <v>0.92</v>
      </c>
      <c r="W266" t="n">
        <v>0.06</v>
      </c>
      <c r="X266" t="n">
        <v>0.06</v>
      </c>
      <c r="Y266" t="n">
        <v>0.5</v>
      </c>
      <c r="Z266" t="n">
        <v>10</v>
      </c>
    </row>
    <row r="267">
      <c r="A267" t="n">
        <v>29</v>
      </c>
      <c r="B267" t="n">
        <v>95</v>
      </c>
      <c r="C267" t="inlineStr">
        <is>
          <t xml:space="preserve">CONCLUIDO	</t>
        </is>
      </c>
      <c r="D267" t="n">
        <v>9.3468</v>
      </c>
      <c r="E267" t="n">
        <v>10.7</v>
      </c>
      <c r="F267" t="n">
        <v>8.08</v>
      </c>
      <c r="G267" t="n">
        <v>121.22</v>
      </c>
      <c r="H267" t="n">
        <v>2.3</v>
      </c>
      <c r="I267" t="n">
        <v>4</v>
      </c>
      <c r="J267" t="n">
        <v>232.18</v>
      </c>
      <c r="K267" t="n">
        <v>53.44</v>
      </c>
      <c r="L267" t="n">
        <v>30</v>
      </c>
      <c r="M267" t="n">
        <v>0</v>
      </c>
      <c r="N267" t="n">
        <v>53.75</v>
      </c>
      <c r="O267" t="n">
        <v>28870.05</v>
      </c>
      <c r="P267" t="n">
        <v>90.84999999999999</v>
      </c>
      <c r="Q267" t="n">
        <v>203.56</v>
      </c>
      <c r="R267" t="n">
        <v>15.65</v>
      </c>
      <c r="S267" t="n">
        <v>13.05</v>
      </c>
      <c r="T267" t="n">
        <v>1011.42</v>
      </c>
      <c r="U267" t="n">
        <v>0.83</v>
      </c>
      <c r="V267" t="n">
        <v>0.92</v>
      </c>
      <c r="W267" t="n">
        <v>0.06</v>
      </c>
      <c r="X267" t="n">
        <v>0.06</v>
      </c>
      <c r="Y267" t="n">
        <v>0.5</v>
      </c>
      <c r="Z267" t="n">
        <v>10</v>
      </c>
    </row>
    <row r="268">
      <c r="A268" t="n">
        <v>0</v>
      </c>
      <c r="B268" t="n">
        <v>55</v>
      </c>
      <c r="C268" t="inlineStr">
        <is>
          <t xml:space="preserve">CONCLUIDO	</t>
        </is>
      </c>
      <c r="D268" t="n">
        <v>7.6258</v>
      </c>
      <c r="E268" t="n">
        <v>13.11</v>
      </c>
      <c r="F268" t="n">
        <v>9.4</v>
      </c>
      <c r="G268" t="n">
        <v>8.300000000000001</v>
      </c>
      <c r="H268" t="n">
        <v>0.15</v>
      </c>
      <c r="I268" t="n">
        <v>68</v>
      </c>
      <c r="J268" t="n">
        <v>116.05</v>
      </c>
      <c r="K268" t="n">
        <v>43.4</v>
      </c>
      <c r="L268" t="n">
        <v>1</v>
      </c>
      <c r="M268" t="n">
        <v>66</v>
      </c>
      <c r="N268" t="n">
        <v>16.65</v>
      </c>
      <c r="O268" t="n">
        <v>14546.17</v>
      </c>
      <c r="P268" t="n">
        <v>92.67</v>
      </c>
      <c r="Q268" t="n">
        <v>203.57</v>
      </c>
      <c r="R268" t="n">
        <v>57.2</v>
      </c>
      <c r="S268" t="n">
        <v>13.05</v>
      </c>
      <c r="T268" t="n">
        <v>21466.33</v>
      </c>
      <c r="U268" t="n">
        <v>0.23</v>
      </c>
      <c r="V268" t="n">
        <v>0.79</v>
      </c>
      <c r="W268" t="n">
        <v>0.16</v>
      </c>
      <c r="X268" t="n">
        <v>1.38</v>
      </c>
      <c r="Y268" t="n">
        <v>0.5</v>
      </c>
      <c r="Z268" t="n">
        <v>10</v>
      </c>
    </row>
    <row r="269">
      <c r="A269" t="n">
        <v>1</v>
      </c>
      <c r="B269" t="n">
        <v>55</v>
      </c>
      <c r="C269" t="inlineStr">
        <is>
          <t xml:space="preserve">CONCLUIDO	</t>
        </is>
      </c>
      <c r="D269" t="n">
        <v>8.729200000000001</v>
      </c>
      <c r="E269" t="n">
        <v>11.46</v>
      </c>
      <c r="F269" t="n">
        <v>8.630000000000001</v>
      </c>
      <c r="G269" t="n">
        <v>16.71</v>
      </c>
      <c r="H269" t="n">
        <v>0.3</v>
      </c>
      <c r="I269" t="n">
        <v>31</v>
      </c>
      <c r="J269" t="n">
        <v>117.34</v>
      </c>
      <c r="K269" t="n">
        <v>43.4</v>
      </c>
      <c r="L269" t="n">
        <v>2</v>
      </c>
      <c r="M269" t="n">
        <v>29</v>
      </c>
      <c r="N269" t="n">
        <v>16.94</v>
      </c>
      <c r="O269" t="n">
        <v>14705.49</v>
      </c>
      <c r="P269" t="n">
        <v>83.69</v>
      </c>
      <c r="Q269" t="n">
        <v>203.56</v>
      </c>
      <c r="R269" t="n">
        <v>32.99</v>
      </c>
      <c r="S269" t="n">
        <v>13.05</v>
      </c>
      <c r="T269" t="n">
        <v>9542.82</v>
      </c>
      <c r="U269" t="n">
        <v>0.4</v>
      </c>
      <c r="V269" t="n">
        <v>0.86</v>
      </c>
      <c r="W269" t="n">
        <v>0.1</v>
      </c>
      <c r="X269" t="n">
        <v>0.61</v>
      </c>
      <c r="Y269" t="n">
        <v>0.5</v>
      </c>
      <c r="Z269" t="n">
        <v>10</v>
      </c>
    </row>
    <row r="270">
      <c r="A270" t="n">
        <v>2</v>
      </c>
      <c r="B270" t="n">
        <v>55</v>
      </c>
      <c r="C270" t="inlineStr">
        <is>
          <t xml:space="preserve">CONCLUIDO	</t>
        </is>
      </c>
      <c r="D270" t="n">
        <v>9.0847</v>
      </c>
      <c r="E270" t="n">
        <v>11.01</v>
      </c>
      <c r="F270" t="n">
        <v>8.42</v>
      </c>
      <c r="G270" t="n">
        <v>24.06</v>
      </c>
      <c r="H270" t="n">
        <v>0.45</v>
      </c>
      <c r="I270" t="n">
        <v>21</v>
      </c>
      <c r="J270" t="n">
        <v>118.63</v>
      </c>
      <c r="K270" t="n">
        <v>43.4</v>
      </c>
      <c r="L270" t="n">
        <v>3</v>
      </c>
      <c r="M270" t="n">
        <v>19</v>
      </c>
      <c r="N270" t="n">
        <v>17.23</v>
      </c>
      <c r="O270" t="n">
        <v>14865.24</v>
      </c>
      <c r="P270" t="n">
        <v>80.43000000000001</v>
      </c>
      <c r="Q270" t="n">
        <v>203.56</v>
      </c>
      <c r="R270" t="n">
        <v>26.27</v>
      </c>
      <c r="S270" t="n">
        <v>13.05</v>
      </c>
      <c r="T270" t="n">
        <v>6236.66</v>
      </c>
      <c r="U270" t="n">
        <v>0.5</v>
      </c>
      <c r="V270" t="n">
        <v>0.88</v>
      </c>
      <c r="W270" t="n">
        <v>0.09</v>
      </c>
      <c r="X270" t="n">
        <v>0.4</v>
      </c>
      <c r="Y270" t="n">
        <v>0.5</v>
      </c>
      <c r="Z270" t="n">
        <v>10</v>
      </c>
    </row>
    <row r="271">
      <c r="A271" t="n">
        <v>3</v>
      </c>
      <c r="B271" t="n">
        <v>55</v>
      </c>
      <c r="C271" t="inlineStr">
        <is>
          <t xml:space="preserve">CONCLUIDO	</t>
        </is>
      </c>
      <c r="D271" t="n">
        <v>9.301600000000001</v>
      </c>
      <c r="E271" t="n">
        <v>10.75</v>
      </c>
      <c r="F271" t="n">
        <v>8.31</v>
      </c>
      <c r="G271" t="n">
        <v>33.23</v>
      </c>
      <c r="H271" t="n">
        <v>0.59</v>
      </c>
      <c r="I271" t="n">
        <v>15</v>
      </c>
      <c r="J271" t="n">
        <v>119.93</v>
      </c>
      <c r="K271" t="n">
        <v>43.4</v>
      </c>
      <c r="L271" t="n">
        <v>4</v>
      </c>
      <c r="M271" t="n">
        <v>13</v>
      </c>
      <c r="N271" t="n">
        <v>17.53</v>
      </c>
      <c r="O271" t="n">
        <v>15025.44</v>
      </c>
      <c r="P271" t="n">
        <v>78</v>
      </c>
      <c r="Q271" t="n">
        <v>203.56</v>
      </c>
      <c r="R271" t="n">
        <v>22.91</v>
      </c>
      <c r="S271" t="n">
        <v>13.05</v>
      </c>
      <c r="T271" t="n">
        <v>4584.56</v>
      </c>
      <c r="U271" t="n">
        <v>0.57</v>
      </c>
      <c r="V271" t="n">
        <v>0.9</v>
      </c>
      <c r="W271" t="n">
        <v>0.08</v>
      </c>
      <c r="X271" t="n">
        <v>0.28</v>
      </c>
      <c r="Y271" t="n">
        <v>0.5</v>
      </c>
      <c r="Z271" t="n">
        <v>10</v>
      </c>
    </row>
    <row r="272">
      <c r="A272" t="n">
        <v>4</v>
      </c>
      <c r="B272" t="n">
        <v>55</v>
      </c>
      <c r="C272" t="inlineStr">
        <is>
          <t xml:space="preserve">CONCLUIDO	</t>
        </is>
      </c>
      <c r="D272" t="n">
        <v>9.4184</v>
      </c>
      <c r="E272" t="n">
        <v>10.62</v>
      </c>
      <c r="F272" t="n">
        <v>8.25</v>
      </c>
      <c r="G272" t="n">
        <v>41.23</v>
      </c>
      <c r="H272" t="n">
        <v>0.73</v>
      </c>
      <c r="I272" t="n">
        <v>12</v>
      </c>
      <c r="J272" t="n">
        <v>121.23</v>
      </c>
      <c r="K272" t="n">
        <v>43.4</v>
      </c>
      <c r="L272" t="n">
        <v>5</v>
      </c>
      <c r="M272" t="n">
        <v>10</v>
      </c>
      <c r="N272" t="n">
        <v>17.83</v>
      </c>
      <c r="O272" t="n">
        <v>15186.08</v>
      </c>
      <c r="P272" t="n">
        <v>76.29000000000001</v>
      </c>
      <c r="Q272" t="n">
        <v>203.56</v>
      </c>
      <c r="R272" t="n">
        <v>20.98</v>
      </c>
      <c r="S272" t="n">
        <v>13.05</v>
      </c>
      <c r="T272" t="n">
        <v>3635.26</v>
      </c>
      <c r="U272" t="n">
        <v>0.62</v>
      </c>
      <c r="V272" t="n">
        <v>0.9</v>
      </c>
      <c r="W272" t="n">
        <v>0.07000000000000001</v>
      </c>
      <c r="X272" t="n">
        <v>0.22</v>
      </c>
      <c r="Y272" t="n">
        <v>0.5</v>
      </c>
      <c r="Z272" t="n">
        <v>10</v>
      </c>
    </row>
    <row r="273">
      <c r="A273" t="n">
        <v>5</v>
      </c>
      <c r="B273" t="n">
        <v>55</v>
      </c>
      <c r="C273" t="inlineStr">
        <is>
          <t xml:space="preserve">CONCLUIDO	</t>
        </is>
      </c>
      <c r="D273" t="n">
        <v>9.5075</v>
      </c>
      <c r="E273" t="n">
        <v>10.52</v>
      </c>
      <c r="F273" t="n">
        <v>8.199999999999999</v>
      </c>
      <c r="G273" t="n">
        <v>49.17</v>
      </c>
      <c r="H273" t="n">
        <v>0.86</v>
      </c>
      <c r="I273" t="n">
        <v>10</v>
      </c>
      <c r="J273" t="n">
        <v>122.54</v>
      </c>
      <c r="K273" t="n">
        <v>43.4</v>
      </c>
      <c r="L273" t="n">
        <v>6</v>
      </c>
      <c r="M273" t="n">
        <v>8</v>
      </c>
      <c r="N273" t="n">
        <v>18.14</v>
      </c>
      <c r="O273" t="n">
        <v>15347.16</v>
      </c>
      <c r="P273" t="n">
        <v>74.73</v>
      </c>
      <c r="Q273" t="n">
        <v>203.56</v>
      </c>
      <c r="R273" t="n">
        <v>19.2</v>
      </c>
      <c r="S273" t="n">
        <v>13.05</v>
      </c>
      <c r="T273" t="n">
        <v>2752.82</v>
      </c>
      <c r="U273" t="n">
        <v>0.68</v>
      </c>
      <c r="V273" t="n">
        <v>0.91</v>
      </c>
      <c r="W273" t="n">
        <v>0.07000000000000001</v>
      </c>
      <c r="X273" t="n">
        <v>0.17</v>
      </c>
      <c r="Y273" t="n">
        <v>0.5</v>
      </c>
      <c r="Z273" t="n">
        <v>10</v>
      </c>
    </row>
    <row r="274">
      <c r="A274" t="n">
        <v>6</v>
      </c>
      <c r="B274" t="n">
        <v>55</v>
      </c>
      <c r="C274" t="inlineStr">
        <is>
          <t xml:space="preserve">CONCLUIDO	</t>
        </is>
      </c>
      <c r="D274" t="n">
        <v>9.533899999999999</v>
      </c>
      <c r="E274" t="n">
        <v>10.49</v>
      </c>
      <c r="F274" t="n">
        <v>8.19</v>
      </c>
      <c r="G274" t="n">
        <v>54.6</v>
      </c>
      <c r="H274" t="n">
        <v>1</v>
      </c>
      <c r="I274" t="n">
        <v>9</v>
      </c>
      <c r="J274" t="n">
        <v>123.85</v>
      </c>
      <c r="K274" t="n">
        <v>43.4</v>
      </c>
      <c r="L274" t="n">
        <v>7</v>
      </c>
      <c r="M274" t="n">
        <v>7</v>
      </c>
      <c r="N274" t="n">
        <v>18.45</v>
      </c>
      <c r="O274" t="n">
        <v>15508.69</v>
      </c>
      <c r="P274" t="n">
        <v>73.45999999999999</v>
      </c>
      <c r="Q274" t="n">
        <v>203.56</v>
      </c>
      <c r="R274" t="n">
        <v>19.18</v>
      </c>
      <c r="S274" t="n">
        <v>13.05</v>
      </c>
      <c r="T274" t="n">
        <v>2747.89</v>
      </c>
      <c r="U274" t="n">
        <v>0.68</v>
      </c>
      <c r="V274" t="n">
        <v>0.91</v>
      </c>
      <c r="W274" t="n">
        <v>0.07000000000000001</v>
      </c>
      <c r="X274" t="n">
        <v>0.17</v>
      </c>
      <c r="Y274" t="n">
        <v>0.5</v>
      </c>
      <c r="Z274" t="n">
        <v>10</v>
      </c>
    </row>
    <row r="275">
      <c r="A275" t="n">
        <v>7</v>
      </c>
      <c r="B275" t="n">
        <v>55</v>
      </c>
      <c r="C275" t="inlineStr">
        <is>
          <t xml:space="preserve">CONCLUIDO	</t>
        </is>
      </c>
      <c r="D275" t="n">
        <v>9.579599999999999</v>
      </c>
      <c r="E275" t="n">
        <v>10.44</v>
      </c>
      <c r="F275" t="n">
        <v>8.16</v>
      </c>
      <c r="G275" t="n">
        <v>61.23</v>
      </c>
      <c r="H275" t="n">
        <v>1.13</v>
      </c>
      <c r="I275" t="n">
        <v>8</v>
      </c>
      <c r="J275" t="n">
        <v>125.16</v>
      </c>
      <c r="K275" t="n">
        <v>43.4</v>
      </c>
      <c r="L275" t="n">
        <v>8</v>
      </c>
      <c r="M275" t="n">
        <v>6</v>
      </c>
      <c r="N275" t="n">
        <v>18.76</v>
      </c>
      <c r="O275" t="n">
        <v>15670.68</v>
      </c>
      <c r="P275" t="n">
        <v>71.53</v>
      </c>
      <c r="Q275" t="n">
        <v>203.56</v>
      </c>
      <c r="R275" t="n">
        <v>18.4</v>
      </c>
      <c r="S275" t="n">
        <v>13.05</v>
      </c>
      <c r="T275" t="n">
        <v>2363.48</v>
      </c>
      <c r="U275" t="n">
        <v>0.71</v>
      </c>
      <c r="V275" t="n">
        <v>0.91</v>
      </c>
      <c r="W275" t="n">
        <v>0.07000000000000001</v>
      </c>
      <c r="X275" t="n">
        <v>0.14</v>
      </c>
      <c r="Y275" t="n">
        <v>0.5</v>
      </c>
      <c r="Z275" t="n">
        <v>10</v>
      </c>
    </row>
    <row r="276">
      <c r="A276" t="n">
        <v>8</v>
      </c>
      <c r="B276" t="n">
        <v>55</v>
      </c>
      <c r="C276" t="inlineStr">
        <is>
          <t xml:space="preserve">CONCLUIDO	</t>
        </is>
      </c>
      <c r="D276" t="n">
        <v>9.613300000000001</v>
      </c>
      <c r="E276" t="n">
        <v>10.4</v>
      </c>
      <c r="F276" t="n">
        <v>8.15</v>
      </c>
      <c r="G276" t="n">
        <v>69.86</v>
      </c>
      <c r="H276" t="n">
        <v>1.26</v>
      </c>
      <c r="I276" t="n">
        <v>7</v>
      </c>
      <c r="J276" t="n">
        <v>126.48</v>
      </c>
      <c r="K276" t="n">
        <v>43.4</v>
      </c>
      <c r="L276" t="n">
        <v>9</v>
      </c>
      <c r="M276" t="n">
        <v>5</v>
      </c>
      <c r="N276" t="n">
        <v>19.08</v>
      </c>
      <c r="O276" t="n">
        <v>15833.12</v>
      </c>
      <c r="P276" t="n">
        <v>70.13</v>
      </c>
      <c r="Q276" t="n">
        <v>203.59</v>
      </c>
      <c r="R276" t="n">
        <v>18.13</v>
      </c>
      <c r="S276" t="n">
        <v>13.05</v>
      </c>
      <c r="T276" t="n">
        <v>2237.16</v>
      </c>
      <c r="U276" t="n">
        <v>0.72</v>
      </c>
      <c r="V276" t="n">
        <v>0.91</v>
      </c>
      <c r="W276" t="n">
        <v>0.06</v>
      </c>
      <c r="X276" t="n">
        <v>0.13</v>
      </c>
      <c r="Y276" t="n">
        <v>0.5</v>
      </c>
      <c r="Z276" t="n">
        <v>10</v>
      </c>
    </row>
    <row r="277">
      <c r="A277" t="n">
        <v>9</v>
      </c>
      <c r="B277" t="n">
        <v>55</v>
      </c>
      <c r="C277" t="inlineStr">
        <is>
          <t xml:space="preserve">CONCLUIDO	</t>
        </is>
      </c>
      <c r="D277" t="n">
        <v>9.6639</v>
      </c>
      <c r="E277" t="n">
        <v>10.35</v>
      </c>
      <c r="F277" t="n">
        <v>8.119999999999999</v>
      </c>
      <c r="G277" t="n">
        <v>81.2</v>
      </c>
      <c r="H277" t="n">
        <v>1.38</v>
      </c>
      <c r="I277" t="n">
        <v>6</v>
      </c>
      <c r="J277" t="n">
        <v>127.8</v>
      </c>
      <c r="K277" t="n">
        <v>43.4</v>
      </c>
      <c r="L277" t="n">
        <v>10</v>
      </c>
      <c r="M277" t="n">
        <v>4</v>
      </c>
      <c r="N277" t="n">
        <v>19.4</v>
      </c>
      <c r="O277" t="n">
        <v>15996.02</v>
      </c>
      <c r="P277" t="n">
        <v>67.61</v>
      </c>
      <c r="Q277" t="n">
        <v>203.56</v>
      </c>
      <c r="R277" t="n">
        <v>17.03</v>
      </c>
      <c r="S277" t="n">
        <v>13.05</v>
      </c>
      <c r="T277" t="n">
        <v>1689.82</v>
      </c>
      <c r="U277" t="n">
        <v>0.77</v>
      </c>
      <c r="V277" t="n">
        <v>0.92</v>
      </c>
      <c r="W277" t="n">
        <v>0.06</v>
      </c>
      <c r="X277" t="n">
        <v>0.1</v>
      </c>
      <c r="Y277" t="n">
        <v>0.5</v>
      </c>
      <c r="Z277" t="n">
        <v>10</v>
      </c>
    </row>
    <row r="278">
      <c r="A278" t="n">
        <v>10</v>
      </c>
      <c r="B278" t="n">
        <v>55</v>
      </c>
      <c r="C278" t="inlineStr">
        <is>
          <t xml:space="preserve">CONCLUIDO	</t>
        </is>
      </c>
      <c r="D278" t="n">
        <v>9.6798</v>
      </c>
      <c r="E278" t="n">
        <v>10.33</v>
      </c>
      <c r="F278" t="n">
        <v>8.1</v>
      </c>
      <c r="G278" t="n">
        <v>81.03</v>
      </c>
      <c r="H278" t="n">
        <v>1.5</v>
      </c>
      <c r="I278" t="n">
        <v>6</v>
      </c>
      <c r="J278" t="n">
        <v>129.13</v>
      </c>
      <c r="K278" t="n">
        <v>43.4</v>
      </c>
      <c r="L278" t="n">
        <v>11</v>
      </c>
      <c r="M278" t="n">
        <v>4</v>
      </c>
      <c r="N278" t="n">
        <v>19.73</v>
      </c>
      <c r="O278" t="n">
        <v>16159.39</v>
      </c>
      <c r="P278" t="n">
        <v>66.61</v>
      </c>
      <c r="Q278" t="n">
        <v>203.56</v>
      </c>
      <c r="R278" t="n">
        <v>16.42</v>
      </c>
      <c r="S278" t="n">
        <v>13.05</v>
      </c>
      <c r="T278" t="n">
        <v>1386.15</v>
      </c>
      <c r="U278" t="n">
        <v>0.79</v>
      </c>
      <c r="V278" t="n">
        <v>0.92</v>
      </c>
      <c r="W278" t="n">
        <v>0.06</v>
      </c>
      <c r="X278" t="n">
        <v>0.08</v>
      </c>
      <c r="Y278" t="n">
        <v>0.5</v>
      </c>
      <c r="Z278" t="n">
        <v>10</v>
      </c>
    </row>
    <row r="279">
      <c r="A279" t="n">
        <v>11</v>
      </c>
      <c r="B279" t="n">
        <v>55</v>
      </c>
      <c r="C279" t="inlineStr">
        <is>
          <t xml:space="preserve">CONCLUIDO	</t>
        </is>
      </c>
      <c r="D279" t="n">
        <v>9.6957</v>
      </c>
      <c r="E279" t="n">
        <v>10.31</v>
      </c>
      <c r="F279" t="n">
        <v>8.109999999999999</v>
      </c>
      <c r="G279" t="n">
        <v>97.31999999999999</v>
      </c>
      <c r="H279" t="n">
        <v>1.63</v>
      </c>
      <c r="I279" t="n">
        <v>5</v>
      </c>
      <c r="J279" t="n">
        <v>130.45</v>
      </c>
      <c r="K279" t="n">
        <v>43.4</v>
      </c>
      <c r="L279" t="n">
        <v>12</v>
      </c>
      <c r="M279" t="n">
        <v>2</v>
      </c>
      <c r="N279" t="n">
        <v>20.05</v>
      </c>
      <c r="O279" t="n">
        <v>16323.22</v>
      </c>
      <c r="P279" t="n">
        <v>64.84</v>
      </c>
      <c r="Q279" t="n">
        <v>203.56</v>
      </c>
      <c r="R279" t="n">
        <v>16.65</v>
      </c>
      <c r="S279" t="n">
        <v>13.05</v>
      </c>
      <c r="T279" t="n">
        <v>1505.84</v>
      </c>
      <c r="U279" t="n">
        <v>0.78</v>
      </c>
      <c r="V279" t="n">
        <v>0.92</v>
      </c>
      <c r="W279" t="n">
        <v>0.06</v>
      </c>
      <c r="X279" t="n">
        <v>0.09</v>
      </c>
      <c r="Y279" t="n">
        <v>0.5</v>
      </c>
      <c r="Z279" t="n">
        <v>10</v>
      </c>
    </row>
    <row r="280">
      <c r="A280" t="n">
        <v>12</v>
      </c>
      <c r="B280" t="n">
        <v>55</v>
      </c>
      <c r="C280" t="inlineStr">
        <is>
          <t xml:space="preserve">CONCLUIDO	</t>
        </is>
      </c>
      <c r="D280" t="n">
        <v>9.696999999999999</v>
      </c>
      <c r="E280" t="n">
        <v>10.31</v>
      </c>
      <c r="F280" t="n">
        <v>8.109999999999999</v>
      </c>
      <c r="G280" t="n">
        <v>97.31</v>
      </c>
      <c r="H280" t="n">
        <v>1.74</v>
      </c>
      <c r="I280" t="n">
        <v>5</v>
      </c>
      <c r="J280" t="n">
        <v>131.79</v>
      </c>
      <c r="K280" t="n">
        <v>43.4</v>
      </c>
      <c r="L280" t="n">
        <v>13</v>
      </c>
      <c r="M280" t="n">
        <v>0</v>
      </c>
      <c r="N280" t="n">
        <v>20.39</v>
      </c>
      <c r="O280" t="n">
        <v>16487.53</v>
      </c>
      <c r="P280" t="n">
        <v>65.22</v>
      </c>
      <c r="Q280" t="n">
        <v>203.56</v>
      </c>
      <c r="R280" t="n">
        <v>16.51</v>
      </c>
      <c r="S280" t="n">
        <v>13.05</v>
      </c>
      <c r="T280" t="n">
        <v>1434.81</v>
      </c>
      <c r="U280" t="n">
        <v>0.79</v>
      </c>
      <c r="V280" t="n">
        <v>0.92</v>
      </c>
      <c r="W280" t="n">
        <v>0.07000000000000001</v>
      </c>
      <c r="X280" t="n">
        <v>0.08</v>
      </c>
      <c r="Y280" t="n">
        <v>0.5</v>
      </c>
      <c r="Z2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INDEX(resultados!$A$2:$ZZ$280, 1, MATCH($B$1, resultados!$A$1:$ZZ$1, 0))</f>
        <v/>
      </c>
      <c r="B7">
        <f>INDEX(resultados!$A$2:$ZZ$280, 1, MATCH($B$2, resultados!$A$1:$ZZ$1, 0))</f>
        <v/>
      </c>
      <c r="C7">
        <f>INDEX(resultados!$A$2:$ZZ$280, 1, MATCH($B$3, resultados!$A$1:$ZZ$1, 0))</f>
        <v/>
      </c>
    </row>
    <row r="8">
      <c r="A8">
        <f>INDEX(resultados!$A$2:$ZZ$280, 2, MATCH($B$1, resultados!$A$1:$ZZ$1, 0))</f>
        <v/>
      </c>
      <c r="B8">
        <f>INDEX(resultados!$A$2:$ZZ$280, 2, MATCH($B$2, resultados!$A$1:$ZZ$1, 0))</f>
        <v/>
      </c>
      <c r="C8">
        <f>INDEX(resultados!$A$2:$ZZ$280, 2, MATCH($B$3, resultados!$A$1:$ZZ$1, 0))</f>
        <v/>
      </c>
    </row>
    <row r="9">
      <c r="A9">
        <f>INDEX(resultados!$A$2:$ZZ$280, 3, MATCH($B$1, resultados!$A$1:$ZZ$1, 0))</f>
        <v/>
      </c>
      <c r="B9">
        <f>INDEX(resultados!$A$2:$ZZ$280, 3, MATCH($B$2, resultados!$A$1:$ZZ$1, 0))</f>
        <v/>
      </c>
      <c r="C9">
        <f>INDEX(resultados!$A$2:$ZZ$280, 3, MATCH($B$3, resultados!$A$1:$ZZ$1, 0))</f>
        <v/>
      </c>
    </row>
    <row r="10">
      <c r="A10">
        <f>INDEX(resultados!$A$2:$ZZ$280, 4, MATCH($B$1, resultados!$A$1:$ZZ$1, 0))</f>
        <v/>
      </c>
      <c r="B10">
        <f>INDEX(resultados!$A$2:$ZZ$280, 4, MATCH($B$2, resultados!$A$1:$ZZ$1, 0))</f>
        <v/>
      </c>
      <c r="C10">
        <f>INDEX(resultados!$A$2:$ZZ$280, 4, MATCH($B$3, resultados!$A$1:$ZZ$1, 0))</f>
        <v/>
      </c>
    </row>
    <row r="11">
      <c r="A11">
        <f>INDEX(resultados!$A$2:$ZZ$280, 5, MATCH($B$1, resultados!$A$1:$ZZ$1, 0))</f>
        <v/>
      </c>
      <c r="B11">
        <f>INDEX(resultados!$A$2:$ZZ$280, 5, MATCH($B$2, resultados!$A$1:$ZZ$1, 0))</f>
        <v/>
      </c>
      <c r="C11">
        <f>INDEX(resultados!$A$2:$ZZ$280, 5, MATCH($B$3, resultados!$A$1:$ZZ$1, 0))</f>
        <v/>
      </c>
    </row>
    <row r="12">
      <c r="A12">
        <f>INDEX(resultados!$A$2:$ZZ$280, 6, MATCH($B$1, resultados!$A$1:$ZZ$1, 0))</f>
        <v/>
      </c>
      <c r="B12">
        <f>INDEX(resultados!$A$2:$ZZ$280, 6, MATCH($B$2, resultados!$A$1:$ZZ$1, 0))</f>
        <v/>
      </c>
      <c r="C12">
        <f>INDEX(resultados!$A$2:$ZZ$280, 6, MATCH($B$3, resultados!$A$1:$ZZ$1, 0))</f>
        <v/>
      </c>
    </row>
    <row r="13">
      <c r="A13">
        <f>INDEX(resultados!$A$2:$ZZ$280, 7, MATCH($B$1, resultados!$A$1:$ZZ$1, 0))</f>
        <v/>
      </c>
      <c r="B13">
        <f>INDEX(resultados!$A$2:$ZZ$280, 7, MATCH($B$2, resultados!$A$1:$ZZ$1, 0))</f>
        <v/>
      </c>
      <c r="C13">
        <f>INDEX(resultados!$A$2:$ZZ$280, 7, MATCH($B$3, resultados!$A$1:$ZZ$1, 0))</f>
        <v/>
      </c>
    </row>
    <row r="14">
      <c r="A14">
        <f>INDEX(resultados!$A$2:$ZZ$280, 8, MATCH($B$1, resultados!$A$1:$ZZ$1, 0))</f>
        <v/>
      </c>
      <c r="B14">
        <f>INDEX(resultados!$A$2:$ZZ$280, 8, MATCH($B$2, resultados!$A$1:$ZZ$1, 0))</f>
        <v/>
      </c>
      <c r="C14">
        <f>INDEX(resultados!$A$2:$ZZ$280, 8, MATCH($B$3, resultados!$A$1:$ZZ$1, 0))</f>
        <v/>
      </c>
    </row>
    <row r="15">
      <c r="A15">
        <f>INDEX(resultados!$A$2:$ZZ$280, 9, MATCH($B$1, resultados!$A$1:$ZZ$1, 0))</f>
        <v/>
      </c>
      <c r="B15">
        <f>INDEX(resultados!$A$2:$ZZ$280, 9, MATCH($B$2, resultados!$A$1:$ZZ$1, 0))</f>
        <v/>
      </c>
      <c r="C15">
        <f>INDEX(resultados!$A$2:$ZZ$280, 9, MATCH($B$3, resultados!$A$1:$ZZ$1, 0))</f>
        <v/>
      </c>
    </row>
    <row r="16">
      <c r="A16">
        <f>INDEX(resultados!$A$2:$ZZ$280, 10, MATCH($B$1, resultados!$A$1:$ZZ$1, 0))</f>
        <v/>
      </c>
      <c r="B16">
        <f>INDEX(resultados!$A$2:$ZZ$280, 10, MATCH($B$2, resultados!$A$1:$ZZ$1, 0))</f>
        <v/>
      </c>
      <c r="C16">
        <f>INDEX(resultados!$A$2:$ZZ$280, 10, MATCH($B$3, resultados!$A$1:$ZZ$1, 0))</f>
        <v/>
      </c>
    </row>
    <row r="17">
      <c r="A17">
        <f>INDEX(resultados!$A$2:$ZZ$280, 11, MATCH($B$1, resultados!$A$1:$ZZ$1, 0))</f>
        <v/>
      </c>
      <c r="B17">
        <f>INDEX(resultados!$A$2:$ZZ$280, 11, MATCH($B$2, resultados!$A$1:$ZZ$1, 0))</f>
        <v/>
      </c>
      <c r="C17">
        <f>INDEX(resultados!$A$2:$ZZ$280, 11, MATCH($B$3, resultados!$A$1:$ZZ$1, 0))</f>
        <v/>
      </c>
    </row>
    <row r="18">
      <c r="A18">
        <f>INDEX(resultados!$A$2:$ZZ$280, 12, MATCH($B$1, resultados!$A$1:$ZZ$1, 0))</f>
        <v/>
      </c>
      <c r="B18">
        <f>INDEX(resultados!$A$2:$ZZ$280, 12, MATCH($B$2, resultados!$A$1:$ZZ$1, 0))</f>
        <v/>
      </c>
      <c r="C18">
        <f>INDEX(resultados!$A$2:$ZZ$280, 12, MATCH($B$3, resultados!$A$1:$ZZ$1, 0))</f>
        <v/>
      </c>
    </row>
    <row r="19">
      <c r="A19">
        <f>INDEX(resultados!$A$2:$ZZ$280, 13, MATCH($B$1, resultados!$A$1:$ZZ$1, 0))</f>
        <v/>
      </c>
      <c r="B19">
        <f>INDEX(resultados!$A$2:$ZZ$280, 13, MATCH($B$2, resultados!$A$1:$ZZ$1, 0))</f>
        <v/>
      </c>
      <c r="C19">
        <f>INDEX(resultados!$A$2:$ZZ$280, 13, MATCH($B$3, resultados!$A$1:$ZZ$1, 0))</f>
        <v/>
      </c>
    </row>
    <row r="20">
      <c r="A20">
        <f>INDEX(resultados!$A$2:$ZZ$280, 14, MATCH($B$1, resultados!$A$1:$ZZ$1, 0))</f>
        <v/>
      </c>
      <c r="B20">
        <f>INDEX(resultados!$A$2:$ZZ$280, 14, MATCH($B$2, resultados!$A$1:$ZZ$1, 0))</f>
        <v/>
      </c>
      <c r="C20">
        <f>INDEX(resultados!$A$2:$ZZ$280, 14, MATCH($B$3, resultados!$A$1:$ZZ$1, 0))</f>
        <v/>
      </c>
    </row>
    <row r="21">
      <c r="A21">
        <f>INDEX(resultados!$A$2:$ZZ$280, 15, MATCH($B$1, resultados!$A$1:$ZZ$1, 0))</f>
        <v/>
      </c>
      <c r="B21">
        <f>INDEX(resultados!$A$2:$ZZ$280, 15, MATCH($B$2, resultados!$A$1:$ZZ$1, 0))</f>
        <v/>
      </c>
      <c r="C21">
        <f>INDEX(resultados!$A$2:$ZZ$280, 15, MATCH($B$3, resultados!$A$1:$ZZ$1, 0))</f>
        <v/>
      </c>
    </row>
    <row r="22">
      <c r="A22">
        <f>INDEX(resultados!$A$2:$ZZ$280, 16, MATCH($B$1, resultados!$A$1:$ZZ$1, 0))</f>
        <v/>
      </c>
      <c r="B22">
        <f>INDEX(resultados!$A$2:$ZZ$280, 16, MATCH($B$2, resultados!$A$1:$ZZ$1, 0))</f>
        <v/>
      </c>
      <c r="C22">
        <f>INDEX(resultados!$A$2:$ZZ$280, 16, MATCH($B$3, resultados!$A$1:$ZZ$1, 0))</f>
        <v/>
      </c>
    </row>
    <row r="23">
      <c r="A23">
        <f>INDEX(resultados!$A$2:$ZZ$280, 17, MATCH($B$1, resultados!$A$1:$ZZ$1, 0))</f>
        <v/>
      </c>
      <c r="B23">
        <f>INDEX(resultados!$A$2:$ZZ$280, 17, MATCH($B$2, resultados!$A$1:$ZZ$1, 0))</f>
        <v/>
      </c>
      <c r="C23">
        <f>INDEX(resultados!$A$2:$ZZ$280, 17, MATCH($B$3, resultados!$A$1:$ZZ$1, 0))</f>
        <v/>
      </c>
    </row>
    <row r="24">
      <c r="A24">
        <f>INDEX(resultados!$A$2:$ZZ$280, 18, MATCH($B$1, resultados!$A$1:$ZZ$1, 0))</f>
        <v/>
      </c>
      <c r="B24">
        <f>INDEX(resultados!$A$2:$ZZ$280, 18, MATCH($B$2, resultados!$A$1:$ZZ$1, 0))</f>
        <v/>
      </c>
      <c r="C24">
        <f>INDEX(resultados!$A$2:$ZZ$280, 18, MATCH($B$3, resultados!$A$1:$ZZ$1, 0))</f>
        <v/>
      </c>
    </row>
    <row r="25">
      <c r="A25">
        <f>INDEX(resultados!$A$2:$ZZ$280, 19, MATCH($B$1, resultados!$A$1:$ZZ$1, 0))</f>
        <v/>
      </c>
      <c r="B25">
        <f>INDEX(resultados!$A$2:$ZZ$280, 19, MATCH($B$2, resultados!$A$1:$ZZ$1, 0))</f>
        <v/>
      </c>
      <c r="C25">
        <f>INDEX(resultados!$A$2:$ZZ$280, 19, MATCH($B$3, resultados!$A$1:$ZZ$1, 0))</f>
        <v/>
      </c>
    </row>
    <row r="26">
      <c r="A26">
        <f>INDEX(resultados!$A$2:$ZZ$280, 20, MATCH($B$1, resultados!$A$1:$ZZ$1, 0))</f>
        <v/>
      </c>
      <c r="B26">
        <f>INDEX(resultados!$A$2:$ZZ$280, 20, MATCH($B$2, resultados!$A$1:$ZZ$1, 0))</f>
        <v/>
      </c>
      <c r="C26">
        <f>INDEX(resultados!$A$2:$ZZ$280, 20, MATCH($B$3, resultados!$A$1:$ZZ$1, 0))</f>
        <v/>
      </c>
    </row>
    <row r="27">
      <c r="A27">
        <f>INDEX(resultados!$A$2:$ZZ$280, 21, MATCH($B$1, resultados!$A$1:$ZZ$1, 0))</f>
        <v/>
      </c>
      <c r="B27">
        <f>INDEX(resultados!$A$2:$ZZ$280, 21, MATCH($B$2, resultados!$A$1:$ZZ$1, 0))</f>
        <v/>
      </c>
      <c r="C27">
        <f>INDEX(resultados!$A$2:$ZZ$280, 21, MATCH($B$3, resultados!$A$1:$ZZ$1, 0))</f>
        <v/>
      </c>
    </row>
    <row r="28">
      <c r="A28">
        <f>INDEX(resultados!$A$2:$ZZ$280, 22, MATCH($B$1, resultados!$A$1:$ZZ$1, 0))</f>
        <v/>
      </c>
      <c r="B28">
        <f>INDEX(resultados!$A$2:$ZZ$280, 22, MATCH($B$2, resultados!$A$1:$ZZ$1, 0))</f>
        <v/>
      </c>
      <c r="C28">
        <f>INDEX(resultados!$A$2:$ZZ$280, 22, MATCH($B$3, resultados!$A$1:$ZZ$1, 0))</f>
        <v/>
      </c>
    </row>
    <row r="29">
      <c r="A29">
        <f>INDEX(resultados!$A$2:$ZZ$280, 23, MATCH($B$1, resultados!$A$1:$ZZ$1, 0))</f>
        <v/>
      </c>
      <c r="B29">
        <f>INDEX(resultados!$A$2:$ZZ$280, 23, MATCH($B$2, resultados!$A$1:$ZZ$1, 0))</f>
        <v/>
      </c>
      <c r="C29">
        <f>INDEX(resultados!$A$2:$ZZ$280, 23, MATCH($B$3, resultados!$A$1:$ZZ$1, 0))</f>
        <v/>
      </c>
    </row>
    <row r="30">
      <c r="A30">
        <f>INDEX(resultados!$A$2:$ZZ$280, 24, MATCH($B$1, resultados!$A$1:$ZZ$1, 0))</f>
        <v/>
      </c>
      <c r="B30">
        <f>INDEX(resultados!$A$2:$ZZ$280, 24, MATCH($B$2, resultados!$A$1:$ZZ$1, 0))</f>
        <v/>
      </c>
      <c r="C30">
        <f>INDEX(resultados!$A$2:$ZZ$280, 24, MATCH($B$3, resultados!$A$1:$ZZ$1, 0))</f>
        <v/>
      </c>
    </row>
    <row r="31">
      <c r="A31">
        <f>INDEX(resultados!$A$2:$ZZ$280, 25, MATCH($B$1, resultados!$A$1:$ZZ$1, 0))</f>
        <v/>
      </c>
      <c r="B31">
        <f>INDEX(resultados!$A$2:$ZZ$280, 25, MATCH($B$2, resultados!$A$1:$ZZ$1, 0))</f>
        <v/>
      </c>
      <c r="C31">
        <f>INDEX(resultados!$A$2:$ZZ$280, 25, MATCH($B$3, resultados!$A$1:$ZZ$1, 0))</f>
        <v/>
      </c>
    </row>
    <row r="32">
      <c r="A32">
        <f>INDEX(resultados!$A$2:$ZZ$280, 26, MATCH($B$1, resultados!$A$1:$ZZ$1, 0))</f>
        <v/>
      </c>
      <c r="B32">
        <f>INDEX(resultados!$A$2:$ZZ$280, 26, MATCH($B$2, resultados!$A$1:$ZZ$1, 0))</f>
        <v/>
      </c>
      <c r="C32">
        <f>INDEX(resultados!$A$2:$ZZ$280, 26, MATCH($B$3, resultados!$A$1:$ZZ$1, 0))</f>
        <v/>
      </c>
    </row>
    <row r="33">
      <c r="A33">
        <f>INDEX(resultados!$A$2:$ZZ$280, 27, MATCH($B$1, resultados!$A$1:$ZZ$1, 0))</f>
        <v/>
      </c>
      <c r="B33">
        <f>INDEX(resultados!$A$2:$ZZ$280, 27, MATCH($B$2, resultados!$A$1:$ZZ$1, 0))</f>
        <v/>
      </c>
      <c r="C33">
        <f>INDEX(resultados!$A$2:$ZZ$280, 27, MATCH($B$3, resultados!$A$1:$ZZ$1, 0))</f>
        <v/>
      </c>
    </row>
    <row r="34">
      <c r="A34">
        <f>INDEX(resultados!$A$2:$ZZ$280, 28, MATCH($B$1, resultados!$A$1:$ZZ$1, 0))</f>
        <v/>
      </c>
      <c r="B34">
        <f>INDEX(resultados!$A$2:$ZZ$280, 28, MATCH($B$2, resultados!$A$1:$ZZ$1, 0))</f>
        <v/>
      </c>
      <c r="C34">
        <f>INDEX(resultados!$A$2:$ZZ$280, 28, MATCH($B$3, resultados!$A$1:$ZZ$1, 0))</f>
        <v/>
      </c>
    </row>
    <row r="35">
      <c r="A35">
        <f>INDEX(resultados!$A$2:$ZZ$280, 29, MATCH($B$1, resultados!$A$1:$ZZ$1, 0))</f>
        <v/>
      </c>
      <c r="B35">
        <f>INDEX(resultados!$A$2:$ZZ$280, 29, MATCH($B$2, resultados!$A$1:$ZZ$1, 0))</f>
        <v/>
      </c>
      <c r="C35">
        <f>INDEX(resultados!$A$2:$ZZ$280, 29, MATCH($B$3, resultados!$A$1:$ZZ$1, 0))</f>
        <v/>
      </c>
    </row>
    <row r="36">
      <c r="A36">
        <f>INDEX(resultados!$A$2:$ZZ$280, 30, MATCH($B$1, resultados!$A$1:$ZZ$1, 0))</f>
        <v/>
      </c>
      <c r="B36">
        <f>INDEX(resultados!$A$2:$ZZ$280, 30, MATCH($B$2, resultados!$A$1:$ZZ$1, 0))</f>
        <v/>
      </c>
      <c r="C36">
        <f>INDEX(resultados!$A$2:$ZZ$280, 30, MATCH($B$3, resultados!$A$1:$ZZ$1, 0))</f>
        <v/>
      </c>
    </row>
    <row r="37">
      <c r="A37">
        <f>INDEX(resultados!$A$2:$ZZ$280, 31, MATCH($B$1, resultados!$A$1:$ZZ$1, 0))</f>
        <v/>
      </c>
      <c r="B37">
        <f>INDEX(resultados!$A$2:$ZZ$280, 31, MATCH($B$2, resultados!$A$1:$ZZ$1, 0))</f>
        <v/>
      </c>
      <c r="C37">
        <f>INDEX(resultados!$A$2:$ZZ$280, 31, MATCH($B$3, resultados!$A$1:$ZZ$1, 0))</f>
        <v/>
      </c>
    </row>
    <row r="38">
      <c r="A38">
        <f>INDEX(resultados!$A$2:$ZZ$280, 32, MATCH($B$1, resultados!$A$1:$ZZ$1, 0))</f>
        <v/>
      </c>
      <c r="B38">
        <f>INDEX(resultados!$A$2:$ZZ$280, 32, MATCH($B$2, resultados!$A$1:$ZZ$1, 0))</f>
        <v/>
      </c>
      <c r="C38">
        <f>INDEX(resultados!$A$2:$ZZ$280, 32, MATCH($B$3, resultados!$A$1:$ZZ$1, 0))</f>
        <v/>
      </c>
    </row>
    <row r="39">
      <c r="A39">
        <f>INDEX(resultados!$A$2:$ZZ$280, 33, MATCH($B$1, resultados!$A$1:$ZZ$1, 0))</f>
        <v/>
      </c>
      <c r="B39">
        <f>INDEX(resultados!$A$2:$ZZ$280, 33, MATCH($B$2, resultados!$A$1:$ZZ$1, 0))</f>
        <v/>
      </c>
      <c r="C39">
        <f>INDEX(resultados!$A$2:$ZZ$280, 33, MATCH($B$3, resultados!$A$1:$ZZ$1, 0))</f>
        <v/>
      </c>
    </row>
    <row r="40">
      <c r="A40">
        <f>INDEX(resultados!$A$2:$ZZ$280, 34, MATCH($B$1, resultados!$A$1:$ZZ$1, 0))</f>
        <v/>
      </c>
      <c r="B40">
        <f>INDEX(resultados!$A$2:$ZZ$280, 34, MATCH($B$2, resultados!$A$1:$ZZ$1, 0))</f>
        <v/>
      </c>
      <c r="C40">
        <f>INDEX(resultados!$A$2:$ZZ$280, 34, MATCH($B$3, resultados!$A$1:$ZZ$1, 0))</f>
        <v/>
      </c>
    </row>
    <row r="41">
      <c r="A41">
        <f>INDEX(resultados!$A$2:$ZZ$280, 35, MATCH($B$1, resultados!$A$1:$ZZ$1, 0))</f>
        <v/>
      </c>
      <c r="B41">
        <f>INDEX(resultados!$A$2:$ZZ$280, 35, MATCH($B$2, resultados!$A$1:$ZZ$1, 0))</f>
        <v/>
      </c>
      <c r="C41">
        <f>INDEX(resultados!$A$2:$ZZ$280, 35, MATCH($B$3, resultados!$A$1:$ZZ$1, 0))</f>
        <v/>
      </c>
    </row>
    <row r="42">
      <c r="A42">
        <f>INDEX(resultados!$A$2:$ZZ$280, 36, MATCH($B$1, resultados!$A$1:$ZZ$1, 0))</f>
        <v/>
      </c>
      <c r="B42">
        <f>INDEX(resultados!$A$2:$ZZ$280, 36, MATCH($B$2, resultados!$A$1:$ZZ$1, 0))</f>
        <v/>
      </c>
      <c r="C42">
        <f>INDEX(resultados!$A$2:$ZZ$280, 36, MATCH($B$3, resultados!$A$1:$ZZ$1, 0))</f>
        <v/>
      </c>
    </row>
    <row r="43">
      <c r="A43">
        <f>INDEX(resultados!$A$2:$ZZ$280, 37, MATCH($B$1, resultados!$A$1:$ZZ$1, 0))</f>
        <v/>
      </c>
      <c r="B43">
        <f>INDEX(resultados!$A$2:$ZZ$280, 37, MATCH($B$2, resultados!$A$1:$ZZ$1, 0))</f>
        <v/>
      </c>
      <c r="C43">
        <f>INDEX(resultados!$A$2:$ZZ$280, 37, MATCH($B$3, resultados!$A$1:$ZZ$1, 0))</f>
        <v/>
      </c>
    </row>
    <row r="44">
      <c r="A44">
        <f>INDEX(resultados!$A$2:$ZZ$280, 38, MATCH($B$1, resultados!$A$1:$ZZ$1, 0))</f>
        <v/>
      </c>
      <c r="B44">
        <f>INDEX(resultados!$A$2:$ZZ$280, 38, MATCH($B$2, resultados!$A$1:$ZZ$1, 0))</f>
        <v/>
      </c>
      <c r="C44">
        <f>INDEX(resultados!$A$2:$ZZ$280, 38, MATCH($B$3, resultados!$A$1:$ZZ$1, 0))</f>
        <v/>
      </c>
    </row>
    <row r="45">
      <c r="A45">
        <f>INDEX(resultados!$A$2:$ZZ$280, 39, MATCH($B$1, resultados!$A$1:$ZZ$1, 0))</f>
        <v/>
      </c>
      <c r="B45">
        <f>INDEX(resultados!$A$2:$ZZ$280, 39, MATCH($B$2, resultados!$A$1:$ZZ$1, 0))</f>
        <v/>
      </c>
      <c r="C45">
        <f>INDEX(resultados!$A$2:$ZZ$280, 39, MATCH($B$3, resultados!$A$1:$ZZ$1, 0))</f>
        <v/>
      </c>
    </row>
    <row r="46">
      <c r="A46">
        <f>INDEX(resultados!$A$2:$ZZ$280, 40, MATCH($B$1, resultados!$A$1:$ZZ$1, 0))</f>
        <v/>
      </c>
      <c r="B46">
        <f>INDEX(resultados!$A$2:$ZZ$280, 40, MATCH($B$2, resultados!$A$1:$ZZ$1, 0))</f>
        <v/>
      </c>
      <c r="C46">
        <f>INDEX(resultados!$A$2:$ZZ$280, 40, MATCH($B$3, resultados!$A$1:$ZZ$1, 0))</f>
        <v/>
      </c>
    </row>
    <row r="47">
      <c r="A47">
        <f>INDEX(resultados!$A$2:$ZZ$280, 41, MATCH($B$1, resultados!$A$1:$ZZ$1, 0))</f>
        <v/>
      </c>
      <c r="B47">
        <f>INDEX(resultados!$A$2:$ZZ$280, 41, MATCH($B$2, resultados!$A$1:$ZZ$1, 0))</f>
        <v/>
      </c>
      <c r="C47">
        <f>INDEX(resultados!$A$2:$ZZ$280, 41, MATCH($B$3, resultados!$A$1:$ZZ$1, 0))</f>
        <v/>
      </c>
    </row>
    <row r="48">
      <c r="A48">
        <f>INDEX(resultados!$A$2:$ZZ$280, 42, MATCH($B$1, resultados!$A$1:$ZZ$1, 0))</f>
        <v/>
      </c>
      <c r="B48">
        <f>INDEX(resultados!$A$2:$ZZ$280, 42, MATCH($B$2, resultados!$A$1:$ZZ$1, 0))</f>
        <v/>
      </c>
      <c r="C48">
        <f>INDEX(resultados!$A$2:$ZZ$280, 42, MATCH($B$3, resultados!$A$1:$ZZ$1, 0))</f>
        <v/>
      </c>
    </row>
    <row r="49">
      <c r="A49">
        <f>INDEX(resultados!$A$2:$ZZ$280, 43, MATCH($B$1, resultados!$A$1:$ZZ$1, 0))</f>
        <v/>
      </c>
      <c r="B49">
        <f>INDEX(resultados!$A$2:$ZZ$280, 43, MATCH($B$2, resultados!$A$1:$ZZ$1, 0))</f>
        <v/>
      </c>
      <c r="C49">
        <f>INDEX(resultados!$A$2:$ZZ$280, 43, MATCH($B$3, resultados!$A$1:$ZZ$1, 0))</f>
        <v/>
      </c>
    </row>
    <row r="50">
      <c r="A50">
        <f>INDEX(resultados!$A$2:$ZZ$280, 44, MATCH($B$1, resultados!$A$1:$ZZ$1, 0))</f>
        <v/>
      </c>
      <c r="B50">
        <f>INDEX(resultados!$A$2:$ZZ$280, 44, MATCH($B$2, resultados!$A$1:$ZZ$1, 0))</f>
        <v/>
      </c>
      <c r="C50">
        <f>INDEX(resultados!$A$2:$ZZ$280, 44, MATCH($B$3, resultados!$A$1:$ZZ$1, 0))</f>
        <v/>
      </c>
    </row>
    <row r="51">
      <c r="A51">
        <f>INDEX(resultados!$A$2:$ZZ$280, 45, MATCH($B$1, resultados!$A$1:$ZZ$1, 0))</f>
        <v/>
      </c>
      <c r="B51">
        <f>INDEX(resultados!$A$2:$ZZ$280, 45, MATCH($B$2, resultados!$A$1:$ZZ$1, 0))</f>
        <v/>
      </c>
      <c r="C51">
        <f>INDEX(resultados!$A$2:$ZZ$280, 45, MATCH($B$3, resultados!$A$1:$ZZ$1, 0))</f>
        <v/>
      </c>
    </row>
    <row r="52">
      <c r="A52">
        <f>INDEX(resultados!$A$2:$ZZ$280, 46, MATCH($B$1, resultados!$A$1:$ZZ$1, 0))</f>
        <v/>
      </c>
      <c r="B52">
        <f>INDEX(resultados!$A$2:$ZZ$280, 46, MATCH($B$2, resultados!$A$1:$ZZ$1, 0))</f>
        <v/>
      </c>
      <c r="C52">
        <f>INDEX(resultados!$A$2:$ZZ$280, 46, MATCH($B$3, resultados!$A$1:$ZZ$1, 0))</f>
        <v/>
      </c>
    </row>
    <row r="53">
      <c r="A53">
        <f>INDEX(resultados!$A$2:$ZZ$280, 47, MATCH($B$1, resultados!$A$1:$ZZ$1, 0))</f>
        <v/>
      </c>
      <c r="B53">
        <f>INDEX(resultados!$A$2:$ZZ$280, 47, MATCH($B$2, resultados!$A$1:$ZZ$1, 0))</f>
        <v/>
      </c>
      <c r="C53">
        <f>INDEX(resultados!$A$2:$ZZ$280, 47, MATCH($B$3, resultados!$A$1:$ZZ$1, 0))</f>
        <v/>
      </c>
    </row>
    <row r="54">
      <c r="A54">
        <f>INDEX(resultados!$A$2:$ZZ$280, 48, MATCH($B$1, resultados!$A$1:$ZZ$1, 0))</f>
        <v/>
      </c>
      <c r="B54">
        <f>INDEX(resultados!$A$2:$ZZ$280, 48, MATCH($B$2, resultados!$A$1:$ZZ$1, 0))</f>
        <v/>
      </c>
      <c r="C54">
        <f>INDEX(resultados!$A$2:$ZZ$280, 48, MATCH($B$3, resultados!$A$1:$ZZ$1, 0))</f>
        <v/>
      </c>
    </row>
    <row r="55">
      <c r="A55">
        <f>INDEX(resultados!$A$2:$ZZ$280, 49, MATCH($B$1, resultados!$A$1:$ZZ$1, 0))</f>
        <v/>
      </c>
      <c r="B55">
        <f>INDEX(resultados!$A$2:$ZZ$280, 49, MATCH($B$2, resultados!$A$1:$ZZ$1, 0))</f>
        <v/>
      </c>
      <c r="C55">
        <f>INDEX(resultados!$A$2:$ZZ$280, 49, MATCH($B$3, resultados!$A$1:$ZZ$1, 0))</f>
        <v/>
      </c>
    </row>
    <row r="56">
      <c r="A56">
        <f>INDEX(resultados!$A$2:$ZZ$280, 50, MATCH($B$1, resultados!$A$1:$ZZ$1, 0))</f>
        <v/>
      </c>
      <c r="B56">
        <f>INDEX(resultados!$A$2:$ZZ$280, 50, MATCH($B$2, resultados!$A$1:$ZZ$1, 0))</f>
        <v/>
      </c>
      <c r="C56">
        <f>INDEX(resultados!$A$2:$ZZ$280, 50, MATCH($B$3, resultados!$A$1:$ZZ$1, 0))</f>
        <v/>
      </c>
    </row>
    <row r="57">
      <c r="A57">
        <f>INDEX(resultados!$A$2:$ZZ$280, 51, MATCH($B$1, resultados!$A$1:$ZZ$1, 0))</f>
        <v/>
      </c>
      <c r="B57">
        <f>INDEX(resultados!$A$2:$ZZ$280, 51, MATCH($B$2, resultados!$A$1:$ZZ$1, 0))</f>
        <v/>
      </c>
      <c r="C57">
        <f>INDEX(resultados!$A$2:$ZZ$280, 51, MATCH($B$3, resultados!$A$1:$ZZ$1, 0))</f>
        <v/>
      </c>
    </row>
    <row r="58">
      <c r="A58">
        <f>INDEX(resultados!$A$2:$ZZ$280, 52, MATCH($B$1, resultados!$A$1:$ZZ$1, 0))</f>
        <v/>
      </c>
      <c r="B58">
        <f>INDEX(resultados!$A$2:$ZZ$280, 52, MATCH($B$2, resultados!$A$1:$ZZ$1, 0))</f>
        <v/>
      </c>
      <c r="C58">
        <f>INDEX(resultados!$A$2:$ZZ$280, 52, MATCH($B$3, resultados!$A$1:$ZZ$1, 0))</f>
        <v/>
      </c>
    </row>
    <row r="59">
      <c r="A59">
        <f>INDEX(resultados!$A$2:$ZZ$280, 53, MATCH($B$1, resultados!$A$1:$ZZ$1, 0))</f>
        <v/>
      </c>
      <c r="B59">
        <f>INDEX(resultados!$A$2:$ZZ$280, 53, MATCH($B$2, resultados!$A$1:$ZZ$1, 0))</f>
        <v/>
      </c>
      <c r="C59">
        <f>INDEX(resultados!$A$2:$ZZ$280, 53, MATCH($B$3, resultados!$A$1:$ZZ$1, 0))</f>
        <v/>
      </c>
    </row>
    <row r="60">
      <c r="A60">
        <f>INDEX(resultados!$A$2:$ZZ$280, 54, MATCH($B$1, resultados!$A$1:$ZZ$1, 0))</f>
        <v/>
      </c>
      <c r="B60">
        <f>INDEX(resultados!$A$2:$ZZ$280, 54, MATCH($B$2, resultados!$A$1:$ZZ$1, 0))</f>
        <v/>
      </c>
      <c r="C60">
        <f>INDEX(resultados!$A$2:$ZZ$280, 54, MATCH($B$3, resultados!$A$1:$ZZ$1, 0))</f>
        <v/>
      </c>
    </row>
    <row r="61">
      <c r="A61">
        <f>INDEX(resultados!$A$2:$ZZ$280, 55, MATCH($B$1, resultados!$A$1:$ZZ$1, 0))</f>
        <v/>
      </c>
      <c r="B61">
        <f>INDEX(resultados!$A$2:$ZZ$280, 55, MATCH($B$2, resultados!$A$1:$ZZ$1, 0))</f>
        <v/>
      </c>
      <c r="C61">
        <f>INDEX(resultados!$A$2:$ZZ$280, 55, MATCH($B$3, resultados!$A$1:$ZZ$1, 0))</f>
        <v/>
      </c>
    </row>
    <row r="62">
      <c r="A62">
        <f>INDEX(resultados!$A$2:$ZZ$280, 56, MATCH($B$1, resultados!$A$1:$ZZ$1, 0))</f>
        <v/>
      </c>
      <c r="B62">
        <f>INDEX(resultados!$A$2:$ZZ$280, 56, MATCH($B$2, resultados!$A$1:$ZZ$1, 0))</f>
        <v/>
      </c>
      <c r="C62">
        <f>INDEX(resultados!$A$2:$ZZ$280, 56, MATCH($B$3, resultados!$A$1:$ZZ$1, 0))</f>
        <v/>
      </c>
    </row>
    <row r="63">
      <c r="A63">
        <f>INDEX(resultados!$A$2:$ZZ$280, 57, MATCH($B$1, resultados!$A$1:$ZZ$1, 0))</f>
        <v/>
      </c>
      <c r="B63">
        <f>INDEX(resultados!$A$2:$ZZ$280, 57, MATCH($B$2, resultados!$A$1:$ZZ$1, 0))</f>
        <v/>
      </c>
      <c r="C63">
        <f>INDEX(resultados!$A$2:$ZZ$280, 57, MATCH($B$3, resultados!$A$1:$ZZ$1, 0))</f>
        <v/>
      </c>
    </row>
    <row r="64">
      <c r="A64">
        <f>INDEX(resultados!$A$2:$ZZ$280, 58, MATCH($B$1, resultados!$A$1:$ZZ$1, 0))</f>
        <v/>
      </c>
      <c r="B64">
        <f>INDEX(resultados!$A$2:$ZZ$280, 58, MATCH($B$2, resultados!$A$1:$ZZ$1, 0))</f>
        <v/>
      </c>
      <c r="C64">
        <f>INDEX(resultados!$A$2:$ZZ$280, 58, MATCH($B$3, resultados!$A$1:$ZZ$1, 0))</f>
        <v/>
      </c>
    </row>
    <row r="65">
      <c r="A65">
        <f>INDEX(resultados!$A$2:$ZZ$280, 59, MATCH($B$1, resultados!$A$1:$ZZ$1, 0))</f>
        <v/>
      </c>
      <c r="B65">
        <f>INDEX(resultados!$A$2:$ZZ$280, 59, MATCH($B$2, resultados!$A$1:$ZZ$1, 0))</f>
        <v/>
      </c>
      <c r="C65">
        <f>INDEX(resultados!$A$2:$ZZ$280, 59, MATCH($B$3, resultados!$A$1:$ZZ$1, 0))</f>
        <v/>
      </c>
    </row>
    <row r="66">
      <c r="A66">
        <f>INDEX(resultados!$A$2:$ZZ$280, 60, MATCH($B$1, resultados!$A$1:$ZZ$1, 0))</f>
        <v/>
      </c>
      <c r="B66">
        <f>INDEX(resultados!$A$2:$ZZ$280, 60, MATCH($B$2, resultados!$A$1:$ZZ$1, 0))</f>
        <v/>
      </c>
      <c r="C66">
        <f>INDEX(resultados!$A$2:$ZZ$280, 60, MATCH($B$3, resultados!$A$1:$ZZ$1, 0))</f>
        <v/>
      </c>
    </row>
    <row r="67">
      <c r="A67">
        <f>INDEX(resultados!$A$2:$ZZ$280, 61, MATCH($B$1, resultados!$A$1:$ZZ$1, 0))</f>
        <v/>
      </c>
      <c r="B67">
        <f>INDEX(resultados!$A$2:$ZZ$280, 61, MATCH($B$2, resultados!$A$1:$ZZ$1, 0))</f>
        <v/>
      </c>
      <c r="C67">
        <f>INDEX(resultados!$A$2:$ZZ$280, 61, MATCH($B$3, resultados!$A$1:$ZZ$1, 0))</f>
        <v/>
      </c>
    </row>
    <row r="68">
      <c r="A68">
        <f>INDEX(resultados!$A$2:$ZZ$280, 62, MATCH($B$1, resultados!$A$1:$ZZ$1, 0))</f>
        <v/>
      </c>
      <c r="B68">
        <f>INDEX(resultados!$A$2:$ZZ$280, 62, MATCH($B$2, resultados!$A$1:$ZZ$1, 0))</f>
        <v/>
      </c>
      <c r="C68">
        <f>INDEX(resultados!$A$2:$ZZ$280, 62, MATCH($B$3, resultados!$A$1:$ZZ$1, 0))</f>
        <v/>
      </c>
    </row>
    <row r="69">
      <c r="A69">
        <f>INDEX(resultados!$A$2:$ZZ$280, 63, MATCH($B$1, resultados!$A$1:$ZZ$1, 0))</f>
        <v/>
      </c>
      <c r="B69">
        <f>INDEX(resultados!$A$2:$ZZ$280, 63, MATCH($B$2, resultados!$A$1:$ZZ$1, 0))</f>
        <v/>
      </c>
      <c r="C69">
        <f>INDEX(resultados!$A$2:$ZZ$280, 63, MATCH($B$3, resultados!$A$1:$ZZ$1, 0))</f>
        <v/>
      </c>
    </row>
    <row r="70">
      <c r="A70">
        <f>INDEX(resultados!$A$2:$ZZ$280, 64, MATCH($B$1, resultados!$A$1:$ZZ$1, 0))</f>
        <v/>
      </c>
      <c r="B70">
        <f>INDEX(resultados!$A$2:$ZZ$280, 64, MATCH($B$2, resultados!$A$1:$ZZ$1, 0))</f>
        <v/>
      </c>
      <c r="C70">
        <f>INDEX(resultados!$A$2:$ZZ$280, 64, MATCH($B$3, resultados!$A$1:$ZZ$1, 0))</f>
        <v/>
      </c>
    </row>
    <row r="71">
      <c r="A71">
        <f>INDEX(resultados!$A$2:$ZZ$280, 65, MATCH($B$1, resultados!$A$1:$ZZ$1, 0))</f>
        <v/>
      </c>
      <c r="B71">
        <f>INDEX(resultados!$A$2:$ZZ$280, 65, MATCH($B$2, resultados!$A$1:$ZZ$1, 0))</f>
        <v/>
      </c>
      <c r="C71">
        <f>INDEX(resultados!$A$2:$ZZ$280, 65, MATCH($B$3, resultados!$A$1:$ZZ$1, 0))</f>
        <v/>
      </c>
    </row>
    <row r="72">
      <c r="A72">
        <f>INDEX(resultados!$A$2:$ZZ$280, 66, MATCH($B$1, resultados!$A$1:$ZZ$1, 0))</f>
        <v/>
      </c>
      <c r="B72">
        <f>INDEX(resultados!$A$2:$ZZ$280, 66, MATCH($B$2, resultados!$A$1:$ZZ$1, 0))</f>
        <v/>
      </c>
      <c r="C72">
        <f>INDEX(resultados!$A$2:$ZZ$280, 66, MATCH($B$3, resultados!$A$1:$ZZ$1, 0))</f>
        <v/>
      </c>
    </row>
    <row r="73">
      <c r="A73">
        <f>INDEX(resultados!$A$2:$ZZ$280, 67, MATCH($B$1, resultados!$A$1:$ZZ$1, 0))</f>
        <v/>
      </c>
      <c r="B73">
        <f>INDEX(resultados!$A$2:$ZZ$280, 67, MATCH($B$2, resultados!$A$1:$ZZ$1, 0))</f>
        <v/>
      </c>
      <c r="C73">
        <f>INDEX(resultados!$A$2:$ZZ$280, 67, MATCH($B$3, resultados!$A$1:$ZZ$1, 0))</f>
        <v/>
      </c>
    </row>
    <row r="74">
      <c r="A74">
        <f>INDEX(resultados!$A$2:$ZZ$280, 68, MATCH($B$1, resultados!$A$1:$ZZ$1, 0))</f>
        <v/>
      </c>
      <c r="B74">
        <f>INDEX(resultados!$A$2:$ZZ$280, 68, MATCH($B$2, resultados!$A$1:$ZZ$1, 0))</f>
        <v/>
      </c>
      <c r="C74">
        <f>INDEX(resultados!$A$2:$ZZ$280, 68, MATCH($B$3, resultados!$A$1:$ZZ$1, 0))</f>
        <v/>
      </c>
    </row>
    <row r="75">
      <c r="A75">
        <f>INDEX(resultados!$A$2:$ZZ$280, 69, MATCH($B$1, resultados!$A$1:$ZZ$1, 0))</f>
        <v/>
      </c>
      <c r="B75">
        <f>INDEX(resultados!$A$2:$ZZ$280, 69, MATCH($B$2, resultados!$A$1:$ZZ$1, 0))</f>
        <v/>
      </c>
      <c r="C75">
        <f>INDEX(resultados!$A$2:$ZZ$280, 69, MATCH($B$3, resultados!$A$1:$ZZ$1, 0))</f>
        <v/>
      </c>
    </row>
    <row r="76">
      <c r="A76">
        <f>INDEX(resultados!$A$2:$ZZ$280, 70, MATCH($B$1, resultados!$A$1:$ZZ$1, 0))</f>
        <v/>
      </c>
      <c r="B76">
        <f>INDEX(resultados!$A$2:$ZZ$280, 70, MATCH($B$2, resultados!$A$1:$ZZ$1, 0))</f>
        <v/>
      </c>
      <c r="C76">
        <f>INDEX(resultados!$A$2:$ZZ$280, 70, MATCH($B$3, resultados!$A$1:$ZZ$1, 0))</f>
        <v/>
      </c>
    </row>
    <row r="77">
      <c r="A77">
        <f>INDEX(resultados!$A$2:$ZZ$280, 71, MATCH($B$1, resultados!$A$1:$ZZ$1, 0))</f>
        <v/>
      </c>
      <c r="B77">
        <f>INDEX(resultados!$A$2:$ZZ$280, 71, MATCH($B$2, resultados!$A$1:$ZZ$1, 0))</f>
        <v/>
      </c>
      <c r="C77">
        <f>INDEX(resultados!$A$2:$ZZ$280, 71, MATCH($B$3, resultados!$A$1:$ZZ$1, 0))</f>
        <v/>
      </c>
    </row>
    <row r="78">
      <c r="A78">
        <f>INDEX(resultados!$A$2:$ZZ$280, 72, MATCH($B$1, resultados!$A$1:$ZZ$1, 0))</f>
        <v/>
      </c>
      <c r="B78">
        <f>INDEX(resultados!$A$2:$ZZ$280, 72, MATCH($B$2, resultados!$A$1:$ZZ$1, 0))</f>
        <v/>
      </c>
      <c r="C78">
        <f>INDEX(resultados!$A$2:$ZZ$280, 72, MATCH($B$3, resultados!$A$1:$ZZ$1, 0))</f>
        <v/>
      </c>
    </row>
    <row r="79">
      <c r="A79">
        <f>INDEX(resultados!$A$2:$ZZ$280, 73, MATCH($B$1, resultados!$A$1:$ZZ$1, 0))</f>
        <v/>
      </c>
      <c r="B79">
        <f>INDEX(resultados!$A$2:$ZZ$280, 73, MATCH($B$2, resultados!$A$1:$ZZ$1, 0))</f>
        <v/>
      </c>
      <c r="C79">
        <f>INDEX(resultados!$A$2:$ZZ$280, 73, MATCH($B$3, resultados!$A$1:$ZZ$1, 0))</f>
        <v/>
      </c>
    </row>
    <row r="80">
      <c r="A80">
        <f>INDEX(resultados!$A$2:$ZZ$280, 74, MATCH($B$1, resultados!$A$1:$ZZ$1, 0))</f>
        <v/>
      </c>
      <c r="B80">
        <f>INDEX(resultados!$A$2:$ZZ$280, 74, MATCH($B$2, resultados!$A$1:$ZZ$1, 0))</f>
        <v/>
      </c>
      <c r="C80">
        <f>INDEX(resultados!$A$2:$ZZ$280, 74, MATCH($B$3, resultados!$A$1:$ZZ$1, 0))</f>
        <v/>
      </c>
    </row>
    <row r="81">
      <c r="A81">
        <f>INDEX(resultados!$A$2:$ZZ$280, 75, MATCH($B$1, resultados!$A$1:$ZZ$1, 0))</f>
        <v/>
      </c>
      <c r="B81">
        <f>INDEX(resultados!$A$2:$ZZ$280, 75, MATCH($B$2, resultados!$A$1:$ZZ$1, 0))</f>
        <v/>
      </c>
      <c r="C81">
        <f>INDEX(resultados!$A$2:$ZZ$280, 75, MATCH($B$3, resultados!$A$1:$ZZ$1, 0))</f>
        <v/>
      </c>
    </row>
    <row r="82">
      <c r="A82">
        <f>INDEX(resultados!$A$2:$ZZ$280, 76, MATCH($B$1, resultados!$A$1:$ZZ$1, 0))</f>
        <v/>
      </c>
      <c r="B82">
        <f>INDEX(resultados!$A$2:$ZZ$280, 76, MATCH($B$2, resultados!$A$1:$ZZ$1, 0))</f>
        <v/>
      </c>
      <c r="C82">
        <f>INDEX(resultados!$A$2:$ZZ$280, 76, MATCH($B$3, resultados!$A$1:$ZZ$1, 0))</f>
        <v/>
      </c>
    </row>
    <row r="83">
      <c r="A83">
        <f>INDEX(resultados!$A$2:$ZZ$280, 77, MATCH($B$1, resultados!$A$1:$ZZ$1, 0))</f>
        <v/>
      </c>
      <c r="B83">
        <f>INDEX(resultados!$A$2:$ZZ$280, 77, MATCH($B$2, resultados!$A$1:$ZZ$1, 0))</f>
        <v/>
      </c>
      <c r="C83">
        <f>INDEX(resultados!$A$2:$ZZ$280, 77, MATCH($B$3, resultados!$A$1:$ZZ$1, 0))</f>
        <v/>
      </c>
    </row>
    <row r="84">
      <c r="A84">
        <f>INDEX(resultados!$A$2:$ZZ$280, 78, MATCH($B$1, resultados!$A$1:$ZZ$1, 0))</f>
        <v/>
      </c>
      <c r="B84">
        <f>INDEX(resultados!$A$2:$ZZ$280, 78, MATCH($B$2, resultados!$A$1:$ZZ$1, 0))</f>
        <v/>
      </c>
      <c r="C84">
        <f>INDEX(resultados!$A$2:$ZZ$280, 78, MATCH($B$3, resultados!$A$1:$ZZ$1, 0))</f>
        <v/>
      </c>
    </row>
    <row r="85">
      <c r="A85">
        <f>INDEX(resultados!$A$2:$ZZ$280, 79, MATCH($B$1, resultados!$A$1:$ZZ$1, 0))</f>
        <v/>
      </c>
      <c r="B85">
        <f>INDEX(resultados!$A$2:$ZZ$280, 79, MATCH($B$2, resultados!$A$1:$ZZ$1, 0))</f>
        <v/>
      </c>
      <c r="C85">
        <f>INDEX(resultados!$A$2:$ZZ$280, 79, MATCH($B$3, resultados!$A$1:$ZZ$1, 0))</f>
        <v/>
      </c>
    </row>
    <row r="86">
      <c r="A86">
        <f>INDEX(resultados!$A$2:$ZZ$280, 80, MATCH($B$1, resultados!$A$1:$ZZ$1, 0))</f>
        <v/>
      </c>
      <c r="B86">
        <f>INDEX(resultados!$A$2:$ZZ$280, 80, MATCH($B$2, resultados!$A$1:$ZZ$1, 0))</f>
        <v/>
      </c>
      <c r="C86">
        <f>INDEX(resultados!$A$2:$ZZ$280, 80, MATCH($B$3, resultados!$A$1:$ZZ$1, 0))</f>
        <v/>
      </c>
    </row>
    <row r="87">
      <c r="A87">
        <f>INDEX(resultados!$A$2:$ZZ$280, 81, MATCH($B$1, resultados!$A$1:$ZZ$1, 0))</f>
        <v/>
      </c>
      <c r="B87">
        <f>INDEX(resultados!$A$2:$ZZ$280, 81, MATCH($B$2, resultados!$A$1:$ZZ$1, 0))</f>
        <v/>
      </c>
      <c r="C87">
        <f>INDEX(resultados!$A$2:$ZZ$280, 81, MATCH($B$3, resultados!$A$1:$ZZ$1, 0))</f>
        <v/>
      </c>
    </row>
    <row r="88">
      <c r="A88">
        <f>INDEX(resultados!$A$2:$ZZ$280, 82, MATCH($B$1, resultados!$A$1:$ZZ$1, 0))</f>
        <v/>
      </c>
      <c r="B88">
        <f>INDEX(resultados!$A$2:$ZZ$280, 82, MATCH($B$2, resultados!$A$1:$ZZ$1, 0))</f>
        <v/>
      </c>
      <c r="C88">
        <f>INDEX(resultados!$A$2:$ZZ$280, 82, MATCH($B$3, resultados!$A$1:$ZZ$1, 0))</f>
        <v/>
      </c>
    </row>
    <row r="89">
      <c r="A89">
        <f>INDEX(resultados!$A$2:$ZZ$280, 83, MATCH($B$1, resultados!$A$1:$ZZ$1, 0))</f>
        <v/>
      </c>
      <c r="B89">
        <f>INDEX(resultados!$A$2:$ZZ$280, 83, MATCH($B$2, resultados!$A$1:$ZZ$1, 0))</f>
        <v/>
      </c>
      <c r="C89">
        <f>INDEX(resultados!$A$2:$ZZ$280, 83, MATCH($B$3, resultados!$A$1:$ZZ$1, 0))</f>
        <v/>
      </c>
    </row>
    <row r="90">
      <c r="A90">
        <f>INDEX(resultados!$A$2:$ZZ$280, 84, MATCH($B$1, resultados!$A$1:$ZZ$1, 0))</f>
        <v/>
      </c>
      <c r="B90">
        <f>INDEX(resultados!$A$2:$ZZ$280, 84, MATCH($B$2, resultados!$A$1:$ZZ$1, 0))</f>
        <v/>
      </c>
      <c r="C90">
        <f>INDEX(resultados!$A$2:$ZZ$280, 84, MATCH($B$3, resultados!$A$1:$ZZ$1, 0))</f>
        <v/>
      </c>
    </row>
    <row r="91">
      <c r="A91">
        <f>INDEX(resultados!$A$2:$ZZ$280, 85, MATCH($B$1, resultados!$A$1:$ZZ$1, 0))</f>
        <v/>
      </c>
      <c r="B91">
        <f>INDEX(resultados!$A$2:$ZZ$280, 85, MATCH($B$2, resultados!$A$1:$ZZ$1, 0))</f>
        <v/>
      </c>
      <c r="C91">
        <f>INDEX(resultados!$A$2:$ZZ$280, 85, MATCH($B$3, resultados!$A$1:$ZZ$1, 0))</f>
        <v/>
      </c>
    </row>
    <row r="92">
      <c r="A92">
        <f>INDEX(resultados!$A$2:$ZZ$280, 86, MATCH($B$1, resultados!$A$1:$ZZ$1, 0))</f>
        <v/>
      </c>
      <c r="B92">
        <f>INDEX(resultados!$A$2:$ZZ$280, 86, MATCH($B$2, resultados!$A$1:$ZZ$1, 0))</f>
        <v/>
      </c>
      <c r="C92">
        <f>INDEX(resultados!$A$2:$ZZ$280, 86, MATCH($B$3, resultados!$A$1:$ZZ$1, 0))</f>
        <v/>
      </c>
    </row>
    <row r="93">
      <c r="A93">
        <f>INDEX(resultados!$A$2:$ZZ$280, 87, MATCH($B$1, resultados!$A$1:$ZZ$1, 0))</f>
        <v/>
      </c>
      <c r="B93">
        <f>INDEX(resultados!$A$2:$ZZ$280, 87, MATCH($B$2, resultados!$A$1:$ZZ$1, 0))</f>
        <v/>
      </c>
      <c r="C93">
        <f>INDEX(resultados!$A$2:$ZZ$280, 87, MATCH($B$3, resultados!$A$1:$ZZ$1, 0))</f>
        <v/>
      </c>
    </row>
    <row r="94">
      <c r="A94">
        <f>INDEX(resultados!$A$2:$ZZ$280, 88, MATCH($B$1, resultados!$A$1:$ZZ$1, 0))</f>
        <v/>
      </c>
      <c r="B94">
        <f>INDEX(resultados!$A$2:$ZZ$280, 88, MATCH($B$2, resultados!$A$1:$ZZ$1, 0))</f>
        <v/>
      </c>
      <c r="C94">
        <f>INDEX(resultados!$A$2:$ZZ$280, 88, MATCH($B$3, resultados!$A$1:$ZZ$1, 0))</f>
        <v/>
      </c>
    </row>
    <row r="95">
      <c r="A95">
        <f>INDEX(resultados!$A$2:$ZZ$280, 89, MATCH($B$1, resultados!$A$1:$ZZ$1, 0))</f>
        <v/>
      </c>
      <c r="B95">
        <f>INDEX(resultados!$A$2:$ZZ$280, 89, MATCH($B$2, resultados!$A$1:$ZZ$1, 0))</f>
        <v/>
      </c>
      <c r="C95">
        <f>INDEX(resultados!$A$2:$ZZ$280, 89, MATCH($B$3, resultados!$A$1:$ZZ$1, 0))</f>
        <v/>
      </c>
    </row>
    <row r="96">
      <c r="A96">
        <f>INDEX(resultados!$A$2:$ZZ$280, 90, MATCH($B$1, resultados!$A$1:$ZZ$1, 0))</f>
        <v/>
      </c>
      <c r="B96">
        <f>INDEX(resultados!$A$2:$ZZ$280, 90, MATCH($B$2, resultados!$A$1:$ZZ$1, 0))</f>
        <v/>
      </c>
      <c r="C96">
        <f>INDEX(resultados!$A$2:$ZZ$280, 90, MATCH($B$3, resultados!$A$1:$ZZ$1, 0))</f>
        <v/>
      </c>
    </row>
    <row r="97">
      <c r="A97">
        <f>INDEX(resultados!$A$2:$ZZ$280, 91, MATCH($B$1, resultados!$A$1:$ZZ$1, 0))</f>
        <v/>
      </c>
      <c r="B97">
        <f>INDEX(resultados!$A$2:$ZZ$280, 91, MATCH($B$2, resultados!$A$1:$ZZ$1, 0))</f>
        <v/>
      </c>
      <c r="C97">
        <f>INDEX(resultados!$A$2:$ZZ$280, 91, MATCH($B$3, resultados!$A$1:$ZZ$1, 0))</f>
        <v/>
      </c>
    </row>
    <row r="98">
      <c r="A98">
        <f>INDEX(resultados!$A$2:$ZZ$280, 92, MATCH($B$1, resultados!$A$1:$ZZ$1, 0))</f>
        <v/>
      </c>
      <c r="B98">
        <f>INDEX(resultados!$A$2:$ZZ$280, 92, MATCH($B$2, resultados!$A$1:$ZZ$1, 0))</f>
        <v/>
      </c>
      <c r="C98">
        <f>INDEX(resultados!$A$2:$ZZ$280, 92, MATCH($B$3, resultados!$A$1:$ZZ$1, 0))</f>
        <v/>
      </c>
    </row>
    <row r="99">
      <c r="A99">
        <f>INDEX(resultados!$A$2:$ZZ$280, 93, MATCH($B$1, resultados!$A$1:$ZZ$1, 0))</f>
        <v/>
      </c>
      <c r="B99">
        <f>INDEX(resultados!$A$2:$ZZ$280, 93, MATCH($B$2, resultados!$A$1:$ZZ$1, 0))</f>
        <v/>
      </c>
      <c r="C99">
        <f>INDEX(resultados!$A$2:$ZZ$280, 93, MATCH($B$3, resultados!$A$1:$ZZ$1, 0))</f>
        <v/>
      </c>
    </row>
    <row r="100">
      <c r="A100">
        <f>INDEX(resultados!$A$2:$ZZ$280, 94, MATCH($B$1, resultados!$A$1:$ZZ$1, 0))</f>
        <v/>
      </c>
      <c r="B100">
        <f>INDEX(resultados!$A$2:$ZZ$280, 94, MATCH($B$2, resultados!$A$1:$ZZ$1, 0))</f>
        <v/>
      </c>
      <c r="C100">
        <f>INDEX(resultados!$A$2:$ZZ$280, 94, MATCH($B$3, resultados!$A$1:$ZZ$1, 0))</f>
        <v/>
      </c>
    </row>
    <row r="101">
      <c r="A101">
        <f>INDEX(resultados!$A$2:$ZZ$280, 95, MATCH($B$1, resultados!$A$1:$ZZ$1, 0))</f>
        <v/>
      </c>
      <c r="B101">
        <f>INDEX(resultados!$A$2:$ZZ$280, 95, MATCH($B$2, resultados!$A$1:$ZZ$1, 0))</f>
        <v/>
      </c>
      <c r="C101">
        <f>INDEX(resultados!$A$2:$ZZ$280, 95, MATCH($B$3, resultados!$A$1:$ZZ$1, 0))</f>
        <v/>
      </c>
    </row>
    <row r="102">
      <c r="A102">
        <f>INDEX(resultados!$A$2:$ZZ$280, 96, MATCH($B$1, resultados!$A$1:$ZZ$1, 0))</f>
        <v/>
      </c>
      <c r="B102">
        <f>INDEX(resultados!$A$2:$ZZ$280, 96, MATCH($B$2, resultados!$A$1:$ZZ$1, 0))</f>
        <v/>
      </c>
      <c r="C102">
        <f>INDEX(resultados!$A$2:$ZZ$280, 96, MATCH($B$3, resultados!$A$1:$ZZ$1, 0))</f>
        <v/>
      </c>
    </row>
    <row r="103">
      <c r="A103">
        <f>INDEX(resultados!$A$2:$ZZ$280, 97, MATCH($B$1, resultados!$A$1:$ZZ$1, 0))</f>
        <v/>
      </c>
      <c r="B103">
        <f>INDEX(resultados!$A$2:$ZZ$280, 97, MATCH($B$2, resultados!$A$1:$ZZ$1, 0))</f>
        <v/>
      </c>
      <c r="C103">
        <f>INDEX(resultados!$A$2:$ZZ$280, 97, MATCH($B$3, resultados!$A$1:$ZZ$1, 0))</f>
        <v/>
      </c>
    </row>
    <row r="104">
      <c r="A104">
        <f>INDEX(resultados!$A$2:$ZZ$280, 98, MATCH($B$1, resultados!$A$1:$ZZ$1, 0))</f>
        <v/>
      </c>
      <c r="B104">
        <f>INDEX(resultados!$A$2:$ZZ$280, 98, MATCH($B$2, resultados!$A$1:$ZZ$1, 0))</f>
        <v/>
      </c>
      <c r="C104">
        <f>INDEX(resultados!$A$2:$ZZ$280, 98, MATCH($B$3, resultados!$A$1:$ZZ$1, 0))</f>
        <v/>
      </c>
    </row>
    <row r="105">
      <c r="A105">
        <f>INDEX(resultados!$A$2:$ZZ$280, 99, MATCH($B$1, resultados!$A$1:$ZZ$1, 0))</f>
        <v/>
      </c>
      <c r="B105">
        <f>INDEX(resultados!$A$2:$ZZ$280, 99, MATCH($B$2, resultados!$A$1:$ZZ$1, 0))</f>
        <v/>
      </c>
      <c r="C105">
        <f>INDEX(resultados!$A$2:$ZZ$280, 99, MATCH($B$3, resultados!$A$1:$ZZ$1, 0))</f>
        <v/>
      </c>
    </row>
    <row r="106">
      <c r="A106">
        <f>INDEX(resultados!$A$2:$ZZ$280, 100, MATCH($B$1, resultados!$A$1:$ZZ$1, 0))</f>
        <v/>
      </c>
      <c r="B106">
        <f>INDEX(resultados!$A$2:$ZZ$280, 100, MATCH($B$2, resultados!$A$1:$ZZ$1, 0))</f>
        <v/>
      </c>
      <c r="C106">
        <f>INDEX(resultados!$A$2:$ZZ$280, 100, MATCH($B$3, resultados!$A$1:$ZZ$1, 0))</f>
        <v/>
      </c>
    </row>
    <row r="107">
      <c r="A107">
        <f>INDEX(resultados!$A$2:$ZZ$280, 101, MATCH($B$1, resultados!$A$1:$ZZ$1, 0))</f>
        <v/>
      </c>
      <c r="B107">
        <f>INDEX(resultados!$A$2:$ZZ$280, 101, MATCH($B$2, resultados!$A$1:$ZZ$1, 0))</f>
        <v/>
      </c>
      <c r="C107">
        <f>INDEX(resultados!$A$2:$ZZ$280, 101, MATCH($B$3, resultados!$A$1:$ZZ$1, 0))</f>
        <v/>
      </c>
    </row>
    <row r="108">
      <c r="A108">
        <f>INDEX(resultados!$A$2:$ZZ$280, 102, MATCH($B$1, resultados!$A$1:$ZZ$1, 0))</f>
        <v/>
      </c>
      <c r="B108">
        <f>INDEX(resultados!$A$2:$ZZ$280, 102, MATCH($B$2, resultados!$A$1:$ZZ$1, 0))</f>
        <v/>
      </c>
      <c r="C108">
        <f>INDEX(resultados!$A$2:$ZZ$280, 102, MATCH($B$3, resultados!$A$1:$ZZ$1, 0))</f>
        <v/>
      </c>
    </row>
    <row r="109">
      <c r="A109">
        <f>INDEX(resultados!$A$2:$ZZ$280, 103, MATCH($B$1, resultados!$A$1:$ZZ$1, 0))</f>
        <v/>
      </c>
      <c r="B109">
        <f>INDEX(resultados!$A$2:$ZZ$280, 103, MATCH($B$2, resultados!$A$1:$ZZ$1, 0))</f>
        <v/>
      </c>
      <c r="C109">
        <f>INDEX(resultados!$A$2:$ZZ$280, 103, MATCH($B$3, resultados!$A$1:$ZZ$1, 0))</f>
        <v/>
      </c>
    </row>
    <row r="110">
      <c r="A110">
        <f>INDEX(resultados!$A$2:$ZZ$280, 104, MATCH($B$1, resultados!$A$1:$ZZ$1, 0))</f>
        <v/>
      </c>
      <c r="B110">
        <f>INDEX(resultados!$A$2:$ZZ$280, 104, MATCH($B$2, resultados!$A$1:$ZZ$1, 0))</f>
        <v/>
      </c>
      <c r="C110">
        <f>INDEX(resultados!$A$2:$ZZ$280, 104, MATCH($B$3, resultados!$A$1:$ZZ$1, 0))</f>
        <v/>
      </c>
    </row>
    <row r="111">
      <c r="A111">
        <f>INDEX(resultados!$A$2:$ZZ$280, 105, MATCH($B$1, resultados!$A$1:$ZZ$1, 0))</f>
        <v/>
      </c>
      <c r="B111">
        <f>INDEX(resultados!$A$2:$ZZ$280, 105, MATCH($B$2, resultados!$A$1:$ZZ$1, 0))</f>
        <v/>
      </c>
      <c r="C111">
        <f>INDEX(resultados!$A$2:$ZZ$280, 105, MATCH($B$3, resultados!$A$1:$ZZ$1, 0))</f>
        <v/>
      </c>
    </row>
    <row r="112">
      <c r="A112">
        <f>INDEX(resultados!$A$2:$ZZ$280, 106, MATCH($B$1, resultados!$A$1:$ZZ$1, 0))</f>
        <v/>
      </c>
      <c r="B112">
        <f>INDEX(resultados!$A$2:$ZZ$280, 106, MATCH($B$2, resultados!$A$1:$ZZ$1, 0))</f>
        <v/>
      </c>
      <c r="C112">
        <f>INDEX(resultados!$A$2:$ZZ$280, 106, MATCH($B$3, resultados!$A$1:$ZZ$1, 0))</f>
        <v/>
      </c>
    </row>
    <row r="113">
      <c r="A113">
        <f>INDEX(resultados!$A$2:$ZZ$280, 107, MATCH($B$1, resultados!$A$1:$ZZ$1, 0))</f>
        <v/>
      </c>
      <c r="B113">
        <f>INDEX(resultados!$A$2:$ZZ$280, 107, MATCH($B$2, resultados!$A$1:$ZZ$1, 0))</f>
        <v/>
      </c>
      <c r="C113">
        <f>INDEX(resultados!$A$2:$ZZ$280, 107, MATCH($B$3, resultados!$A$1:$ZZ$1, 0))</f>
        <v/>
      </c>
    </row>
    <row r="114">
      <c r="A114">
        <f>INDEX(resultados!$A$2:$ZZ$280, 108, MATCH($B$1, resultados!$A$1:$ZZ$1, 0))</f>
        <v/>
      </c>
      <c r="B114">
        <f>INDEX(resultados!$A$2:$ZZ$280, 108, MATCH($B$2, resultados!$A$1:$ZZ$1, 0))</f>
        <v/>
      </c>
      <c r="C114">
        <f>INDEX(resultados!$A$2:$ZZ$280, 108, MATCH($B$3, resultados!$A$1:$ZZ$1, 0))</f>
        <v/>
      </c>
    </row>
    <row r="115">
      <c r="A115">
        <f>INDEX(resultados!$A$2:$ZZ$280, 109, MATCH($B$1, resultados!$A$1:$ZZ$1, 0))</f>
        <v/>
      </c>
      <c r="B115">
        <f>INDEX(resultados!$A$2:$ZZ$280, 109, MATCH($B$2, resultados!$A$1:$ZZ$1, 0))</f>
        <v/>
      </c>
      <c r="C115">
        <f>INDEX(resultados!$A$2:$ZZ$280, 109, MATCH($B$3, resultados!$A$1:$ZZ$1, 0))</f>
        <v/>
      </c>
    </row>
    <row r="116">
      <c r="A116">
        <f>INDEX(resultados!$A$2:$ZZ$280, 110, MATCH($B$1, resultados!$A$1:$ZZ$1, 0))</f>
        <v/>
      </c>
      <c r="B116">
        <f>INDEX(resultados!$A$2:$ZZ$280, 110, MATCH($B$2, resultados!$A$1:$ZZ$1, 0))</f>
        <v/>
      </c>
      <c r="C116">
        <f>INDEX(resultados!$A$2:$ZZ$280, 110, MATCH($B$3, resultados!$A$1:$ZZ$1, 0))</f>
        <v/>
      </c>
    </row>
    <row r="117">
      <c r="A117">
        <f>INDEX(resultados!$A$2:$ZZ$280, 111, MATCH($B$1, resultados!$A$1:$ZZ$1, 0))</f>
        <v/>
      </c>
      <c r="B117">
        <f>INDEX(resultados!$A$2:$ZZ$280, 111, MATCH($B$2, resultados!$A$1:$ZZ$1, 0))</f>
        <v/>
      </c>
      <c r="C117">
        <f>INDEX(resultados!$A$2:$ZZ$280, 111, MATCH($B$3, resultados!$A$1:$ZZ$1, 0))</f>
        <v/>
      </c>
    </row>
    <row r="118">
      <c r="A118">
        <f>INDEX(resultados!$A$2:$ZZ$280, 112, MATCH($B$1, resultados!$A$1:$ZZ$1, 0))</f>
        <v/>
      </c>
      <c r="B118">
        <f>INDEX(resultados!$A$2:$ZZ$280, 112, MATCH($B$2, resultados!$A$1:$ZZ$1, 0))</f>
        <v/>
      </c>
      <c r="C118">
        <f>INDEX(resultados!$A$2:$ZZ$280, 112, MATCH($B$3, resultados!$A$1:$ZZ$1, 0))</f>
        <v/>
      </c>
    </row>
    <row r="119">
      <c r="A119">
        <f>INDEX(resultados!$A$2:$ZZ$280, 113, MATCH($B$1, resultados!$A$1:$ZZ$1, 0))</f>
        <v/>
      </c>
      <c r="B119">
        <f>INDEX(resultados!$A$2:$ZZ$280, 113, MATCH($B$2, resultados!$A$1:$ZZ$1, 0))</f>
        <v/>
      </c>
      <c r="C119">
        <f>INDEX(resultados!$A$2:$ZZ$280, 113, MATCH($B$3, resultados!$A$1:$ZZ$1, 0))</f>
        <v/>
      </c>
    </row>
    <row r="120">
      <c r="A120">
        <f>INDEX(resultados!$A$2:$ZZ$280, 114, MATCH($B$1, resultados!$A$1:$ZZ$1, 0))</f>
        <v/>
      </c>
      <c r="B120">
        <f>INDEX(resultados!$A$2:$ZZ$280, 114, MATCH($B$2, resultados!$A$1:$ZZ$1, 0))</f>
        <v/>
      </c>
      <c r="C120">
        <f>INDEX(resultados!$A$2:$ZZ$280, 114, MATCH($B$3, resultados!$A$1:$ZZ$1, 0))</f>
        <v/>
      </c>
    </row>
    <row r="121">
      <c r="A121">
        <f>INDEX(resultados!$A$2:$ZZ$280, 115, MATCH($B$1, resultados!$A$1:$ZZ$1, 0))</f>
        <v/>
      </c>
      <c r="B121">
        <f>INDEX(resultados!$A$2:$ZZ$280, 115, MATCH($B$2, resultados!$A$1:$ZZ$1, 0))</f>
        <v/>
      </c>
      <c r="C121">
        <f>INDEX(resultados!$A$2:$ZZ$280, 115, MATCH($B$3, resultados!$A$1:$ZZ$1, 0))</f>
        <v/>
      </c>
    </row>
    <row r="122">
      <c r="A122">
        <f>INDEX(resultados!$A$2:$ZZ$280, 116, MATCH($B$1, resultados!$A$1:$ZZ$1, 0))</f>
        <v/>
      </c>
      <c r="B122">
        <f>INDEX(resultados!$A$2:$ZZ$280, 116, MATCH($B$2, resultados!$A$1:$ZZ$1, 0))</f>
        <v/>
      </c>
      <c r="C122">
        <f>INDEX(resultados!$A$2:$ZZ$280, 116, MATCH($B$3, resultados!$A$1:$ZZ$1, 0))</f>
        <v/>
      </c>
    </row>
    <row r="123">
      <c r="A123">
        <f>INDEX(resultados!$A$2:$ZZ$280, 117, MATCH($B$1, resultados!$A$1:$ZZ$1, 0))</f>
        <v/>
      </c>
      <c r="B123">
        <f>INDEX(resultados!$A$2:$ZZ$280, 117, MATCH($B$2, resultados!$A$1:$ZZ$1, 0))</f>
        <v/>
      </c>
      <c r="C123">
        <f>INDEX(resultados!$A$2:$ZZ$280, 117, MATCH($B$3, resultados!$A$1:$ZZ$1, 0))</f>
        <v/>
      </c>
    </row>
    <row r="124">
      <c r="A124">
        <f>INDEX(resultados!$A$2:$ZZ$280, 118, MATCH($B$1, resultados!$A$1:$ZZ$1, 0))</f>
        <v/>
      </c>
      <c r="B124">
        <f>INDEX(resultados!$A$2:$ZZ$280, 118, MATCH($B$2, resultados!$A$1:$ZZ$1, 0))</f>
        <v/>
      </c>
      <c r="C124">
        <f>INDEX(resultados!$A$2:$ZZ$280, 118, MATCH($B$3, resultados!$A$1:$ZZ$1, 0))</f>
        <v/>
      </c>
    </row>
    <row r="125">
      <c r="A125">
        <f>INDEX(resultados!$A$2:$ZZ$280, 119, MATCH($B$1, resultados!$A$1:$ZZ$1, 0))</f>
        <v/>
      </c>
      <c r="B125">
        <f>INDEX(resultados!$A$2:$ZZ$280, 119, MATCH($B$2, resultados!$A$1:$ZZ$1, 0))</f>
        <v/>
      </c>
      <c r="C125">
        <f>INDEX(resultados!$A$2:$ZZ$280, 119, MATCH($B$3, resultados!$A$1:$ZZ$1, 0))</f>
        <v/>
      </c>
    </row>
    <row r="126">
      <c r="A126">
        <f>INDEX(resultados!$A$2:$ZZ$280, 120, MATCH($B$1, resultados!$A$1:$ZZ$1, 0))</f>
        <v/>
      </c>
      <c r="B126">
        <f>INDEX(resultados!$A$2:$ZZ$280, 120, MATCH($B$2, resultados!$A$1:$ZZ$1, 0))</f>
        <v/>
      </c>
      <c r="C126">
        <f>INDEX(resultados!$A$2:$ZZ$280, 120, MATCH($B$3, resultados!$A$1:$ZZ$1, 0))</f>
        <v/>
      </c>
    </row>
    <row r="127">
      <c r="A127">
        <f>INDEX(resultados!$A$2:$ZZ$280, 121, MATCH($B$1, resultados!$A$1:$ZZ$1, 0))</f>
        <v/>
      </c>
      <c r="B127">
        <f>INDEX(resultados!$A$2:$ZZ$280, 121, MATCH($B$2, resultados!$A$1:$ZZ$1, 0))</f>
        <v/>
      </c>
      <c r="C127">
        <f>INDEX(resultados!$A$2:$ZZ$280, 121, MATCH($B$3, resultados!$A$1:$ZZ$1, 0))</f>
        <v/>
      </c>
    </row>
    <row r="128">
      <c r="A128">
        <f>INDEX(resultados!$A$2:$ZZ$280, 122, MATCH($B$1, resultados!$A$1:$ZZ$1, 0))</f>
        <v/>
      </c>
      <c r="B128">
        <f>INDEX(resultados!$A$2:$ZZ$280, 122, MATCH($B$2, resultados!$A$1:$ZZ$1, 0))</f>
        <v/>
      </c>
      <c r="C128">
        <f>INDEX(resultados!$A$2:$ZZ$280, 122, MATCH($B$3, resultados!$A$1:$ZZ$1, 0))</f>
        <v/>
      </c>
    </row>
    <row r="129">
      <c r="A129">
        <f>INDEX(resultados!$A$2:$ZZ$280, 123, MATCH($B$1, resultados!$A$1:$ZZ$1, 0))</f>
        <v/>
      </c>
      <c r="B129">
        <f>INDEX(resultados!$A$2:$ZZ$280, 123, MATCH($B$2, resultados!$A$1:$ZZ$1, 0))</f>
        <v/>
      </c>
      <c r="C129">
        <f>INDEX(resultados!$A$2:$ZZ$280, 123, MATCH($B$3, resultados!$A$1:$ZZ$1, 0))</f>
        <v/>
      </c>
    </row>
    <row r="130">
      <c r="A130">
        <f>INDEX(resultados!$A$2:$ZZ$280, 124, MATCH($B$1, resultados!$A$1:$ZZ$1, 0))</f>
        <v/>
      </c>
      <c r="B130">
        <f>INDEX(resultados!$A$2:$ZZ$280, 124, MATCH($B$2, resultados!$A$1:$ZZ$1, 0))</f>
        <v/>
      </c>
      <c r="C130">
        <f>INDEX(resultados!$A$2:$ZZ$280, 124, MATCH($B$3, resultados!$A$1:$ZZ$1, 0))</f>
        <v/>
      </c>
    </row>
    <row r="131">
      <c r="A131">
        <f>INDEX(resultados!$A$2:$ZZ$280, 125, MATCH($B$1, resultados!$A$1:$ZZ$1, 0))</f>
        <v/>
      </c>
      <c r="B131">
        <f>INDEX(resultados!$A$2:$ZZ$280, 125, MATCH($B$2, resultados!$A$1:$ZZ$1, 0))</f>
        <v/>
      </c>
      <c r="C131">
        <f>INDEX(resultados!$A$2:$ZZ$280, 125, MATCH($B$3, resultados!$A$1:$ZZ$1, 0))</f>
        <v/>
      </c>
    </row>
    <row r="132">
      <c r="A132">
        <f>INDEX(resultados!$A$2:$ZZ$280, 126, MATCH($B$1, resultados!$A$1:$ZZ$1, 0))</f>
        <v/>
      </c>
      <c r="B132">
        <f>INDEX(resultados!$A$2:$ZZ$280, 126, MATCH($B$2, resultados!$A$1:$ZZ$1, 0))</f>
        <v/>
      </c>
      <c r="C132">
        <f>INDEX(resultados!$A$2:$ZZ$280, 126, MATCH($B$3, resultados!$A$1:$ZZ$1, 0))</f>
        <v/>
      </c>
    </row>
    <row r="133">
      <c r="A133">
        <f>INDEX(resultados!$A$2:$ZZ$280, 127, MATCH($B$1, resultados!$A$1:$ZZ$1, 0))</f>
        <v/>
      </c>
      <c r="B133">
        <f>INDEX(resultados!$A$2:$ZZ$280, 127, MATCH($B$2, resultados!$A$1:$ZZ$1, 0))</f>
        <v/>
      </c>
      <c r="C133">
        <f>INDEX(resultados!$A$2:$ZZ$280, 127, MATCH($B$3, resultados!$A$1:$ZZ$1, 0))</f>
        <v/>
      </c>
    </row>
    <row r="134">
      <c r="A134">
        <f>INDEX(resultados!$A$2:$ZZ$280, 128, MATCH($B$1, resultados!$A$1:$ZZ$1, 0))</f>
        <v/>
      </c>
      <c r="B134">
        <f>INDEX(resultados!$A$2:$ZZ$280, 128, MATCH($B$2, resultados!$A$1:$ZZ$1, 0))</f>
        <v/>
      </c>
      <c r="C134">
        <f>INDEX(resultados!$A$2:$ZZ$280, 128, MATCH($B$3, resultados!$A$1:$ZZ$1, 0))</f>
        <v/>
      </c>
    </row>
    <row r="135">
      <c r="A135">
        <f>INDEX(resultados!$A$2:$ZZ$280, 129, MATCH($B$1, resultados!$A$1:$ZZ$1, 0))</f>
        <v/>
      </c>
      <c r="B135">
        <f>INDEX(resultados!$A$2:$ZZ$280, 129, MATCH($B$2, resultados!$A$1:$ZZ$1, 0))</f>
        <v/>
      </c>
      <c r="C135">
        <f>INDEX(resultados!$A$2:$ZZ$280, 129, MATCH($B$3, resultados!$A$1:$ZZ$1, 0))</f>
        <v/>
      </c>
    </row>
    <row r="136">
      <c r="A136">
        <f>INDEX(resultados!$A$2:$ZZ$280, 130, MATCH($B$1, resultados!$A$1:$ZZ$1, 0))</f>
        <v/>
      </c>
      <c r="B136">
        <f>INDEX(resultados!$A$2:$ZZ$280, 130, MATCH($B$2, resultados!$A$1:$ZZ$1, 0))</f>
        <v/>
      </c>
      <c r="C136">
        <f>INDEX(resultados!$A$2:$ZZ$280, 130, MATCH($B$3, resultados!$A$1:$ZZ$1, 0))</f>
        <v/>
      </c>
    </row>
    <row r="137">
      <c r="A137">
        <f>INDEX(resultados!$A$2:$ZZ$280, 131, MATCH($B$1, resultados!$A$1:$ZZ$1, 0))</f>
        <v/>
      </c>
      <c r="B137">
        <f>INDEX(resultados!$A$2:$ZZ$280, 131, MATCH($B$2, resultados!$A$1:$ZZ$1, 0))</f>
        <v/>
      </c>
      <c r="C137">
        <f>INDEX(resultados!$A$2:$ZZ$280, 131, MATCH($B$3, resultados!$A$1:$ZZ$1, 0))</f>
        <v/>
      </c>
    </row>
    <row r="138">
      <c r="A138">
        <f>INDEX(resultados!$A$2:$ZZ$280, 132, MATCH($B$1, resultados!$A$1:$ZZ$1, 0))</f>
        <v/>
      </c>
      <c r="B138">
        <f>INDEX(resultados!$A$2:$ZZ$280, 132, MATCH($B$2, resultados!$A$1:$ZZ$1, 0))</f>
        <v/>
      </c>
      <c r="C138">
        <f>INDEX(resultados!$A$2:$ZZ$280, 132, MATCH($B$3, resultados!$A$1:$ZZ$1, 0))</f>
        <v/>
      </c>
    </row>
    <row r="139">
      <c r="A139">
        <f>INDEX(resultados!$A$2:$ZZ$280, 133, MATCH($B$1, resultados!$A$1:$ZZ$1, 0))</f>
        <v/>
      </c>
      <c r="B139">
        <f>INDEX(resultados!$A$2:$ZZ$280, 133, MATCH($B$2, resultados!$A$1:$ZZ$1, 0))</f>
        <v/>
      </c>
      <c r="C139">
        <f>INDEX(resultados!$A$2:$ZZ$280, 133, MATCH($B$3, resultados!$A$1:$ZZ$1, 0))</f>
        <v/>
      </c>
    </row>
    <row r="140">
      <c r="A140">
        <f>INDEX(resultados!$A$2:$ZZ$280, 134, MATCH($B$1, resultados!$A$1:$ZZ$1, 0))</f>
        <v/>
      </c>
      <c r="B140">
        <f>INDEX(resultados!$A$2:$ZZ$280, 134, MATCH($B$2, resultados!$A$1:$ZZ$1, 0))</f>
        <v/>
      </c>
      <c r="C140">
        <f>INDEX(resultados!$A$2:$ZZ$280, 134, MATCH($B$3, resultados!$A$1:$ZZ$1, 0))</f>
        <v/>
      </c>
    </row>
    <row r="141">
      <c r="A141">
        <f>INDEX(resultados!$A$2:$ZZ$280, 135, MATCH($B$1, resultados!$A$1:$ZZ$1, 0))</f>
        <v/>
      </c>
      <c r="B141">
        <f>INDEX(resultados!$A$2:$ZZ$280, 135, MATCH($B$2, resultados!$A$1:$ZZ$1, 0))</f>
        <v/>
      </c>
      <c r="C141">
        <f>INDEX(resultados!$A$2:$ZZ$280, 135, MATCH($B$3, resultados!$A$1:$ZZ$1, 0))</f>
        <v/>
      </c>
    </row>
    <row r="142">
      <c r="A142">
        <f>INDEX(resultados!$A$2:$ZZ$280, 136, MATCH($B$1, resultados!$A$1:$ZZ$1, 0))</f>
        <v/>
      </c>
      <c r="B142">
        <f>INDEX(resultados!$A$2:$ZZ$280, 136, MATCH($B$2, resultados!$A$1:$ZZ$1, 0))</f>
        <v/>
      </c>
      <c r="C142">
        <f>INDEX(resultados!$A$2:$ZZ$280, 136, MATCH($B$3, resultados!$A$1:$ZZ$1, 0))</f>
        <v/>
      </c>
    </row>
    <row r="143">
      <c r="A143">
        <f>INDEX(resultados!$A$2:$ZZ$280, 137, MATCH($B$1, resultados!$A$1:$ZZ$1, 0))</f>
        <v/>
      </c>
      <c r="B143">
        <f>INDEX(resultados!$A$2:$ZZ$280, 137, MATCH($B$2, resultados!$A$1:$ZZ$1, 0))</f>
        <v/>
      </c>
      <c r="C143">
        <f>INDEX(resultados!$A$2:$ZZ$280, 137, MATCH($B$3, resultados!$A$1:$ZZ$1, 0))</f>
        <v/>
      </c>
    </row>
    <row r="144">
      <c r="A144">
        <f>INDEX(resultados!$A$2:$ZZ$280, 138, MATCH($B$1, resultados!$A$1:$ZZ$1, 0))</f>
        <v/>
      </c>
      <c r="B144">
        <f>INDEX(resultados!$A$2:$ZZ$280, 138, MATCH($B$2, resultados!$A$1:$ZZ$1, 0))</f>
        <v/>
      </c>
      <c r="C144">
        <f>INDEX(resultados!$A$2:$ZZ$280, 138, MATCH($B$3, resultados!$A$1:$ZZ$1, 0))</f>
        <v/>
      </c>
    </row>
    <row r="145">
      <c r="A145">
        <f>INDEX(resultados!$A$2:$ZZ$280, 139, MATCH($B$1, resultados!$A$1:$ZZ$1, 0))</f>
        <v/>
      </c>
      <c r="B145">
        <f>INDEX(resultados!$A$2:$ZZ$280, 139, MATCH($B$2, resultados!$A$1:$ZZ$1, 0))</f>
        <v/>
      </c>
      <c r="C145">
        <f>INDEX(resultados!$A$2:$ZZ$280, 139, MATCH($B$3, resultados!$A$1:$ZZ$1, 0))</f>
        <v/>
      </c>
    </row>
    <row r="146">
      <c r="A146">
        <f>INDEX(resultados!$A$2:$ZZ$280, 140, MATCH($B$1, resultados!$A$1:$ZZ$1, 0))</f>
        <v/>
      </c>
      <c r="B146">
        <f>INDEX(resultados!$A$2:$ZZ$280, 140, MATCH($B$2, resultados!$A$1:$ZZ$1, 0))</f>
        <v/>
      </c>
      <c r="C146">
        <f>INDEX(resultados!$A$2:$ZZ$280, 140, MATCH($B$3, resultados!$A$1:$ZZ$1, 0))</f>
        <v/>
      </c>
    </row>
    <row r="147">
      <c r="A147">
        <f>INDEX(resultados!$A$2:$ZZ$280, 141, MATCH($B$1, resultados!$A$1:$ZZ$1, 0))</f>
        <v/>
      </c>
      <c r="B147">
        <f>INDEX(resultados!$A$2:$ZZ$280, 141, MATCH($B$2, resultados!$A$1:$ZZ$1, 0))</f>
        <v/>
      </c>
      <c r="C147">
        <f>INDEX(resultados!$A$2:$ZZ$280, 141, MATCH($B$3, resultados!$A$1:$ZZ$1, 0))</f>
        <v/>
      </c>
    </row>
    <row r="148">
      <c r="A148">
        <f>INDEX(resultados!$A$2:$ZZ$280, 142, MATCH($B$1, resultados!$A$1:$ZZ$1, 0))</f>
        <v/>
      </c>
      <c r="B148">
        <f>INDEX(resultados!$A$2:$ZZ$280, 142, MATCH($B$2, resultados!$A$1:$ZZ$1, 0))</f>
        <v/>
      </c>
      <c r="C148">
        <f>INDEX(resultados!$A$2:$ZZ$280, 142, MATCH($B$3, resultados!$A$1:$ZZ$1, 0))</f>
        <v/>
      </c>
    </row>
    <row r="149">
      <c r="A149">
        <f>INDEX(resultados!$A$2:$ZZ$280, 143, MATCH($B$1, resultados!$A$1:$ZZ$1, 0))</f>
        <v/>
      </c>
      <c r="B149">
        <f>INDEX(resultados!$A$2:$ZZ$280, 143, MATCH($B$2, resultados!$A$1:$ZZ$1, 0))</f>
        <v/>
      </c>
      <c r="C149">
        <f>INDEX(resultados!$A$2:$ZZ$280, 143, MATCH($B$3, resultados!$A$1:$ZZ$1, 0))</f>
        <v/>
      </c>
    </row>
    <row r="150">
      <c r="A150">
        <f>INDEX(resultados!$A$2:$ZZ$280, 144, MATCH($B$1, resultados!$A$1:$ZZ$1, 0))</f>
        <v/>
      </c>
      <c r="B150">
        <f>INDEX(resultados!$A$2:$ZZ$280, 144, MATCH($B$2, resultados!$A$1:$ZZ$1, 0))</f>
        <v/>
      </c>
      <c r="C150">
        <f>INDEX(resultados!$A$2:$ZZ$280, 144, MATCH($B$3, resultados!$A$1:$ZZ$1, 0))</f>
        <v/>
      </c>
    </row>
    <row r="151">
      <c r="A151">
        <f>INDEX(resultados!$A$2:$ZZ$280, 145, MATCH($B$1, resultados!$A$1:$ZZ$1, 0))</f>
        <v/>
      </c>
      <c r="B151">
        <f>INDEX(resultados!$A$2:$ZZ$280, 145, MATCH($B$2, resultados!$A$1:$ZZ$1, 0))</f>
        <v/>
      </c>
      <c r="C151">
        <f>INDEX(resultados!$A$2:$ZZ$280, 145, MATCH($B$3, resultados!$A$1:$ZZ$1, 0))</f>
        <v/>
      </c>
    </row>
    <row r="152">
      <c r="A152">
        <f>INDEX(resultados!$A$2:$ZZ$280, 146, MATCH($B$1, resultados!$A$1:$ZZ$1, 0))</f>
        <v/>
      </c>
      <c r="B152">
        <f>INDEX(resultados!$A$2:$ZZ$280, 146, MATCH($B$2, resultados!$A$1:$ZZ$1, 0))</f>
        <v/>
      </c>
      <c r="C152">
        <f>INDEX(resultados!$A$2:$ZZ$280, 146, MATCH($B$3, resultados!$A$1:$ZZ$1, 0))</f>
        <v/>
      </c>
    </row>
    <row r="153">
      <c r="A153">
        <f>INDEX(resultados!$A$2:$ZZ$280, 147, MATCH($B$1, resultados!$A$1:$ZZ$1, 0))</f>
        <v/>
      </c>
      <c r="B153">
        <f>INDEX(resultados!$A$2:$ZZ$280, 147, MATCH($B$2, resultados!$A$1:$ZZ$1, 0))</f>
        <v/>
      </c>
      <c r="C153">
        <f>INDEX(resultados!$A$2:$ZZ$280, 147, MATCH($B$3, resultados!$A$1:$ZZ$1, 0))</f>
        <v/>
      </c>
    </row>
    <row r="154">
      <c r="A154">
        <f>INDEX(resultados!$A$2:$ZZ$280, 148, MATCH($B$1, resultados!$A$1:$ZZ$1, 0))</f>
        <v/>
      </c>
      <c r="B154">
        <f>INDEX(resultados!$A$2:$ZZ$280, 148, MATCH($B$2, resultados!$A$1:$ZZ$1, 0))</f>
        <v/>
      </c>
      <c r="C154">
        <f>INDEX(resultados!$A$2:$ZZ$280, 148, MATCH($B$3, resultados!$A$1:$ZZ$1, 0))</f>
        <v/>
      </c>
    </row>
    <row r="155">
      <c r="A155">
        <f>INDEX(resultados!$A$2:$ZZ$280, 149, MATCH($B$1, resultados!$A$1:$ZZ$1, 0))</f>
        <v/>
      </c>
      <c r="B155">
        <f>INDEX(resultados!$A$2:$ZZ$280, 149, MATCH($B$2, resultados!$A$1:$ZZ$1, 0))</f>
        <v/>
      </c>
      <c r="C155">
        <f>INDEX(resultados!$A$2:$ZZ$280, 149, MATCH($B$3, resultados!$A$1:$ZZ$1, 0))</f>
        <v/>
      </c>
    </row>
    <row r="156">
      <c r="A156">
        <f>INDEX(resultados!$A$2:$ZZ$280, 150, MATCH($B$1, resultados!$A$1:$ZZ$1, 0))</f>
        <v/>
      </c>
      <c r="B156">
        <f>INDEX(resultados!$A$2:$ZZ$280, 150, MATCH($B$2, resultados!$A$1:$ZZ$1, 0))</f>
        <v/>
      </c>
      <c r="C156">
        <f>INDEX(resultados!$A$2:$ZZ$280, 150, MATCH($B$3, resultados!$A$1:$ZZ$1, 0))</f>
        <v/>
      </c>
    </row>
    <row r="157">
      <c r="A157">
        <f>INDEX(resultados!$A$2:$ZZ$280, 151, MATCH($B$1, resultados!$A$1:$ZZ$1, 0))</f>
        <v/>
      </c>
      <c r="B157">
        <f>INDEX(resultados!$A$2:$ZZ$280, 151, MATCH($B$2, resultados!$A$1:$ZZ$1, 0))</f>
        <v/>
      </c>
      <c r="C157">
        <f>INDEX(resultados!$A$2:$ZZ$280, 151, MATCH($B$3, resultados!$A$1:$ZZ$1, 0))</f>
        <v/>
      </c>
    </row>
    <row r="158">
      <c r="A158">
        <f>INDEX(resultados!$A$2:$ZZ$280, 152, MATCH($B$1, resultados!$A$1:$ZZ$1, 0))</f>
        <v/>
      </c>
      <c r="B158">
        <f>INDEX(resultados!$A$2:$ZZ$280, 152, MATCH($B$2, resultados!$A$1:$ZZ$1, 0))</f>
        <v/>
      </c>
      <c r="C158">
        <f>INDEX(resultados!$A$2:$ZZ$280, 152, MATCH($B$3, resultados!$A$1:$ZZ$1, 0))</f>
        <v/>
      </c>
    </row>
    <row r="159">
      <c r="A159">
        <f>INDEX(resultados!$A$2:$ZZ$280, 153, MATCH($B$1, resultados!$A$1:$ZZ$1, 0))</f>
        <v/>
      </c>
      <c r="B159">
        <f>INDEX(resultados!$A$2:$ZZ$280, 153, MATCH($B$2, resultados!$A$1:$ZZ$1, 0))</f>
        <v/>
      </c>
      <c r="C159">
        <f>INDEX(resultados!$A$2:$ZZ$280, 153, MATCH($B$3, resultados!$A$1:$ZZ$1, 0))</f>
        <v/>
      </c>
    </row>
    <row r="160">
      <c r="A160">
        <f>INDEX(resultados!$A$2:$ZZ$280, 154, MATCH($B$1, resultados!$A$1:$ZZ$1, 0))</f>
        <v/>
      </c>
      <c r="B160">
        <f>INDEX(resultados!$A$2:$ZZ$280, 154, MATCH($B$2, resultados!$A$1:$ZZ$1, 0))</f>
        <v/>
      </c>
      <c r="C160">
        <f>INDEX(resultados!$A$2:$ZZ$280, 154, MATCH($B$3, resultados!$A$1:$ZZ$1, 0))</f>
        <v/>
      </c>
    </row>
    <row r="161">
      <c r="A161">
        <f>INDEX(resultados!$A$2:$ZZ$280, 155, MATCH($B$1, resultados!$A$1:$ZZ$1, 0))</f>
        <v/>
      </c>
      <c r="B161">
        <f>INDEX(resultados!$A$2:$ZZ$280, 155, MATCH($B$2, resultados!$A$1:$ZZ$1, 0))</f>
        <v/>
      </c>
      <c r="C161">
        <f>INDEX(resultados!$A$2:$ZZ$280, 155, MATCH($B$3, resultados!$A$1:$ZZ$1, 0))</f>
        <v/>
      </c>
    </row>
    <row r="162">
      <c r="A162">
        <f>INDEX(resultados!$A$2:$ZZ$280, 156, MATCH($B$1, resultados!$A$1:$ZZ$1, 0))</f>
        <v/>
      </c>
      <c r="B162">
        <f>INDEX(resultados!$A$2:$ZZ$280, 156, MATCH($B$2, resultados!$A$1:$ZZ$1, 0))</f>
        <v/>
      </c>
      <c r="C162">
        <f>INDEX(resultados!$A$2:$ZZ$280, 156, MATCH($B$3, resultados!$A$1:$ZZ$1, 0))</f>
        <v/>
      </c>
    </row>
    <row r="163">
      <c r="A163">
        <f>INDEX(resultados!$A$2:$ZZ$280, 157, MATCH($B$1, resultados!$A$1:$ZZ$1, 0))</f>
        <v/>
      </c>
      <c r="B163">
        <f>INDEX(resultados!$A$2:$ZZ$280, 157, MATCH($B$2, resultados!$A$1:$ZZ$1, 0))</f>
        <v/>
      </c>
      <c r="C163">
        <f>INDEX(resultados!$A$2:$ZZ$280, 157, MATCH($B$3, resultados!$A$1:$ZZ$1, 0))</f>
        <v/>
      </c>
    </row>
    <row r="164">
      <c r="A164">
        <f>INDEX(resultados!$A$2:$ZZ$280, 158, MATCH($B$1, resultados!$A$1:$ZZ$1, 0))</f>
        <v/>
      </c>
      <c r="B164">
        <f>INDEX(resultados!$A$2:$ZZ$280, 158, MATCH($B$2, resultados!$A$1:$ZZ$1, 0))</f>
        <v/>
      </c>
      <c r="C164">
        <f>INDEX(resultados!$A$2:$ZZ$280, 158, MATCH($B$3, resultados!$A$1:$ZZ$1, 0))</f>
        <v/>
      </c>
    </row>
    <row r="165">
      <c r="A165">
        <f>INDEX(resultados!$A$2:$ZZ$280, 159, MATCH($B$1, resultados!$A$1:$ZZ$1, 0))</f>
        <v/>
      </c>
      <c r="B165">
        <f>INDEX(resultados!$A$2:$ZZ$280, 159, MATCH($B$2, resultados!$A$1:$ZZ$1, 0))</f>
        <v/>
      </c>
      <c r="C165">
        <f>INDEX(resultados!$A$2:$ZZ$280, 159, MATCH($B$3, resultados!$A$1:$ZZ$1, 0))</f>
        <v/>
      </c>
    </row>
    <row r="166">
      <c r="A166">
        <f>INDEX(resultados!$A$2:$ZZ$280, 160, MATCH($B$1, resultados!$A$1:$ZZ$1, 0))</f>
        <v/>
      </c>
      <c r="B166">
        <f>INDEX(resultados!$A$2:$ZZ$280, 160, MATCH($B$2, resultados!$A$1:$ZZ$1, 0))</f>
        <v/>
      </c>
      <c r="C166">
        <f>INDEX(resultados!$A$2:$ZZ$280, 160, MATCH($B$3, resultados!$A$1:$ZZ$1, 0))</f>
        <v/>
      </c>
    </row>
    <row r="167">
      <c r="A167">
        <f>INDEX(resultados!$A$2:$ZZ$280, 161, MATCH($B$1, resultados!$A$1:$ZZ$1, 0))</f>
        <v/>
      </c>
      <c r="B167">
        <f>INDEX(resultados!$A$2:$ZZ$280, 161, MATCH($B$2, resultados!$A$1:$ZZ$1, 0))</f>
        <v/>
      </c>
      <c r="C167">
        <f>INDEX(resultados!$A$2:$ZZ$280, 161, MATCH($B$3, resultados!$A$1:$ZZ$1, 0))</f>
        <v/>
      </c>
    </row>
    <row r="168">
      <c r="A168">
        <f>INDEX(resultados!$A$2:$ZZ$280, 162, MATCH($B$1, resultados!$A$1:$ZZ$1, 0))</f>
        <v/>
      </c>
      <c r="B168">
        <f>INDEX(resultados!$A$2:$ZZ$280, 162, MATCH($B$2, resultados!$A$1:$ZZ$1, 0))</f>
        <v/>
      </c>
      <c r="C168">
        <f>INDEX(resultados!$A$2:$ZZ$280, 162, MATCH($B$3, resultados!$A$1:$ZZ$1, 0))</f>
        <v/>
      </c>
    </row>
    <row r="169">
      <c r="A169">
        <f>INDEX(resultados!$A$2:$ZZ$280, 163, MATCH($B$1, resultados!$A$1:$ZZ$1, 0))</f>
        <v/>
      </c>
      <c r="B169">
        <f>INDEX(resultados!$A$2:$ZZ$280, 163, MATCH($B$2, resultados!$A$1:$ZZ$1, 0))</f>
        <v/>
      </c>
      <c r="C169">
        <f>INDEX(resultados!$A$2:$ZZ$280, 163, MATCH($B$3, resultados!$A$1:$ZZ$1, 0))</f>
        <v/>
      </c>
    </row>
    <row r="170">
      <c r="A170">
        <f>INDEX(resultados!$A$2:$ZZ$280, 164, MATCH($B$1, resultados!$A$1:$ZZ$1, 0))</f>
        <v/>
      </c>
      <c r="B170">
        <f>INDEX(resultados!$A$2:$ZZ$280, 164, MATCH($B$2, resultados!$A$1:$ZZ$1, 0))</f>
        <v/>
      </c>
      <c r="C170">
        <f>INDEX(resultados!$A$2:$ZZ$280, 164, MATCH($B$3, resultados!$A$1:$ZZ$1, 0))</f>
        <v/>
      </c>
    </row>
    <row r="171">
      <c r="A171">
        <f>INDEX(resultados!$A$2:$ZZ$280, 165, MATCH($B$1, resultados!$A$1:$ZZ$1, 0))</f>
        <v/>
      </c>
      <c r="B171">
        <f>INDEX(resultados!$A$2:$ZZ$280, 165, MATCH($B$2, resultados!$A$1:$ZZ$1, 0))</f>
        <v/>
      </c>
      <c r="C171">
        <f>INDEX(resultados!$A$2:$ZZ$280, 165, MATCH($B$3, resultados!$A$1:$ZZ$1, 0))</f>
        <v/>
      </c>
    </row>
    <row r="172">
      <c r="A172">
        <f>INDEX(resultados!$A$2:$ZZ$280, 166, MATCH($B$1, resultados!$A$1:$ZZ$1, 0))</f>
        <v/>
      </c>
      <c r="B172">
        <f>INDEX(resultados!$A$2:$ZZ$280, 166, MATCH($B$2, resultados!$A$1:$ZZ$1, 0))</f>
        <v/>
      </c>
      <c r="C172">
        <f>INDEX(resultados!$A$2:$ZZ$280, 166, MATCH($B$3, resultados!$A$1:$ZZ$1, 0))</f>
        <v/>
      </c>
    </row>
    <row r="173">
      <c r="A173">
        <f>INDEX(resultados!$A$2:$ZZ$280, 167, MATCH($B$1, resultados!$A$1:$ZZ$1, 0))</f>
        <v/>
      </c>
      <c r="B173">
        <f>INDEX(resultados!$A$2:$ZZ$280, 167, MATCH($B$2, resultados!$A$1:$ZZ$1, 0))</f>
        <v/>
      </c>
      <c r="C173">
        <f>INDEX(resultados!$A$2:$ZZ$280, 167, MATCH($B$3, resultados!$A$1:$ZZ$1, 0))</f>
        <v/>
      </c>
    </row>
    <row r="174">
      <c r="A174">
        <f>INDEX(resultados!$A$2:$ZZ$280, 168, MATCH($B$1, resultados!$A$1:$ZZ$1, 0))</f>
        <v/>
      </c>
      <c r="B174">
        <f>INDEX(resultados!$A$2:$ZZ$280, 168, MATCH($B$2, resultados!$A$1:$ZZ$1, 0))</f>
        <v/>
      </c>
      <c r="C174">
        <f>INDEX(resultados!$A$2:$ZZ$280, 168, MATCH($B$3, resultados!$A$1:$ZZ$1, 0))</f>
        <v/>
      </c>
    </row>
    <row r="175">
      <c r="A175">
        <f>INDEX(resultados!$A$2:$ZZ$280, 169, MATCH($B$1, resultados!$A$1:$ZZ$1, 0))</f>
        <v/>
      </c>
      <c r="B175">
        <f>INDEX(resultados!$A$2:$ZZ$280, 169, MATCH($B$2, resultados!$A$1:$ZZ$1, 0))</f>
        <v/>
      </c>
      <c r="C175">
        <f>INDEX(resultados!$A$2:$ZZ$280, 169, MATCH($B$3, resultados!$A$1:$ZZ$1, 0))</f>
        <v/>
      </c>
    </row>
    <row r="176">
      <c r="A176">
        <f>INDEX(resultados!$A$2:$ZZ$280, 170, MATCH($B$1, resultados!$A$1:$ZZ$1, 0))</f>
        <v/>
      </c>
      <c r="B176">
        <f>INDEX(resultados!$A$2:$ZZ$280, 170, MATCH($B$2, resultados!$A$1:$ZZ$1, 0))</f>
        <v/>
      </c>
      <c r="C176">
        <f>INDEX(resultados!$A$2:$ZZ$280, 170, MATCH($B$3, resultados!$A$1:$ZZ$1, 0))</f>
        <v/>
      </c>
    </row>
    <row r="177">
      <c r="A177">
        <f>INDEX(resultados!$A$2:$ZZ$280, 171, MATCH($B$1, resultados!$A$1:$ZZ$1, 0))</f>
        <v/>
      </c>
      <c r="B177">
        <f>INDEX(resultados!$A$2:$ZZ$280, 171, MATCH($B$2, resultados!$A$1:$ZZ$1, 0))</f>
        <v/>
      </c>
      <c r="C177">
        <f>INDEX(resultados!$A$2:$ZZ$280, 171, MATCH($B$3, resultados!$A$1:$ZZ$1, 0))</f>
        <v/>
      </c>
    </row>
    <row r="178">
      <c r="A178">
        <f>INDEX(resultados!$A$2:$ZZ$280, 172, MATCH($B$1, resultados!$A$1:$ZZ$1, 0))</f>
        <v/>
      </c>
      <c r="B178">
        <f>INDEX(resultados!$A$2:$ZZ$280, 172, MATCH($B$2, resultados!$A$1:$ZZ$1, 0))</f>
        <v/>
      </c>
      <c r="C178">
        <f>INDEX(resultados!$A$2:$ZZ$280, 172, MATCH($B$3, resultados!$A$1:$ZZ$1, 0))</f>
        <v/>
      </c>
    </row>
    <row r="179">
      <c r="A179">
        <f>INDEX(resultados!$A$2:$ZZ$280, 173, MATCH($B$1, resultados!$A$1:$ZZ$1, 0))</f>
        <v/>
      </c>
      <c r="B179">
        <f>INDEX(resultados!$A$2:$ZZ$280, 173, MATCH($B$2, resultados!$A$1:$ZZ$1, 0))</f>
        <v/>
      </c>
      <c r="C179">
        <f>INDEX(resultados!$A$2:$ZZ$280, 173, MATCH($B$3, resultados!$A$1:$ZZ$1, 0))</f>
        <v/>
      </c>
    </row>
    <row r="180">
      <c r="A180">
        <f>INDEX(resultados!$A$2:$ZZ$280, 174, MATCH($B$1, resultados!$A$1:$ZZ$1, 0))</f>
        <v/>
      </c>
      <c r="B180">
        <f>INDEX(resultados!$A$2:$ZZ$280, 174, MATCH($B$2, resultados!$A$1:$ZZ$1, 0))</f>
        <v/>
      </c>
      <c r="C180">
        <f>INDEX(resultados!$A$2:$ZZ$280, 174, MATCH($B$3, resultados!$A$1:$ZZ$1, 0))</f>
        <v/>
      </c>
    </row>
    <row r="181">
      <c r="A181">
        <f>INDEX(resultados!$A$2:$ZZ$280, 175, MATCH($B$1, resultados!$A$1:$ZZ$1, 0))</f>
        <v/>
      </c>
      <c r="B181">
        <f>INDEX(resultados!$A$2:$ZZ$280, 175, MATCH($B$2, resultados!$A$1:$ZZ$1, 0))</f>
        <v/>
      </c>
      <c r="C181">
        <f>INDEX(resultados!$A$2:$ZZ$280, 175, MATCH($B$3, resultados!$A$1:$ZZ$1, 0))</f>
        <v/>
      </c>
    </row>
    <row r="182">
      <c r="A182">
        <f>INDEX(resultados!$A$2:$ZZ$280, 176, MATCH($B$1, resultados!$A$1:$ZZ$1, 0))</f>
        <v/>
      </c>
      <c r="B182">
        <f>INDEX(resultados!$A$2:$ZZ$280, 176, MATCH($B$2, resultados!$A$1:$ZZ$1, 0))</f>
        <v/>
      </c>
      <c r="C182">
        <f>INDEX(resultados!$A$2:$ZZ$280, 176, MATCH($B$3, resultados!$A$1:$ZZ$1, 0))</f>
        <v/>
      </c>
    </row>
    <row r="183">
      <c r="A183">
        <f>INDEX(resultados!$A$2:$ZZ$280, 177, MATCH($B$1, resultados!$A$1:$ZZ$1, 0))</f>
        <v/>
      </c>
      <c r="B183">
        <f>INDEX(resultados!$A$2:$ZZ$280, 177, MATCH($B$2, resultados!$A$1:$ZZ$1, 0))</f>
        <v/>
      </c>
      <c r="C183">
        <f>INDEX(resultados!$A$2:$ZZ$280, 177, MATCH($B$3, resultados!$A$1:$ZZ$1, 0))</f>
        <v/>
      </c>
    </row>
    <row r="184">
      <c r="A184">
        <f>INDEX(resultados!$A$2:$ZZ$280, 178, MATCH($B$1, resultados!$A$1:$ZZ$1, 0))</f>
        <v/>
      </c>
      <c r="B184">
        <f>INDEX(resultados!$A$2:$ZZ$280, 178, MATCH($B$2, resultados!$A$1:$ZZ$1, 0))</f>
        <v/>
      </c>
      <c r="C184">
        <f>INDEX(resultados!$A$2:$ZZ$280, 178, MATCH($B$3, resultados!$A$1:$ZZ$1, 0))</f>
        <v/>
      </c>
    </row>
    <row r="185">
      <c r="A185">
        <f>INDEX(resultados!$A$2:$ZZ$280, 179, MATCH($B$1, resultados!$A$1:$ZZ$1, 0))</f>
        <v/>
      </c>
      <c r="B185">
        <f>INDEX(resultados!$A$2:$ZZ$280, 179, MATCH($B$2, resultados!$A$1:$ZZ$1, 0))</f>
        <v/>
      </c>
      <c r="C185">
        <f>INDEX(resultados!$A$2:$ZZ$280, 179, MATCH($B$3, resultados!$A$1:$ZZ$1, 0))</f>
        <v/>
      </c>
    </row>
    <row r="186">
      <c r="A186">
        <f>INDEX(resultados!$A$2:$ZZ$280, 180, MATCH($B$1, resultados!$A$1:$ZZ$1, 0))</f>
        <v/>
      </c>
      <c r="B186">
        <f>INDEX(resultados!$A$2:$ZZ$280, 180, MATCH($B$2, resultados!$A$1:$ZZ$1, 0))</f>
        <v/>
      </c>
      <c r="C186">
        <f>INDEX(resultados!$A$2:$ZZ$280, 180, MATCH($B$3, resultados!$A$1:$ZZ$1, 0))</f>
        <v/>
      </c>
    </row>
    <row r="187">
      <c r="A187">
        <f>INDEX(resultados!$A$2:$ZZ$280, 181, MATCH($B$1, resultados!$A$1:$ZZ$1, 0))</f>
        <v/>
      </c>
      <c r="B187">
        <f>INDEX(resultados!$A$2:$ZZ$280, 181, MATCH($B$2, resultados!$A$1:$ZZ$1, 0))</f>
        <v/>
      </c>
      <c r="C187">
        <f>INDEX(resultados!$A$2:$ZZ$280, 181, MATCH($B$3, resultados!$A$1:$ZZ$1, 0))</f>
        <v/>
      </c>
    </row>
    <row r="188">
      <c r="A188">
        <f>INDEX(resultados!$A$2:$ZZ$280, 182, MATCH($B$1, resultados!$A$1:$ZZ$1, 0))</f>
        <v/>
      </c>
      <c r="B188">
        <f>INDEX(resultados!$A$2:$ZZ$280, 182, MATCH($B$2, resultados!$A$1:$ZZ$1, 0))</f>
        <v/>
      </c>
      <c r="C188">
        <f>INDEX(resultados!$A$2:$ZZ$280, 182, MATCH($B$3, resultados!$A$1:$ZZ$1, 0))</f>
        <v/>
      </c>
    </row>
    <row r="189">
      <c r="A189">
        <f>INDEX(resultados!$A$2:$ZZ$280, 183, MATCH($B$1, resultados!$A$1:$ZZ$1, 0))</f>
        <v/>
      </c>
      <c r="B189">
        <f>INDEX(resultados!$A$2:$ZZ$280, 183, MATCH($B$2, resultados!$A$1:$ZZ$1, 0))</f>
        <v/>
      </c>
      <c r="C189">
        <f>INDEX(resultados!$A$2:$ZZ$280, 183, MATCH($B$3, resultados!$A$1:$ZZ$1, 0))</f>
        <v/>
      </c>
    </row>
    <row r="190">
      <c r="A190">
        <f>INDEX(resultados!$A$2:$ZZ$280, 184, MATCH($B$1, resultados!$A$1:$ZZ$1, 0))</f>
        <v/>
      </c>
      <c r="B190">
        <f>INDEX(resultados!$A$2:$ZZ$280, 184, MATCH($B$2, resultados!$A$1:$ZZ$1, 0))</f>
        <v/>
      </c>
      <c r="C190">
        <f>INDEX(resultados!$A$2:$ZZ$280, 184, MATCH($B$3, resultados!$A$1:$ZZ$1, 0))</f>
        <v/>
      </c>
    </row>
    <row r="191">
      <c r="A191">
        <f>INDEX(resultados!$A$2:$ZZ$280, 185, MATCH($B$1, resultados!$A$1:$ZZ$1, 0))</f>
        <v/>
      </c>
      <c r="B191">
        <f>INDEX(resultados!$A$2:$ZZ$280, 185, MATCH($B$2, resultados!$A$1:$ZZ$1, 0))</f>
        <v/>
      </c>
      <c r="C191">
        <f>INDEX(resultados!$A$2:$ZZ$280, 185, MATCH($B$3, resultados!$A$1:$ZZ$1, 0))</f>
        <v/>
      </c>
    </row>
    <row r="192">
      <c r="A192">
        <f>INDEX(resultados!$A$2:$ZZ$280, 186, MATCH($B$1, resultados!$A$1:$ZZ$1, 0))</f>
        <v/>
      </c>
      <c r="B192">
        <f>INDEX(resultados!$A$2:$ZZ$280, 186, MATCH($B$2, resultados!$A$1:$ZZ$1, 0))</f>
        <v/>
      </c>
      <c r="C192">
        <f>INDEX(resultados!$A$2:$ZZ$280, 186, MATCH($B$3, resultados!$A$1:$ZZ$1, 0))</f>
        <v/>
      </c>
    </row>
    <row r="193">
      <c r="A193">
        <f>INDEX(resultados!$A$2:$ZZ$280, 187, MATCH($B$1, resultados!$A$1:$ZZ$1, 0))</f>
        <v/>
      </c>
      <c r="B193">
        <f>INDEX(resultados!$A$2:$ZZ$280, 187, MATCH($B$2, resultados!$A$1:$ZZ$1, 0))</f>
        <v/>
      </c>
      <c r="C193">
        <f>INDEX(resultados!$A$2:$ZZ$280, 187, MATCH($B$3, resultados!$A$1:$ZZ$1, 0))</f>
        <v/>
      </c>
    </row>
    <row r="194">
      <c r="A194">
        <f>INDEX(resultados!$A$2:$ZZ$280, 188, MATCH($B$1, resultados!$A$1:$ZZ$1, 0))</f>
        <v/>
      </c>
      <c r="B194">
        <f>INDEX(resultados!$A$2:$ZZ$280, 188, MATCH($B$2, resultados!$A$1:$ZZ$1, 0))</f>
        <v/>
      </c>
      <c r="C194">
        <f>INDEX(resultados!$A$2:$ZZ$280, 188, MATCH($B$3, resultados!$A$1:$ZZ$1, 0))</f>
        <v/>
      </c>
    </row>
    <row r="195">
      <c r="A195">
        <f>INDEX(resultados!$A$2:$ZZ$280, 189, MATCH($B$1, resultados!$A$1:$ZZ$1, 0))</f>
        <v/>
      </c>
      <c r="B195">
        <f>INDEX(resultados!$A$2:$ZZ$280, 189, MATCH($B$2, resultados!$A$1:$ZZ$1, 0))</f>
        <v/>
      </c>
      <c r="C195">
        <f>INDEX(resultados!$A$2:$ZZ$280, 189, MATCH($B$3, resultados!$A$1:$ZZ$1, 0))</f>
        <v/>
      </c>
    </row>
    <row r="196">
      <c r="A196">
        <f>INDEX(resultados!$A$2:$ZZ$280, 190, MATCH($B$1, resultados!$A$1:$ZZ$1, 0))</f>
        <v/>
      </c>
      <c r="B196">
        <f>INDEX(resultados!$A$2:$ZZ$280, 190, MATCH($B$2, resultados!$A$1:$ZZ$1, 0))</f>
        <v/>
      </c>
      <c r="C196">
        <f>INDEX(resultados!$A$2:$ZZ$280, 190, MATCH($B$3, resultados!$A$1:$ZZ$1, 0))</f>
        <v/>
      </c>
    </row>
    <row r="197">
      <c r="A197">
        <f>INDEX(resultados!$A$2:$ZZ$280, 191, MATCH($B$1, resultados!$A$1:$ZZ$1, 0))</f>
        <v/>
      </c>
      <c r="B197">
        <f>INDEX(resultados!$A$2:$ZZ$280, 191, MATCH($B$2, resultados!$A$1:$ZZ$1, 0))</f>
        <v/>
      </c>
      <c r="C197">
        <f>INDEX(resultados!$A$2:$ZZ$280, 191, MATCH($B$3, resultados!$A$1:$ZZ$1, 0))</f>
        <v/>
      </c>
    </row>
    <row r="198">
      <c r="A198">
        <f>INDEX(resultados!$A$2:$ZZ$280, 192, MATCH($B$1, resultados!$A$1:$ZZ$1, 0))</f>
        <v/>
      </c>
      <c r="B198">
        <f>INDEX(resultados!$A$2:$ZZ$280, 192, MATCH($B$2, resultados!$A$1:$ZZ$1, 0))</f>
        <v/>
      </c>
      <c r="C198">
        <f>INDEX(resultados!$A$2:$ZZ$280, 192, MATCH($B$3, resultados!$A$1:$ZZ$1, 0))</f>
        <v/>
      </c>
    </row>
    <row r="199">
      <c r="A199">
        <f>INDEX(resultados!$A$2:$ZZ$280, 193, MATCH($B$1, resultados!$A$1:$ZZ$1, 0))</f>
        <v/>
      </c>
      <c r="B199">
        <f>INDEX(resultados!$A$2:$ZZ$280, 193, MATCH($B$2, resultados!$A$1:$ZZ$1, 0))</f>
        <v/>
      </c>
      <c r="C199">
        <f>INDEX(resultados!$A$2:$ZZ$280, 193, MATCH($B$3, resultados!$A$1:$ZZ$1, 0))</f>
        <v/>
      </c>
    </row>
    <row r="200">
      <c r="A200">
        <f>INDEX(resultados!$A$2:$ZZ$280, 194, MATCH($B$1, resultados!$A$1:$ZZ$1, 0))</f>
        <v/>
      </c>
      <c r="B200">
        <f>INDEX(resultados!$A$2:$ZZ$280, 194, MATCH($B$2, resultados!$A$1:$ZZ$1, 0))</f>
        <v/>
      </c>
      <c r="C200">
        <f>INDEX(resultados!$A$2:$ZZ$280, 194, MATCH($B$3, resultados!$A$1:$ZZ$1, 0))</f>
        <v/>
      </c>
    </row>
    <row r="201">
      <c r="A201">
        <f>INDEX(resultados!$A$2:$ZZ$280, 195, MATCH($B$1, resultados!$A$1:$ZZ$1, 0))</f>
        <v/>
      </c>
      <c r="B201">
        <f>INDEX(resultados!$A$2:$ZZ$280, 195, MATCH($B$2, resultados!$A$1:$ZZ$1, 0))</f>
        <v/>
      </c>
      <c r="C201">
        <f>INDEX(resultados!$A$2:$ZZ$280, 195, MATCH($B$3, resultados!$A$1:$ZZ$1, 0))</f>
        <v/>
      </c>
    </row>
    <row r="202">
      <c r="A202">
        <f>INDEX(resultados!$A$2:$ZZ$280, 196, MATCH($B$1, resultados!$A$1:$ZZ$1, 0))</f>
        <v/>
      </c>
      <c r="B202">
        <f>INDEX(resultados!$A$2:$ZZ$280, 196, MATCH($B$2, resultados!$A$1:$ZZ$1, 0))</f>
        <v/>
      </c>
      <c r="C202">
        <f>INDEX(resultados!$A$2:$ZZ$280, 196, MATCH($B$3, resultados!$A$1:$ZZ$1, 0))</f>
        <v/>
      </c>
    </row>
    <row r="203">
      <c r="A203">
        <f>INDEX(resultados!$A$2:$ZZ$280, 197, MATCH($B$1, resultados!$A$1:$ZZ$1, 0))</f>
        <v/>
      </c>
      <c r="B203">
        <f>INDEX(resultados!$A$2:$ZZ$280, 197, MATCH($B$2, resultados!$A$1:$ZZ$1, 0))</f>
        <v/>
      </c>
      <c r="C203">
        <f>INDEX(resultados!$A$2:$ZZ$280, 197, MATCH($B$3, resultados!$A$1:$ZZ$1, 0))</f>
        <v/>
      </c>
    </row>
    <row r="204">
      <c r="A204">
        <f>INDEX(resultados!$A$2:$ZZ$280, 198, MATCH($B$1, resultados!$A$1:$ZZ$1, 0))</f>
        <v/>
      </c>
      <c r="B204">
        <f>INDEX(resultados!$A$2:$ZZ$280, 198, MATCH($B$2, resultados!$A$1:$ZZ$1, 0))</f>
        <v/>
      </c>
      <c r="C204">
        <f>INDEX(resultados!$A$2:$ZZ$280, 198, MATCH($B$3, resultados!$A$1:$ZZ$1, 0))</f>
        <v/>
      </c>
    </row>
    <row r="205">
      <c r="A205">
        <f>INDEX(resultados!$A$2:$ZZ$280, 199, MATCH($B$1, resultados!$A$1:$ZZ$1, 0))</f>
        <v/>
      </c>
      <c r="B205">
        <f>INDEX(resultados!$A$2:$ZZ$280, 199, MATCH($B$2, resultados!$A$1:$ZZ$1, 0))</f>
        <v/>
      </c>
      <c r="C205">
        <f>INDEX(resultados!$A$2:$ZZ$280, 199, MATCH($B$3, resultados!$A$1:$ZZ$1, 0))</f>
        <v/>
      </c>
    </row>
    <row r="206">
      <c r="A206">
        <f>INDEX(resultados!$A$2:$ZZ$280, 200, MATCH($B$1, resultados!$A$1:$ZZ$1, 0))</f>
        <v/>
      </c>
      <c r="B206">
        <f>INDEX(resultados!$A$2:$ZZ$280, 200, MATCH($B$2, resultados!$A$1:$ZZ$1, 0))</f>
        <v/>
      </c>
      <c r="C206">
        <f>INDEX(resultados!$A$2:$ZZ$280, 200, MATCH($B$3, resultados!$A$1:$ZZ$1, 0))</f>
        <v/>
      </c>
    </row>
    <row r="207">
      <c r="A207">
        <f>INDEX(resultados!$A$2:$ZZ$280, 201, MATCH($B$1, resultados!$A$1:$ZZ$1, 0))</f>
        <v/>
      </c>
      <c r="B207">
        <f>INDEX(resultados!$A$2:$ZZ$280, 201, MATCH($B$2, resultados!$A$1:$ZZ$1, 0))</f>
        <v/>
      </c>
      <c r="C207">
        <f>INDEX(resultados!$A$2:$ZZ$280, 201, MATCH($B$3, resultados!$A$1:$ZZ$1, 0))</f>
        <v/>
      </c>
    </row>
    <row r="208">
      <c r="A208">
        <f>INDEX(resultados!$A$2:$ZZ$280, 202, MATCH($B$1, resultados!$A$1:$ZZ$1, 0))</f>
        <v/>
      </c>
      <c r="B208">
        <f>INDEX(resultados!$A$2:$ZZ$280, 202, MATCH($B$2, resultados!$A$1:$ZZ$1, 0))</f>
        <v/>
      </c>
      <c r="C208">
        <f>INDEX(resultados!$A$2:$ZZ$280, 202, MATCH($B$3, resultados!$A$1:$ZZ$1, 0))</f>
        <v/>
      </c>
    </row>
    <row r="209">
      <c r="A209">
        <f>INDEX(resultados!$A$2:$ZZ$280, 203, MATCH($B$1, resultados!$A$1:$ZZ$1, 0))</f>
        <v/>
      </c>
      <c r="B209">
        <f>INDEX(resultados!$A$2:$ZZ$280, 203, MATCH($B$2, resultados!$A$1:$ZZ$1, 0))</f>
        <v/>
      </c>
      <c r="C209">
        <f>INDEX(resultados!$A$2:$ZZ$280, 203, MATCH($B$3, resultados!$A$1:$ZZ$1, 0))</f>
        <v/>
      </c>
    </row>
    <row r="210">
      <c r="A210">
        <f>INDEX(resultados!$A$2:$ZZ$280, 204, MATCH($B$1, resultados!$A$1:$ZZ$1, 0))</f>
        <v/>
      </c>
      <c r="B210">
        <f>INDEX(resultados!$A$2:$ZZ$280, 204, MATCH($B$2, resultados!$A$1:$ZZ$1, 0))</f>
        <v/>
      </c>
      <c r="C210">
        <f>INDEX(resultados!$A$2:$ZZ$280, 204, MATCH($B$3, resultados!$A$1:$ZZ$1, 0))</f>
        <v/>
      </c>
    </row>
    <row r="211">
      <c r="A211">
        <f>INDEX(resultados!$A$2:$ZZ$280, 205, MATCH($B$1, resultados!$A$1:$ZZ$1, 0))</f>
        <v/>
      </c>
      <c r="B211">
        <f>INDEX(resultados!$A$2:$ZZ$280, 205, MATCH($B$2, resultados!$A$1:$ZZ$1, 0))</f>
        <v/>
      </c>
      <c r="C211">
        <f>INDEX(resultados!$A$2:$ZZ$280, 205, MATCH($B$3, resultados!$A$1:$ZZ$1, 0))</f>
        <v/>
      </c>
    </row>
    <row r="212">
      <c r="A212">
        <f>INDEX(resultados!$A$2:$ZZ$280, 206, MATCH($B$1, resultados!$A$1:$ZZ$1, 0))</f>
        <v/>
      </c>
      <c r="B212">
        <f>INDEX(resultados!$A$2:$ZZ$280, 206, MATCH($B$2, resultados!$A$1:$ZZ$1, 0))</f>
        <v/>
      </c>
      <c r="C212">
        <f>INDEX(resultados!$A$2:$ZZ$280, 206, MATCH($B$3, resultados!$A$1:$ZZ$1, 0))</f>
        <v/>
      </c>
    </row>
    <row r="213">
      <c r="A213">
        <f>INDEX(resultados!$A$2:$ZZ$280, 207, MATCH($B$1, resultados!$A$1:$ZZ$1, 0))</f>
        <v/>
      </c>
      <c r="B213">
        <f>INDEX(resultados!$A$2:$ZZ$280, 207, MATCH($B$2, resultados!$A$1:$ZZ$1, 0))</f>
        <v/>
      </c>
      <c r="C213">
        <f>INDEX(resultados!$A$2:$ZZ$280, 207, MATCH($B$3, resultados!$A$1:$ZZ$1, 0))</f>
        <v/>
      </c>
    </row>
    <row r="214">
      <c r="A214">
        <f>INDEX(resultados!$A$2:$ZZ$280, 208, MATCH($B$1, resultados!$A$1:$ZZ$1, 0))</f>
        <v/>
      </c>
      <c r="B214">
        <f>INDEX(resultados!$A$2:$ZZ$280, 208, MATCH($B$2, resultados!$A$1:$ZZ$1, 0))</f>
        <v/>
      </c>
      <c r="C214">
        <f>INDEX(resultados!$A$2:$ZZ$280, 208, MATCH($B$3, resultados!$A$1:$ZZ$1, 0))</f>
        <v/>
      </c>
    </row>
    <row r="215">
      <c r="A215">
        <f>INDEX(resultados!$A$2:$ZZ$280, 209, MATCH($B$1, resultados!$A$1:$ZZ$1, 0))</f>
        <v/>
      </c>
      <c r="B215">
        <f>INDEX(resultados!$A$2:$ZZ$280, 209, MATCH($B$2, resultados!$A$1:$ZZ$1, 0))</f>
        <v/>
      </c>
      <c r="C215">
        <f>INDEX(resultados!$A$2:$ZZ$280, 209, MATCH($B$3, resultados!$A$1:$ZZ$1, 0))</f>
        <v/>
      </c>
    </row>
    <row r="216">
      <c r="A216">
        <f>INDEX(resultados!$A$2:$ZZ$280, 210, MATCH($B$1, resultados!$A$1:$ZZ$1, 0))</f>
        <v/>
      </c>
      <c r="B216">
        <f>INDEX(resultados!$A$2:$ZZ$280, 210, MATCH($B$2, resultados!$A$1:$ZZ$1, 0))</f>
        <v/>
      </c>
      <c r="C216">
        <f>INDEX(resultados!$A$2:$ZZ$280, 210, MATCH($B$3, resultados!$A$1:$ZZ$1, 0))</f>
        <v/>
      </c>
    </row>
    <row r="217">
      <c r="A217">
        <f>INDEX(resultados!$A$2:$ZZ$280, 211, MATCH($B$1, resultados!$A$1:$ZZ$1, 0))</f>
        <v/>
      </c>
      <c r="B217">
        <f>INDEX(resultados!$A$2:$ZZ$280, 211, MATCH($B$2, resultados!$A$1:$ZZ$1, 0))</f>
        <v/>
      </c>
      <c r="C217">
        <f>INDEX(resultados!$A$2:$ZZ$280, 211, MATCH($B$3, resultados!$A$1:$ZZ$1, 0))</f>
        <v/>
      </c>
    </row>
    <row r="218">
      <c r="A218">
        <f>INDEX(resultados!$A$2:$ZZ$280, 212, MATCH($B$1, resultados!$A$1:$ZZ$1, 0))</f>
        <v/>
      </c>
      <c r="B218">
        <f>INDEX(resultados!$A$2:$ZZ$280, 212, MATCH($B$2, resultados!$A$1:$ZZ$1, 0))</f>
        <v/>
      </c>
      <c r="C218">
        <f>INDEX(resultados!$A$2:$ZZ$280, 212, MATCH($B$3, resultados!$A$1:$ZZ$1, 0))</f>
        <v/>
      </c>
    </row>
    <row r="219">
      <c r="A219">
        <f>INDEX(resultados!$A$2:$ZZ$280, 213, MATCH($B$1, resultados!$A$1:$ZZ$1, 0))</f>
        <v/>
      </c>
      <c r="B219">
        <f>INDEX(resultados!$A$2:$ZZ$280, 213, MATCH($B$2, resultados!$A$1:$ZZ$1, 0))</f>
        <v/>
      </c>
      <c r="C219">
        <f>INDEX(resultados!$A$2:$ZZ$280, 213, MATCH($B$3, resultados!$A$1:$ZZ$1, 0))</f>
        <v/>
      </c>
    </row>
    <row r="220">
      <c r="A220">
        <f>INDEX(resultados!$A$2:$ZZ$280, 214, MATCH($B$1, resultados!$A$1:$ZZ$1, 0))</f>
        <v/>
      </c>
      <c r="B220">
        <f>INDEX(resultados!$A$2:$ZZ$280, 214, MATCH($B$2, resultados!$A$1:$ZZ$1, 0))</f>
        <v/>
      </c>
      <c r="C220">
        <f>INDEX(resultados!$A$2:$ZZ$280, 214, MATCH($B$3, resultados!$A$1:$ZZ$1, 0))</f>
        <v/>
      </c>
    </row>
    <row r="221">
      <c r="A221">
        <f>INDEX(resultados!$A$2:$ZZ$280, 215, MATCH($B$1, resultados!$A$1:$ZZ$1, 0))</f>
        <v/>
      </c>
      <c r="B221">
        <f>INDEX(resultados!$A$2:$ZZ$280, 215, MATCH($B$2, resultados!$A$1:$ZZ$1, 0))</f>
        <v/>
      </c>
      <c r="C221">
        <f>INDEX(resultados!$A$2:$ZZ$280, 215, MATCH($B$3, resultados!$A$1:$ZZ$1, 0))</f>
        <v/>
      </c>
    </row>
    <row r="222">
      <c r="A222">
        <f>INDEX(resultados!$A$2:$ZZ$280, 216, MATCH($B$1, resultados!$A$1:$ZZ$1, 0))</f>
        <v/>
      </c>
      <c r="B222">
        <f>INDEX(resultados!$A$2:$ZZ$280, 216, MATCH($B$2, resultados!$A$1:$ZZ$1, 0))</f>
        <v/>
      </c>
      <c r="C222">
        <f>INDEX(resultados!$A$2:$ZZ$280, 216, MATCH($B$3, resultados!$A$1:$ZZ$1, 0))</f>
        <v/>
      </c>
    </row>
    <row r="223">
      <c r="A223">
        <f>INDEX(resultados!$A$2:$ZZ$280, 217, MATCH($B$1, resultados!$A$1:$ZZ$1, 0))</f>
        <v/>
      </c>
      <c r="B223">
        <f>INDEX(resultados!$A$2:$ZZ$280, 217, MATCH($B$2, resultados!$A$1:$ZZ$1, 0))</f>
        <v/>
      </c>
      <c r="C223">
        <f>INDEX(resultados!$A$2:$ZZ$280, 217, MATCH($B$3, resultados!$A$1:$ZZ$1, 0))</f>
        <v/>
      </c>
    </row>
    <row r="224">
      <c r="A224">
        <f>INDEX(resultados!$A$2:$ZZ$280, 218, MATCH($B$1, resultados!$A$1:$ZZ$1, 0))</f>
        <v/>
      </c>
      <c r="B224">
        <f>INDEX(resultados!$A$2:$ZZ$280, 218, MATCH($B$2, resultados!$A$1:$ZZ$1, 0))</f>
        <v/>
      </c>
      <c r="C224">
        <f>INDEX(resultados!$A$2:$ZZ$280, 218, MATCH($B$3, resultados!$A$1:$ZZ$1, 0))</f>
        <v/>
      </c>
    </row>
    <row r="225">
      <c r="A225">
        <f>INDEX(resultados!$A$2:$ZZ$280, 219, MATCH($B$1, resultados!$A$1:$ZZ$1, 0))</f>
        <v/>
      </c>
      <c r="B225">
        <f>INDEX(resultados!$A$2:$ZZ$280, 219, MATCH($B$2, resultados!$A$1:$ZZ$1, 0))</f>
        <v/>
      </c>
      <c r="C225">
        <f>INDEX(resultados!$A$2:$ZZ$280, 219, MATCH($B$3, resultados!$A$1:$ZZ$1, 0))</f>
        <v/>
      </c>
    </row>
    <row r="226">
      <c r="A226">
        <f>INDEX(resultados!$A$2:$ZZ$280, 220, MATCH($B$1, resultados!$A$1:$ZZ$1, 0))</f>
        <v/>
      </c>
      <c r="B226">
        <f>INDEX(resultados!$A$2:$ZZ$280, 220, MATCH($B$2, resultados!$A$1:$ZZ$1, 0))</f>
        <v/>
      </c>
      <c r="C226">
        <f>INDEX(resultados!$A$2:$ZZ$280, 220, MATCH($B$3, resultados!$A$1:$ZZ$1, 0))</f>
        <v/>
      </c>
    </row>
    <row r="227">
      <c r="A227">
        <f>INDEX(resultados!$A$2:$ZZ$280, 221, MATCH($B$1, resultados!$A$1:$ZZ$1, 0))</f>
        <v/>
      </c>
      <c r="B227">
        <f>INDEX(resultados!$A$2:$ZZ$280, 221, MATCH($B$2, resultados!$A$1:$ZZ$1, 0))</f>
        <v/>
      </c>
      <c r="C227">
        <f>INDEX(resultados!$A$2:$ZZ$280, 221, MATCH($B$3, resultados!$A$1:$ZZ$1, 0))</f>
        <v/>
      </c>
    </row>
    <row r="228">
      <c r="A228">
        <f>INDEX(resultados!$A$2:$ZZ$280, 222, MATCH($B$1, resultados!$A$1:$ZZ$1, 0))</f>
        <v/>
      </c>
      <c r="B228">
        <f>INDEX(resultados!$A$2:$ZZ$280, 222, MATCH($B$2, resultados!$A$1:$ZZ$1, 0))</f>
        <v/>
      </c>
      <c r="C228">
        <f>INDEX(resultados!$A$2:$ZZ$280, 222, MATCH($B$3, resultados!$A$1:$ZZ$1, 0))</f>
        <v/>
      </c>
    </row>
    <row r="229">
      <c r="A229">
        <f>INDEX(resultados!$A$2:$ZZ$280, 223, MATCH($B$1, resultados!$A$1:$ZZ$1, 0))</f>
        <v/>
      </c>
      <c r="B229">
        <f>INDEX(resultados!$A$2:$ZZ$280, 223, MATCH($B$2, resultados!$A$1:$ZZ$1, 0))</f>
        <v/>
      </c>
      <c r="C229">
        <f>INDEX(resultados!$A$2:$ZZ$280, 223, MATCH($B$3, resultados!$A$1:$ZZ$1, 0))</f>
        <v/>
      </c>
    </row>
    <row r="230">
      <c r="A230">
        <f>INDEX(resultados!$A$2:$ZZ$280, 224, MATCH($B$1, resultados!$A$1:$ZZ$1, 0))</f>
        <v/>
      </c>
      <c r="B230">
        <f>INDEX(resultados!$A$2:$ZZ$280, 224, MATCH($B$2, resultados!$A$1:$ZZ$1, 0))</f>
        <v/>
      </c>
      <c r="C230">
        <f>INDEX(resultados!$A$2:$ZZ$280, 224, MATCH($B$3, resultados!$A$1:$ZZ$1, 0))</f>
        <v/>
      </c>
    </row>
    <row r="231">
      <c r="A231">
        <f>INDEX(resultados!$A$2:$ZZ$280, 225, MATCH($B$1, resultados!$A$1:$ZZ$1, 0))</f>
        <v/>
      </c>
      <c r="B231">
        <f>INDEX(resultados!$A$2:$ZZ$280, 225, MATCH($B$2, resultados!$A$1:$ZZ$1, 0))</f>
        <v/>
      </c>
      <c r="C231">
        <f>INDEX(resultados!$A$2:$ZZ$280, 225, MATCH($B$3, resultados!$A$1:$ZZ$1, 0))</f>
        <v/>
      </c>
    </row>
    <row r="232">
      <c r="A232">
        <f>INDEX(resultados!$A$2:$ZZ$280, 226, MATCH($B$1, resultados!$A$1:$ZZ$1, 0))</f>
        <v/>
      </c>
      <c r="B232">
        <f>INDEX(resultados!$A$2:$ZZ$280, 226, MATCH($B$2, resultados!$A$1:$ZZ$1, 0))</f>
        <v/>
      </c>
      <c r="C232">
        <f>INDEX(resultados!$A$2:$ZZ$280, 226, MATCH($B$3, resultados!$A$1:$ZZ$1, 0))</f>
        <v/>
      </c>
    </row>
    <row r="233">
      <c r="A233">
        <f>INDEX(resultados!$A$2:$ZZ$280, 227, MATCH($B$1, resultados!$A$1:$ZZ$1, 0))</f>
        <v/>
      </c>
      <c r="B233">
        <f>INDEX(resultados!$A$2:$ZZ$280, 227, MATCH($B$2, resultados!$A$1:$ZZ$1, 0))</f>
        <v/>
      </c>
      <c r="C233">
        <f>INDEX(resultados!$A$2:$ZZ$280, 227, MATCH($B$3, resultados!$A$1:$ZZ$1, 0))</f>
        <v/>
      </c>
    </row>
    <row r="234">
      <c r="A234">
        <f>INDEX(resultados!$A$2:$ZZ$280, 228, MATCH($B$1, resultados!$A$1:$ZZ$1, 0))</f>
        <v/>
      </c>
      <c r="B234">
        <f>INDEX(resultados!$A$2:$ZZ$280, 228, MATCH($B$2, resultados!$A$1:$ZZ$1, 0))</f>
        <v/>
      </c>
      <c r="C234">
        <f>INDEX(resultados!$A$2:$ZZ$280, 228, MATCH($B$3, resultados!$A$1:$ZZ$1, 0))</f>
        <v/>
      </c>
    </row>
    <row r="235">
      <c r="A235">
        <f>INDEX(resultados!$A$2:$ZZ$280, 229, MATCH($B$1, resultados!$A$1:$ZZ$1, 0))</f>
        <v/>
      </c>
      <c r="B235">
        <f>INDEX(resultados!$A$2:$ZZ$280, 229, MATCH($B$2, resultados!$A$1:$ZZ$1, 0))</f>
        <v/>
      </c>
      <c r="C235">
        <f>INDEX(resultados!$A$2:$ZZ$280, 229, MATCH($B$3, resultados!$A$1:$ZZ$1, 0))</f>
        <v/>
      </c>
    </row>
    <row r="236">
      <c r="A236">
        <f>INDEX(resultados!$A$2:$ZZ$280, 230, MATCH($B$1, resultados!$A$1:$ZZ$1, 0))</f>
        <v/>
      </c>
      <c r="B236">
        <f>INDEX(resultados!$A$2:$ZZ$280, 230, MATCH($B$2, resultados!$A$1:$ZZ$1, 0))</f>
        <v/>
      </c>
      <c r="C236">
        <f>INDEX(resultados!$A$2:$ZZ$280, 230, MATCH($B$3, resultados!$A$1:$ZZ$1, 0))</f>
        <v/>
      </c>
    </row>
    <row r="237">
      <c r="A237">
        <f>INDEX(resultados!$A$2:$ZZ$280, 231, MATCH($B$1, resultados!$A$1:$ZZ$1, 0))</f>
        <v/>
      </c>
      <c r="B237">
        <f>INDEX(resultados!$A$2:$ZZ$280, 231, MATCH($B$2, resultados!$A$1:$ZZ$1, 0))</f>
        <v/>
      </c>
      <c r="C237">
        <f>INDEX(resultados!$A$2:$ZZ$280, 231, MATCH($B$3, resultados!$A$1:$ZZ$1, 0))</f>
        <v/>
      </c>
    </row>
    <row r="238">
      <c r="A238">
        <f>INDEX(resultados!$A$2:$ZZ$280, 232, MATCH($B$1, resultados!$A$1:$ZZ$1, 0))</f>
        <v/>
      </c>
      <c r="B238">
        <f>INDEX(resultados!$A$2:$ZZ$280, 232, MATCH($B$2, resultados!$A$1:$ZZ$1, 0))</f>
        <v/>
      </c>
      <c r="C238">
        <f>INDEX(resultados!$A$2:$ZZ$280, 232, MATCH($B$3, resultados!$A$1:$ZZ$1, 0))</f>
        <v/>
      </c>
    </row>
    <row r="239">
      <c r="A239">
        <f>INDEX(resultados!$A$2:$ZZ$280, 233, MATCH($B$1, resultados!$A$1:$ZZ$1, 0))</f>
        <v/>
      </c>
      <c r="B239">
        <f>INDEX(resultados!$A$2:$ZZ$280, 233, MATCH($B$2, resultados!$A$1:$ZZ$1, 0))</f>
        <v/>
      </c>
      <c r="C239">
        <f>INDEX(resultados!$A$2:$ZZ$280, 233, MATCH($B$3, resultados!$A$1:$ZZ$1, 0))</f>
        <v/>
      </c>
    </row>
    <row r="240">
      <c r="A240">
        <f>INDEX(resultados!$A$2:$ZZ$280, 234, MATCH($B$1, resultados!$A$1:$ZZ$1, 0))</f>
        <v/>
      </c>
      <c r="B240">
        <f>INDEX(resultados!$A$2:$ZZ$280, 234, MATCH($B$2, resultados!$A$1:$ZZ$1, 0))</f>
        <v/>
      </c>
      <c r="C240">
        <f>INDEX(resultados!$A$2:$ZZ$280, 234, MATCH($B$3, resultados!$A$1:$ZZ$1, 0))</f>
        <v/>
      </c>
    </row>
    <row r="241">
      <c r="A241">
        <f>INDEX(resultados!$A$2:$ZZ$280, 235, MATCH($B$1, resultados!$A$1:$ZZ$1, 0))</f>
        <v/>
      </c>
      <c r="B241">
        <f>INDEX(resultados!$A$2:$ZZ$280, 235, MATCH($B$2, resultados!$A$1:$ZZ$1, 0))</f>
        <v/>
      </c>
      <c r="C241">
        <f>INDEX(resultados!$A$2:$ZZ$280, 235, MATCH($B$3, resultados!$A$1:$ZZ$1, 0))</f>
        <v/>
      </c>
    </row>
    <row r="242">
      <c r="A242">
        <f>INDEX(resultados!$A$2:$ZZ$280, 236, MATCH($B$1, resultados!$A$1:$ZZ$1, 0))</f>
        <v/>
      </c>
      <c r="B242">
        <f>INDEX(resultados!$A$2:$ZZ$280, 236, MATCH($B$2, resultados!$A$1:$ZZ$1, 0))</f>
        <v/>
      </c>
      <c r="C242">
        <f>INDEX(resultados!$A$2:$ZZ$280, 236, MATCH($B$3, resultados!$A$1:$ZZ$1, 0))</f>
        <v/>
      </c>
    </row>
    <row r="243">
      <c r="A243">
        <f>INDEX(resultados!$A$2:$ZZ$280, 237, MATCH($B$1, resultados!$A$1:$ZZ$1, 0))</f>
        <v/>
      </c>
      <c r="B243">
        <f>INDEX(resultados!$A$2:$ZZ$280, 237, MATCH($B$2, resultados!$A$1:$ZZ$1, 0))</f>
        <v/>
      </c>
      <c r="C243">
        <f>INDEX(resultados!$A$2:$ZZ$280, 237, MATCH($B$3, resultados!$A$1:$ZZ$1, 0))</f>
        <v/>
      </c>
    </row>
    <row r="244">
      <c r="A244">
        <f>INDEX(resultados!$A$2:$ZZ$280, 238, MATCH($B$1, resultados!$A$1:$ZZ$1, 0))</f>
        <v/>
      </c>
      <c r="B244">
        <f>INDEX(resultados!$A$2:$ZZ$280, 238, MATCH($B$2, resultados!$A$1:$ZZ$1, 0))</f>
        <v/>
      </c>
      <c r="C244">
        <f>INDEX(resultados!$A$2:$ZZ$280, 238, MATCH($B$3, resultados!$A$1:$ZZ$1, 0))</f>
        <v/>
      </c>
    </row>
    <row r="245">
      <c r="A245">
        <f>INDEX(resultados!$A$2:$ZZ$280, 239, MATCH($B$1, resultados!$A$1:$ZZ$1, 0))</f>
        <v/>
      </c>
      <c r="B245">
        <f>INDEX(resultados!$A$2:$ZZ$280, 239, MATCH($B$2, resultados!$A$1:$ZZ$1, 0))</f>
        <v/>
      </c>
      <c r="C245">
        <f>INDEX(resultados!$A$2:$ZZ$280, 239, MATCH($B$3, resultados!$A$1:$ZZ$1, 0))</f>
        <v/>
      </c>
    </row>
    <row r="246">
      <c r="A246">
        <f>INDEX(resultados!$A$2:$ZZ$280, 240, MATCH($B$1, resultados!$A$1:$ZZ$1, 0))</f>
        <v/>
      </c>
      <c r="B246">
        <f>INDEX(resultados!$A$2:$ZZ$280, 240, MATCH($B$2, resultados!$A$1:$ZZ$1, 0))</f>
        <v/>
      </c>
      <c r="C246">
        <f>INDEX(resultados!$A$2:$ZZ$280, 240, MATCH($B$3, resultados!$A$1:$ZZ$1, 0))</f>
        <v/>
      </c>
    </row>
    <row r="247">
      <c r="A247">
        <f>INDEX(resultados!$A$2:$ZZ$280, 241, MATCH($B$1, resultados!$A$1:$ZZ$1, 0))</f>
        <v/>
      </c>
      <c r="B247">
        <f>INDEX(resultados!$A$2:$ZZ$280, 241, MATCH($B$2, resultados!$A$1:$ZZ$1, 0))</f>
        <v/>
      </c>
      <c r="C247">
        <f>INDEX(resultados!$A$2:$ZZ$280, 241, MATCH($B$3, resultados!$A$1:$ZZ$1, 0))</f>
        <v/>
      </c>
    </row>
    <row r="248">
      <c r="A248">
        <f>INDEX(resultados!$A$2:$ZZ$280, 242, MATCH($B$1, resultados!$A$1:$ZZ$1, 0))</f>
        <v/>
      </c>
      <c r="B248">
        <f>INDEX(resultados!$A$2:$ZZ$280, 242, MATCH($B$2, resultados!$A$1:$ZZ$1, 0))</f>
        <v/>
      </c>
      <c r="C248">
        <f>INDEX(resultados!$A$2:$ZZ$280, 242, MATCH($B$3, resultados!$A$1:$ZZ$1, 0))</f>
        <v/>
      </c>
    </row>
    <row r="249">
      <c r="A249">
        <f>INDEX(resultados!$A$2:$ZZ$280, 243, MATCH($B$1, resultados!$A$1:$ZZ$1, 0))</f>
        <v/>
      </c>
      <c r="B249">
        <f>INDEX(resultados!$A$2:$ZZ$280, 243, MATCH($B$2, resultados!$A$1:$ZZ$1, 0))</f>
        <v/>
      </c>
      <c r="C249">
        <f>INDEX(resultados!$A$2:$ZZ$280, 243, MATCH($B$3, resultados!$A$1:$ZZ$1, 0))</f>
        <v/>
      </c>
    </row>
    <row r="250">
      <c r="A250">
        <f>INDEX(resultados!$A$2:$ZZ$280, 244, MATCH($B$1, resultados!$A$1:$ZZ$1, 0))</f>
        <v/>
      </c>
      <c r="B250">
        <f>INDEX(resultados!$A$2:$ZZ$280, 244, MATCH($B$2, resultados!$A$1:$ZZ$1, 0))</f>
        <v/>
      </c>
      <c r="C250">
        <f>INDEX(resultados!$A$2:$ZZ$280, 244, MATCH($B$3, resultados!$A$1:$ZZ$1, 0))</f>
        <v/>
      </c>
    </row>
    <row r="251">
      <c r="A251">
        <f>INDEX(resultados!$A$2:$ZZ$280, 245, MATCH($B$1, resultados!$A$1:$ZZ$1, 0))</f>
        <v/>
      </c>
      <c r="B251">
        <f>INDEX(resultados!$A$2:$ZZ$280, 245, MATCH($B$2, resultados!$A$1:$ZZ$1, 0))</f>
        <v/>
      </c>
      <c r="C251">
        <f>INDEX(resultados!$A$2:$ZZ$280, 245, MATCH($B$3, resultados!$A$1:$ZZ$1, 0))</f>
        <v/>
      </c>
    </row>
    <row r="252">
      <c r="A252">
        <f>INDEX(resultados!$A$2:$ZZ$280, 246, MATCH($B$1, resultados!$A$1:$ZZ$1, 0))</f>
        <v/>
      </c>
      <c r="B252">
        <f>INDEX(resultados!$A$2:$ZZ$280, 246, MATCH($B$2, resultados!$A$1:$ZZ$1, 0))</f>
        <v/>
      </c>
      <c r="C252">
        <f>INDEX(resultados!$A$2:$ZZ$280, 246, MATCH($B$3, resultados!$A$1:$ZZ$1, 0))</f>
        <v/>
      </c>
    </row>
    <row r="253">
      <c r="A253">
        <f>INDEX(resultados!$A$2:$ZZ$280, 247, MATCH($B$1, resultados!$A$1:$ZZ$1, 0))</f>
        <v/>
      </c>
      <c r="B253">
        <f>INDEX(resultados!$A$2:$ZZ$280, 247, MATCH($B$2, resultados!$A$1:$ZZ$1, 0))</f>
        <v/>
      </c>
      <c r="C253">
        <f>INDEX(resultados!$A$2:$ZZ$280, 247, MATCH($B$3, resultados!$A$1:$ZZ$1, 0))</f>
        <v/>
      </c>
    </row>
    <row r="254">
      <c r="A254">
        <f>INDEX(resultados!$A$2:$ZZ$280, 248, MATCH($B$1, resultados!$A$1:$ZZ$1, 0))</f>
        <v/>
      </c>
      <c r="B254">
        <f>INDEX(resultados!$A$2:$ZZ$280, 248, MATCH($B$2, resultados!$A$1:$ZZ$1, 0))</f>
        <v/>
      </c>
      <c r="C254">
        <f>INDEX(resultados!$A$2:$ZZ$280, 248, MATCH($B$3, resultados!$A$1:$ZZ$1, 0))</f>
        <v/>
      </c>
    </row>
    <row r="255">
      <c r="A255">
        <f>INDEX(resultados!$A$2:$ZZ$280, 249, MATCH($B$1, resultados!$A$1:$ZZ$1, 0))</f>
        <v/>
      </c>
      <c r="B255">
        <f>INDEX(resultados!$A$2:$ZZ$280, 249, MATCH($B$2, resultados!$A$1:$ZZ$1, 0))</f>
        <v/>
      </c>
      <c r="C255">
        <f>INDEX(resultados!$A$2:$ZZ$280, 249, MATCH($B$3, resultados!$A$1:$ZZ$1, 0))</f>
        <v/>
      </c>
    </row>
    <row r="256">
      <c r="A256">
        <f>INDEX(resultados!$A$2:$ZZ$280, 250, MATCH($B$1, resultados!$A$1:$ZZ$1, 0))</f>
        <v/>
      </c>
      <c r="B256">
        <f>INDEX(resultados!$A$2:$ZZ$280, 250, MATCH($B$2, resultados!$A$1:$ZZ$1, 0))</f>
        <v/>
      </c>
      <c r="C256">
        <f>INDEX(resultados!$A$2:$ZZ$280, 250, MATCH($B$3, resultados!$A$1:$ZZ$1, 0))</f>
        <v/>
      </c>
    </row>
    <row r="257">
      <c r="A257">
        <f>INDEX(resultados!$A$2:$ZZ$280, 251, MATCH($B$1, resultados!$A$1:$ZZ$1, 0))</f>
        <v/>
      </c>
      <c r="B257">
        <f>INDEX(resultados!$A$2:$ZZ$280, 251, MATCH($B$2, resultados!$A$1:$ZZ$1, 0))</f>
        <v/>
      </c>
      <c r="C257">
        <f>INDEX(resultados!$A$2:$ZZ$280, 251, MATCH($B$3, resultados!$A$1:$ZZ$1, 0))</f>
        <v/>
      </c>
    </row>
    <row r="258">
      <c r="A258">
        <f>INDEX(resultados!$A$2:$ZZ$280, 252, MATCH($B$1, resultados!$A$1:$ZZ$1, 0))</f>
        <v/>
      </c>
      <c r="B258">
        <f>INDEX(resultados!$A$2:$ZZ$280, 252, MATCH($B$2, resultados!$A$1:$ZZ$1, 0))</f>
        <v/>
      </c>
      <c r="C258">
        <f>INDEX(resultados!$A$2:$ZZ$280, 252, MATCH($B$3, resultados!$A$1:$ZZ$1, 0))</f>
        <v/>
      </c>
    </row>
    <row r="259">
      <c r="A259">
        <f>INDEX(resultados!$A$2:$ZZ$280, 253, MATCH($B$1, resultados!$A$1:$ZZ$1, 0))</f>
        <v/>
      </c>
      <c r="B259">
        <f>INDEX(resultados!$A$2:$ZZ$280, 253, MATCH($B$2, resultados!$A$1:$ZZ$1, 0))</f>
        <v/>
      </c>
      <c r="C259">
        <f>INDEX(resultados!$A$2:$ZZ$280, 253, MATCH($B$3, resultados!$A$1:$ZZ$1, 0))</f>
        <v/>
      </c>
    </row>
    <row r="260">
      <c r="A260">
        <f>INDEX(resultados!$A$2:$ZZ$280, 254, MATCH($B$1, resultados!$A$1:$ZZ$1, 0))</f>
        <v/>
      </c>
      <c r="B260">
        <f>INDEX(resultados!$A$2:$ZZ$280, 254, MATCH($B$2, resultados!$A$1:$ZZ$1, 0))</f>
        <v/>
      </c>
      <c r="C260">
        <f>INDEX(resultados!$A$2:$ZZ$280, 254, MATCH($B$3, resultados!$A$1:$ZZ$1, 0))</f>
        <v/>
      </c>
    </row>
    <row r="261">
      <c r="A261">
        <f>INDEX(resultados!$A$2:$ZZ$280, 255, MATCH($B$1, resultados!$A$1:$ZZ$1, 0))</f>
        <v/>
      </c>
      <c r="B261">
        <f>INDEX(resultados!$A$2:$ZZ$280, 255, MATCH($B$2, resultados!$A$1:$ZZ$1, 0))</f>
        <v/>
      </c>
      <c r="C261">
        <f>INDEX(resultados!$A$2:$ZZ$280, 255, MATCH($B$3, resultados!$A$1:$ZZ$1, 0))</f>
        <v/>
      </c>
    </row>
    <row r="262">
      <c r="A262">
        <f>INDEX(resultados!$A$2:$ZZ$280, 256, MATCH($B$1, resultados!$A$1:$ZZ$1, 0))</f>
        <v/>
      </c>
      <c r="B262">
        <f>INDEX(resultados!$A$2:$ZZ$280, 256, MATCH($B$2, resultados!$A$1:$ZZ$1, 0))</f>
        <v/>
      </c>
      <c r="C262">
        <f>INDEX(resultados!$A$2:$ZZ$280, 256, MATCH($B$3, resultados!$A$1:$ZZ$1, 0))</f>
        <v/>
      </c>
    </row>
    <row r="263">
      <c r="A263">
        <f>INDEX(resultados!$A$2:$ZZ$280, 257, MATCH($B$1, resultados!$A$1:$ZZ$1, 0))</f>
        <v/>
      </c>
      <c r="B263">
        <f>INDEX(resultados!$A$2:$ZZ$280, 257, MATCH($B$2, resultados!$A$1:$ZZ$1, 0))</f>
        <v/>
      </c>
      <c r="C263">
        <f>INDEX(resultados!$A$2:$ZZ$280, 257, MATCH($B$3, resultados!$A$1:$ZZ$1, 0))</f>
        <v/>
      </c>
    </row>
    <row r="264">
      <c r="A264">
        <f>INDEX(resultados!$A$2:$ZZ$280, 258, MATCH($B$1, resultados!$A$1:$ZZ$1, 0))</f>
        <v/>
      </c>
      <c r="B264">
        <f>INDEX(resultados!$A$2:$ZZ$280, 258, MATCH($B$2, resultados!$A$1:$ZZ$1, 0))</f>
        <v/>
      </c>
      <c r="C264">
        <f>INDEX(resultados!$A$2:$ZZ$280, 258, MATCH($B$3, resultados!$A$1:$ZZ$1, 0))</f>
        <v/>
      </c>
    </row>
    <row r="265">
      <c r="A265">
        <f>INDEX(resultados!$A$2:$ZZ$280, 259, MATCH($B$1, resultados!$A$1:$ZZ$1, 0))</f>
        <v/>
      </c>
      <c r="B265">
        <f>INDEX(resultados!$A$2:$ZZ$280, 259, MATCH($B$2, resultados!$A$1:$ZZ$1, 0))</f>
        <v/>
      </c>
      <c r="C265">
        <f>INDEX(resultados!$A$2:$ZZ$280, 259, MATCH($B$3, resultados!$A$1:$ZZ$1, 0))</f>
        <v/>
      </c>
    </row>
    <row r="266">
      <c r="A266">
        <f>INDEX(resultados!$A$2:$ZZ$280, 260, MATCH($B$1, resultados!$A$1:$ZZ$1, 0))</f>
        <v/>
      </c>
      <c r="B266">
        <f>INDEX(resultados!$A$2:$ZZ$280, 260, MATCH($B$2, resultados!$A$1:$ZZ$1, 0))</f>
        <v/>
      </c>
      <c r="C266">
        <f>INDEX(resultados!$A$2:$ZZ$280, 260, MATCH($B$3, resultados!$A$1:$ZZ$1, 0))</f>
        <v/>
      </c>
    </row>
    <row r="267">
      <c r="A267">
        <f>INDEX(resultados!$A$2:$ZZ$280, 261, MATCH($B$1, resultados!$A$1:$ZZ$1, 0))</f>
        <v/>
      </c>
      <c r="B267">
        <f>INDEX(resultados!$A$2:$ZZ$280, 261, MATCH($B$2, resultados!$A$1:$ZZ$1, 0))</f>
        <v/>
      </c>
      <c r="C267">
        <f>INDEX(resultados!$A$2:$ZZ$280, 261, MATCH($B$3, resultados!$A$1:$ZZ$1, 0))</f>
        <v/>
      </c>
    </row>
    <row r="268">
      <c r="A268">
        <f>INDEX(resultados!$A$2:$ZZ$280, 262, MATCH($B$1, resultados!$A$1:$ZZ$1, 0))</f>
        <v/>
      </c>
      <c r="B268">
        <f>INDEX(resultados!$A$2:$ZZ$280, 262, MATCH($B$2, resultados!$A$1:$ZZ$1, 0))</f>
        <v/>
      </c>
      <c r="C268">
        <f>INDEX(resultados!$A$2:$ZZ$280, 262, MATCH($B$3, resultados!$A$1:$ZZ$1, 0))</f>
        <v/>
      </c>
    </row>
    <row r="269">
      <c r="A269">
        <f>INDEX(resultados!$A$2:$ZZ$280, 263, MATCH($B$1, resultados!$A$1:$ZZ$1, 0))</f>
        <v/>
      </c>
      <c r="B269">
        <f>INDEX(resultados!$A$2:$ZZ$280, 263, MATCH($B$2, resultados!$A$1:$ZZ$1, 0))</f>
        <v/>
      </c>
      <c r="C269">
        <f>INDEX(resultados!$A$2:$ZZ$280, 263, MATCH($B$3, resultados!$A$1:$ZZ$1, 0))</f>
        <v/>
      </c>
    </row>
    <row r="270">
      <c r="A270">
        <f>INDEX(resultados!$A$2:$ZZ$280, 264, MATCH($B$1, resultados!$A$1:$ZZ$1, 0))</f>
        <v/>
      </c>
      <c r="B270">
        <f>INDEX(resultados!$A$2:$ZZ$280, 264, MATCH($B$2, resultados!$A$1:$ZZ$1, 0))</f>
        <v/>
      </c>
      <c r="C270">
        <f>INDEX(resultados!$A$2:$ZZ$280, 264, MATCH($B$3, resultados!$A$1:$ZZ$1, 0))</f>
        <v/>
      </c>
    </row>
    <row r="271">
      <c r="A271">
        <f>INDEX(resultados!$A$2:$ZZ$280, 265, MATCH($B$1, resultados!$A$1:$ZZ$1, 0))</f>
        <v/>
      </c>
      <c r="B271">
        <f>INDEX(resultados!$A$2:$ZZ$280, 265, MATCH($B$2, resultados!$A$1:$ZZ$1, 0))</f>
        <v/>
      </c>
      <c r="C271">
        <f>INDEX(resultados!$A$2:$ZZ$280, 265, MATCH($B$3, resultados!$A$1:$ZZ$1, 0))</f>
        <v/>
      </c>
    </row>
    <row r="272">
      <c r="A272">
        <f>INDEX(resultados!$A$2:$ZZ$280, 266, MATCH($B$1, resultados!$A$1:$ZZ$1, 0))</f>
        <v/>
      </c>
      <c r="B272">
        <f>INDEX(resultados!$A$2:$ZZ$280, 266, MATCH($B$2, resultados!$A$1:$ZZ$1, 0))</f>
        <v/>
      </c>
      <c r="C272">
        <f>INDEX(resultados!$A$2:$ZZ$280, 266, MATCH($B$3, resultados!$A$1:$ZZ$1, 0))</f>
        <v/>
      </c>
    </row>
    <row r="273">
      <c r="A273">
        <f>INDEX(resultados!$A$2:$ZZ$280, 267, MATCH($B$1, resultados!$A$1:$ZZ$1, 0))</f>
        <v/>
      </c>
      <c r="B273">
        <f>INDEX(resultados!$A$2:$ZZ$280, 267, MATCH($B$2, resultados!$A$1:$ZZ$1, 0))</f>
        <v/>
      </c>
      <c r="C273">
        <f>INDEX(resultados!$A$2:$ZZ$280, 267, MATCH($B$3, resultados!$A$1:$ZZ$1, 0))</f>
        <v/>
      </c>
    </row>
    <row r="274">
      <c r="A274">
        <f>INDEX(resultados!$A$2:$ZZ$280, 268, MATCH($B$1, resultados!$A$1:$ZZ$1, 0))</f>
        <v/>
      </c>
      <c r="B274">
        <f>INDEX(resultados!$A$2:$ZZ$280, 268, MATCH($B$2, resultados!$A$1:$ZZ$1, 0))</f>
        <v/>
      </c>
      <c r="C274">
        <f>INDEX(resultados!$A$2:$ZZ$280, 268, MATCH($B$3, resultados!$A$1:$ZZ$1, 0))</f>
        <v/>
      </c>
    </row>
    <row r="275">
      <c r="A275">
        <f>INDEX(resultados!$A$2:$ZZ$280, 269, MATCH($B$1, resultados!$A$1:$ZZ$1, 0))</f>
        <v/>
      </c>
      <c r="B275">
        <f>INDEX(resultados!$A$2:$ZZ$280, 269, MATCH($B$2, resultados!$A$1:$ZZ$1, 0))</f>
        <v/>
      </c>
      <c r="C275">
        <f>INDEX(resultados!$A$2:$ZZ$280, 269, MATCH($B$3, resultados!$A$1:$ZZ$1, 0))</f>
        <v/>
      </c>
    </row>
    <row r="276">
      <c r="A276">
        <f>INDEX(resultados!$A$2:$ZZ$280, 270, MATCH($B$1, resultados!$A$1:$ZZ$1, 0))</f>
        <v/>
      </c>
      <c r="B276">
        <f>INDEX(resultados!$A$2:$ZZ$280, 270, MATCH($B$2, resultados!$A$1:$ZZ$1, 0))</f>
        <v/>
      </c>
      <c r="C276">
        <f>INDEX(resultados!$A$2:$ZZ$280, 270, MATCH($B$3, resultados!$A$1:$ZZ$1, 0))</f>
        <v/>
      </c>
    </row>
    <row r="277">
      <c r="A277">
        <f>INDEX(resultados!$A$2:$ZZ$280, 271, MATCH($B$1, resultados!$A$1:$ZZ$1, 0))</f>
        <v/>
      </c>
      <c r="B277">
        <f>INDEX(resultados!$A$2:$ZZ$280, 271, MATCH($B$2, resultados!$A$1:$ZZ$1, 0))</f>
        <v/>
      </c>
      <c r="C277">
        <f>INDEX(resultados!$A$2:$ZZ$280, 271, MATCH($B$3, resultados!$A$1:$ZZ$1, 0))</f>
        <v/>
      </c>
    </row>
    <row r="278">
      <c r="A278">
        <f>INDEX(resultados!$A$2:$ZZ$280, 272, MATCH($B$1, resultados!$A$1:$ZZ$1, 0))</f>
        <v/>
      </c>
      <c r="B278">
        <f>INDEX(resultados!$A$2:$ZZ$280, 272, MATCH($B$2, resultados!$A$1:$ZZ$1, 0))</f>
        <v/>
      </c>
      <c r="C278">
        <f>INDEX(resultados!$A$2:$ZZ$280, 272, MATCH($B$3, resultados!$A$1:$ZZ$1, 0))</f>
        <v/>
      </c>
    </row>
    <row r="279">
      <c r="A279">
        <f>INDEX(resultados!$A$2:$ZZ$280, 273, MATCH($B$1, resultados!$A$1:$ZZ$1, 0))</f>
        <v/>
      </c>
      <c r="B279">
        <f>INDEX(resultados!$A$2:$ZZ$280, 273, MATCH($B$2, resultados!$A$1:$ZZ$1, 0))</f>
        <v/>
      </c>
      <c r="C279">
        <f>INDEX(resultados!$A$2:$ZZ$280, 273, MATCH($B$3, resultados!$A$1:$ZZ$1, 0))</f>
        <v/>
      </c>
    </row>
    <row r="280">
      <c r="A280">
        <f>INDEX(resultados!$A$2:$ZZ$280, 274, MATCH($B$1, resultados!$A$1:$ZZ$1, 0))</f>
        <v/>
      </c>
      <c r="B280">
        <f>INDEX(resultados!$A$2:$ZZ$280, 274, MATCH($B$2, resultados!$A$1:$ZZ$1, 0))</f>
        <v/>
      </c>
      <c r="C280">
        <f>INDEX(resultados!$A$2:$ZZ$280, 274, MATCH($B$3, resultados!$A$1:$ZZ$1, 0))</f>
        <v/>
      </c>
    </row>
    <row r="281">
      <c r="A281">
        <f>INDEX(resultados!$A$2:$ZZ$280, 275, MATCH($B$1, resultados!$A$1:$ZZ$1, 0))</f>
        <v/>
      </c>
      <c r="B281">
        <f>INDEX(resultados!$A$2:$ZZ$280, 275, MATCH($B$2, resultados!$A$1:$ZZ$1, 0))</f>
        <v/>
      </c>
      <c r="C281">
        <f>INDEX(resultados!$A$2:$ZZ$280, 275, MATCH($B$3, resultados!$A$1:$ZZ$1, 0))</f>
        <v/>
      </c>
    </row>
    <row r="282">
      <c r="A282">
        <f>INDEX(resultados!$A$2:$ZZ$280, 276, MATCH($B$1, resultados!$A$1:$ZZ$1, 0))</f>
        <v/>
      </c>
      <c r="B282">
        <f>INDEX(resultados!$A$2:$ZZ$280, 276, MATCH($B$2, resultados!$A$1:$ZZ$1, 0))</f>
        <v/>
      </c>
      <c r="C282">
        <f>INDEX(resultados!$A$2:$ZZ$280, 276, MATCH($B$3, resultados!$A$1:$ZZ$1, 0))</f>
        <v/>
      </c>
    </row>
    <row r="283">
      <c r="A283">
        <f>INDEX(resultados!$A$2:$ZZ$280, 277, MATCH($B$1, resultados!$A$1:$ZZ$1, 0))</f>
        <v/>
      </c>
      <c r="B283">
        <f>INDEX(resultados!$A$2:$ZZ$280, 277, MATCH($B$2, resultados!$A$1:$ZZ$1, 0))</f>
        <v/>
      </c>
      <c r="C283">
        <f>INDEX(resultados!$A$2:$ZZ$280, 277, MATCH($B$3, resultados!$A$1:$ZZ$1, 0))</f>
        <v/>
      </c>
    </row>
    <row r="284">
      <c r="A284">
        <f>INDEX(resultados!$A$2:$ZZ$280, 278, MATCH($B$1, resultados!$A$1:$ZZ$1, 0))</f>
        <v/>
      </c>
      <c r="B284">
        <f>INDEX(resultados!$A$2:$ZZ$280, 278, MATCH($B$2, resultados!$A$1:$ZZ$1, 0))</f>
        <v/>
      </c>
      <c r="C284">
        <f>INDEX(resultados!$A$2:$ZZ$280, 278, MATCH($B$3, resultados!$A$1:$ZZ$1, 0))</f>
        <v/>
      </c>
    </row>
    <row r="285">
      <c r="A285">
        <f>INDEX(resultados!$A$2:$ZZ$280, 279, MATCH($B$1, resultados!$A$1:$ZZ$1, 0))</f>
        <v/>
      </c>
      <c r="B285">
        <f>INDEX(resultados!$A$2:$ZZ$280, 279, MATCH($B$2, resultados!$A$1:$ZZ$1, 0))</f>
        <v/>
      </c>
      <c r="C285">
        <f>INDEX(resultados!$A$2:$ZZ$280, 279,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8.6973</v>
      </c>
      <c r="E2" t="n">
        <v>11.5</v>
      </c>
      <c r="F2" t="n">
        <v>8.94</v>
      </c>
      <c r="G2" t="n">
        <v>11.66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44</v>
      </c>
      <c r="N2" t="n">
        <v>8.25</v>
      </c>
      <c r="O2" t="n">
        <v>9054.6</v>
      </c>
      <c r="P2" t="n">
        <v>62.45</v>
      </c>
      <c r="Q2" t="n">
        <v>203.58</v>
      </c>
      <c r="R2" t="n">
        <v>42.58</v>
      </c>
      <c r="S2" t="n">
        <v>13.05</v>
      </c>
      <c r="T2" t="n">
        <v>14265.56</v>
      </c>
      <c r="U2" t="n">
        <v>0.31</v>
      </c>
      <c r="V2" t="n">
        <v>0.83</v>
      </c>
      <c r="W2" t="n">
        <v>0.13</v>
      </c>
      <c r="X2" t="n">
        <v>0.91</v>
      </c>
      <c r="Y2" t="n">
        <v>0.5</v>
      </c>
      <c r="Z2" t="n">
        <v>10</v>
      </c>
      <c r="AA2" t="n">
        <v>494.9926542247031</v>
      </c>
      <c r="AB2" t="n">
        <v>677.2707870449282</v>
      </c>
      <c r="AC2" t="n">
        <v>612.6330136848793</v>
      </c>
      <c r="AD2" t="n">
        <v>494992.6542247031</v>
      </c>
      <c r="AE2" t="n">
        <v>677270.7870449282</v>
      </c>
      <c r="AF2" t="n">
        <v>8.519121217182843e-06</v>
      </c>
      <c r="AG2" t="n">
        <v>29.94791666666667</v>
      </c>
      <c r="AH2" t="n">
        <v>612633.0136848793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9.409599999999999</v>
      </c>
      <c r="E3" t="n">
        <v>10.63</v>
      </c>
      <c r="F3" t="n">
        <v>8.44</v>
      </c>
      <c r="G3" t="n">
        <v>23.02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57</v>
      </c>
      <c r="Q3" t="n">
        <v>203.56</v>
      </c>
      <c r="R3" t="n">
        <v>27</v>
      </c>
      <c r="S3" t="n">
        <v>13.05</v>
      </c>
      <c r="T3" t="n">
        <v>6596.46</v>
      </c>
      <c r="U3" t="n">
        <v>0.48</v>
      </c>
      <c r="V3" t="n">
        <v>0.88</v>
      </c>
      <c r="W3" t="n">
        <v>0.09</v>
      </c>
      <c r="X3" t="n">
        <v>0.42</v>
      </c>
      <c r="Y3" t="n">
        <v>0.5</v>
      </c>
      <c r="Z3" t="n">
        <v>10</v>
      </c>
      <c r="AA3" t="n">
        <v>448.465334434904</v>
      </c>
      <c r="AB3" t="n">
        <v>613.610055468044</v>
      </c>
      <c r="AC3" t="n">
        <v>555.0479729812949</v>
      </c>
      <c r="AD3" t="n">
        <v>448465.334434904</v>
      </c>
      <c r="AE3" t="n">
        <v>613610.055468044</v>
      </c>
      <c r="AF3" t="n">
        <v>9.21682855658695e-06</v>
      </c>
      <c r="AG3" t="n">
        <v>27.68229166666667</v>
      </c>
      <c r="AH3" t="n">
        <v>555047.972981295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9.667299999999999</v>
      </c>
      <c r="E4" t="n">
        <v>10.34</v>
      </c>
      <c r="F4" t="n">
        <v>8.279999999999999</v>
      </c>
      <c r="G4" t="n">
        <v>35.5</v>
      </c>
      <c r="H4" t="n">
        <v>0.71</v>
      </c>
      <c r="I4" t="n">
        <v>14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53.29</v>
      </c>
      <c r="Q4" t="n">
        <v>203.56</v>
      </c>
      <c r="R4" t="n">
        <v>22.17</v>
      </c>
      <c r="S4" t="n">
        <v>13.05</v>
      </c>
      <c r="T4" t="n">
        <v>4219.43</v>
      </c>
      <c r="U4" t="n">
        <v>0.59</v>
      </c>
      <c r="V4" t="n">
        <v>0.9</v>
      </c>
      <c r="W4" t="n">
        <v>0.07000000000000001</v>
      </c>
      <c r="X4" t="n">
        <v>0.26</v>
      </c>
      <c r="Y4" t="n">
        <v>0.5</v>
      </c>
      <c r="Z4" t="n">
        <v>10</v>
      </c>
      <c r="AA4" t="n">
        <v>435.1117647841169</v>
      </c>
      <c r="AB4" t="n">
        <v>595.339112353922</v>
      </c>
      <c r="AC4" t="n">
        <v>538.5207830345551</v>
      </c>
      <c r="AD4" t="n">
        <v>435111.7647841169</v>
      </c>
      <c r="AE4" t="n">
        <v>595339.112353922</v>
      </c>
      <c r="AF4" t="n">
        <v>9.469249139718267e-06</v>
      </c>
      <c r="AG4" t="n">
        <v>26.92708333333333</v>
      </c>
      <c r="AH4" t="n">
        <v>538520.783034555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9.807399999999999</v>
      </c>
      <c r="E5" t="n">
        <v>10.2</v>
      </c>
      <c r="F5" t="n">
        <v>8.199999999999999</v>
      </c>
      <c r="G5" t="n">
        <v>49.18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50.26</v>
      </c>
      <c r="Q5" t="n">
        <v>203.56</v>
      </c>
      <c r="R5" t="n">
        <v>19.29</v>
      </c>
      <c r="S5" t="n">
        <v>13.05</v>
      </c>
      <c r="T5" t="n">
        <v>2802.5</v>
      </c>
      <c r="U5" t="n">
        <v>0.68</v>
      </c>
      <c r="V5" t="n">
        <v>0.91</v>
      </c>
      <c r="W5" t="n">
        <v>0.07000000000000001</v>
      </c>
      <c r="X5" t="n">
        <v>0.17</v>
      </c>
      <c r="Y5" t="n">
        <v>0.5</v>
      </c>
      <c r="Z5" t="n">
        <v>10</v>
      </c>
      <c r="AA5" t="n">
        <v>432.5252773388402</v>
      </c>
      <c r="AB5" t="n">
        <v>591.8001661235215</v>
      </c>
      <c r="AC5" t="n">
        <v>535.3195888654417</v>
      </c>
      <c r="AD5" t="n">
        <v>432525.2773388402</v>
      </c>
      <c r="AE5" t="n">
        <v>591800.1661235215</v>
      </c>
      <c r="AF5" t="n">
        <v>9.606478956158694e-06</v>
      </c>
      <c r="AG5" t="n">
        <v>26.5625</v>
      </c>
      <c r="AH5" t="n">
        <v>535319.5888654417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9.8582</v>
      </c>
      <c r="E6" t="n">
        <v>10.14</v>
      </c>
      <c r="F6" t="n">
        <v>8.18</v>
      </c>
      <c r="G6" t="n">
        <v>61.32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47.62</v>
      </c>
      <c r="Q6" t="n">
        <v>203.56</v>
      </c>
      <c r="R6" t="n">
        <v>18.6</v>
      </c>
      <c r="S6" t="n">
        <v>13.05</v>
      </c>
      <c r="T6" t="n">
        <v>2462.57</v>
      </c>
      <c r="U6" t="n">
        <v>0.7</v>
      </c>
      <c r="V6" t="n">
        <v>0.91</v>
      </c>
      <c r="W6" t="n">
        <v>0.07000000000000001</v>
      </c>
      <c r="X6" t="n">
        <v>0.15</v>
      </c>
      <c r="Y6" t="n">
        <v>0.5</v>
      </c>
      <c r="Z6" t="n">
        <v>10</v>
      </c>
      <c r="AA6" t="n">
        <v>430.6746070754749</v>
      </c>
      <c r="AB6" t="n">
        <v>589.2679974233754</v>
      </c>
      <c r="AC6" t="n">
        <v>533.0290867921166</v>
      </c>
      <c r="AD6" t="n">
        <v>430674.6070754749</v>
      </c>
      <c r="AE6" t="n">
        <v>589267.9974233754</v>
      </c>
      <c r="AF6" t="n">
        <v>9.656238232926528e-06</v>
      </c>
      <c r="AG6" t="n">
        <v>26.40625</v>
      </c>
      <c r="AH6" t="n">
        <v>533029.0867921165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9.856299999999999</v>
      </c>
      <c r="E7" t="n">
        <v>10.15</v>
      </c>
      <c r="F7" t="n">
        <v>8.18</v>
      </c>
      <c r="G7" t="n">
        <v>61.33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48.25</v>
      </c>
      <c r="Q7" t="n">
        <v>203.56</v>
      </c>
      <c r="R7" t="n">
        <v>18.6</v>
      </c>
      <c r="S7" t="n">
        <v>13.05</v>
      </c>
      <c r="T7" t="n">
        <v>2465.71</v>
      </c>
      <c r="U7" t="n">
        <v>0.7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431.0312552537292</v>
      </c>
      <c r="AB7" t="n">
        <v>589.7559791950703</v>
      </c>
      <c r="AC7" t="n">
        <v>533.4704962684075</v>
      </c>
      <c r="AD7" t="n">
        <v>431031.2552537292</v>
      </c>
      <c r="AE7" t="n">
        <v>589755.9791950702</v>
      </c>
      <c r="AF7" t="n">
        <v>9.654377157614347e-06</v>
      </c>
      <c r="AG7" t="n">
        <v>26.43229166666667</v>
      </c>
      <c r="AH7" t="n">
        <v>533470.4962684074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9.4528</v>
      </c>
      <c r="E2" t="n">
        <v>10.58</v>
      </c>
      <c r="F2" t="n">
        <v>8.57</v>
      </c>
      <c r="G2" t="n">
        <v>18.36</v>
      </c>
      <c r="H2" t="n">
        <v>0.43</v>
      </c>
      <c r="I2" t="n">
        <v>28</v>
      </c>
      <c r="J2" t="n">
        <v>39.78</v>
      </c>
      <c r="K2" t="n">
        <v>19.54</v>
      </c>
      <c r="L2" t="n">
        <v>1</v>
      </c>
      <c r="M2" t="n">
        <v>26</v>
      </c>
      <c r="N2" t="n">
        <v>4.24</v>
      </c>
      <c r="O2" t="n">
        <v>5140</v>
      </c>
      <c r="P2" t="n">
        <v>37.11</v>
      </c>
      <c r="Q2" t="n">
        <v>203.56</v>
      </c>
      <c r="R2" t="n">
        <v>30.94</v>
      </c>
      <c r="S2" t="n">
        <v>13.05</v>
      </c>
      <c r="T2" t="n">
        <v>8534.25</v>
      </c>
      <c r="U2" t="n">
        <v>0.42</v>
      </c>
      <c r="V2" t="n">
        <v>0.87</v>
      </c>
      <c r="W2" t="n">
        <v>0.1</v>
      </c>
      <c r="X2" t="n">
        <v>0.55</v>
      </c>
      <c r="Y2" t="n">
        <v>0.5</v>
      </c>
      <c r="Z2" t="n">
        <v>10</v>
      </c>
      <c r="AA2" t="n">
        <v>424.014251049244</v>
      </c>
      <c r="AB2" t="n">
        <v>580.1550044741164</v>
      </c>
      <c r="AC2" t="n">
        <v>524.7858250997687</v>
      </c>
      <c r="AD2" t="n">
        <v>424014.251049244</v>
      </c>
      <c r="AE2" t="n">
        <v>580155.0044741164</v>
      </c>
      <c r="AF2" t="n">
        <v>1.22460685704156e-05</v>
      </c>
      <c r="AG2" t="n">
        <v>27.55208333333333</v>
      </c>
      <c r="AH2" t="n">
        <v>524785.8250997687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9.8087</v>
      </c>
      <c r="E3" t="n">
        <v>10.2</v>
      </c>
      <c r="F3" t="n">
        <v>8.33</v>
      </c>
      <c r="G3" t="n">
        <v>33.32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32.65</v>
      </c>
      <c r="Q3" t="n">
        <v>203.58</v>
      </c>
      <c r="R3" t="n">
        <v>23.03</v>
      </c>
      <c r="S3" t="n">
        <v>13.05</v>
      </c>
      <c r="T3" t="n">
        <v>4646.84</v>
      </c>
      <c r="U3" t="n">
        <v>0.57</v>
      </c>
      <c r="V3" t="n">
        <v>0.89</v>
      </c>
      <c r="W3" t="n">
        <v>0.1</v>
      </c>
      <c r="X3" t="n">
        <v>0.31</v>
      </c>
      <c r="Y3" t="n">
        <v>0.5</v>
      </c>
      <c r="Z3" t="n">
        <v>10</v>
      </c>
      <c r="AA3" t="n">
        <v>410.4984555419396</v>
      </c>
      <c r="AB3" t="n">
        <v>561.6620967862076</v>
      </c>
      <c r="AC3" t="n">
        <v>508.0578545666352</v>
      </c>
      <c r="AD3" t="n">
        <v>410498.4555419396</v>
      </c>
      <c r="AE3" t="n">
        <v>561662.0967862076</v>
      </c>
      <c r="AF3" t="n">
        <v>1.270713574672431e-05</v>
      </c>
      <c r="AG3" t="n">
        <v>26.5625</v>
      </c>
      <c r="AH3" t="n">
        <v>508057.8545666352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7.0746</v>
      </c>
      <c r="E2" t="n">
        <v>14.14</v>
      </c>
      <c r="F2" t="n">
        <v>9.619999999999999</v>
      </c>
      <c r="G2" t="n">
        <v>7.31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108.53</v>
      </c>
      <c r="Q2" t="n">
        <v>203.57</v>
      </c>
      <c r="R2" t="n">
        <v>64.20999999999999</v>
      </c>
      <c r="S2" t="n">
        <v>13.05</v>
      </c>
      <c r="T2" t="n">
        <v>24913.5</v>
      </c>
      <c r="U2" t="n">
        <v>0.2</v>
      </c>
      <c r="V2" t="n">
        <v>0.77</v>
      </c>
      <c r="W2" t="n">
        <v>0.18</v>
      </c>
      <c r="X2" t="n">
        <v>1.6</v>
      </c>
      <c r="Y2" t="n">
        <v>0.5</v>
      </c>
      <c r="Z2" t="n">
        <v>10</v>
      </c>
      <c r="AA2" t="n">
        <v>671.5168454746732</v>
      </c>
      <c r="AB2" t="n">
        <v>918.7989732108268</v>
      </c>
      <c r="AC2" t="n">
        <v>831.1100887500429</v>
      </c>
      <c r="AD2" t="n">
        <v>671516.8454746732</v>
      </c>
      <c r="AE2" t="n">
        <v>918798.9732108269</v>
      </c>
      <c r="AF2" t="n">
        <v>4.923593312089812e-06</v>
      </c>
      <c r="AG2" t="n">
        <v>36.82291666666666</v>
      </c>
      <c r="AH2" t="n">
        <v>831110.088750043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8.74</v>
      </c>
      <c r="G3" t="n">
        <v>14.57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97.45999999999999</v>
      </c>
      <c r="Q3" t="n">
        <v>203.6</v>
      </c>
      <c r="R3" t="n">
        <v>36.48</v>
      </c>
      <c r="S3" t="n">
        <v>13.05</v>
      </c>
      <c r="T3" t="n">
        <v>11266.78</v>
      </c>
      <c r="U3" t="n">
        <v>0.36</v>
      </c>
      <c r="V3" t="n">
        <v>0.85</v>
      </c>
      <c r="W3" t="n">
        <v>0.11</v>
      </c>
      <c r="X3" t="n">
        <v>0.71</v>
      </c>
      <c r="Y3" t="n">
        <v>0.5</v>
      </c>
      <c r="Z3" t="n">
        <v>10</v>
      </c>
      <c r="AA3" t="n">
        <v>563.9772675019742</v>
      </c>
      <c r="AB3" t="n">
        <v>771.6585783172369</v>
      </c>
      <c r="AC3" t="n">
        <v>698.0125666322557</v>
      </c>
      <c r="AD3" t="n">
        <v>563977.2675019742</v>
      </c>
      <c r="AE3" t="n">
        <v>771658.5783172369</v>
      </c>
      <c r="AF3" t="n">
        <v>5.795831954280487e-06</v>
      </c>
      <c r="AG3" t="n">
        <v>31.27604166666667</v>
      </c>
      <c r="AH3" t="n">
        <v>698012.5666322557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8.761699999999999</v>
      </c>
      <c r="E4" t="n">
        <v>11.41</v>
      </c>
      <c r="F4" t="n">
        <v>8.49</v>
      </c>
      <c r="G4" t="n">
        <v>21.23</v>
      </c>
      <c r="H4" t="n">
        <v>0.37</v>
      </c>
      <c r="I4" t="n">
        <v>24</v>
      </c>
      <c r="J4" t="n">
        <v>144.54</v>
      </c>
      <c r="K4" t="n">
        <v>47.83</v>
      </c>
      <c r="L4" t="n">
        <v>3</v>
      </c>
      <c r="M4" t="n">
        <v>22</v>
      </c>
      <c r="N4" t="n">
        <v>23.71</v>
      </c>
      <c r="O4" t="n">
        <v>18060.85</v>
      </c>
      <c r="P4" t="n">
        <v>93.81999999999999</v>
      </c>
      <c r="Q4" t="n">
        <v>203.58</v>
      </c>
      <c r="R4" t="n">
        <v>28.54</v>
      </c>
      <c r="S4" t="n">
        <v>13.05</v>
      </c>
      <c r="T4" t="n">
        <v>7356.51</v>
      </c>
      <c r="U4" t="n">
        <v>0.46</v>
      </c>
      <c r="V4" t="n">
        <v>0.88</v>
      </c>
      <c r="W4" t="n">
        <v>0.09</v>
      </c>
      <c r="X4" t="n">
        <v>0.47</v>
      </c>
      <c r="Y4" t="n">
        <v>0.5</v>
      </c>
      <c r="Z4" t="n">
        <v>10</v>
      </c>
      <c r="AA4" t="n">
        <v>536.5064595408916</v>
      </c>
      <c r="AB4" t="n">
        <v>734.0718069383697</v>
      </c>
      <c r="AC4" t="n">
        <v>664.0130239604229</v>
      </c>
      <c r="AD4" t="n">
        <v>536506.4595408916</v>
      </c>
      <c r="AE4" t="n">
        <v>734071.8069383698</v>
      </c>
      <c r="AF4" t="n">
        <v>6.09773662433739e-06</v>
      </c>
      <c r="AG4" t="n">
        <v>29.71354166666667</v>
      </c>
      <c r="AH4" t="n">
        <v>664013.0239604228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8.958299999999999</v>
      </c>
      <c r="E5" t="n">
        <v>11.16</v>
      </c>
      <c r="F5" t="n">
        <v>8.41</v>
      </c>
      <c r="G5" t="n">
        <v>28.05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91.97</v>
      </c>
      <c r="Q5" t="n">
        <v>203.56</v>
      </c>
      <c r="R5" t="n">
        <v>26.54</v>
      </c>
      <c r="S5" t="n">
        <v>13.05</v>
      </c>
      <c r="T5" t="n">
        <v>6386.38</v>
      </c>
      <c r="U5" t="n">
        <v>0.49</v>
      </c>
      <c r="V5" t="n">
        <v>0.89</v>
      </c>
      <c r="W5" t="n">
        <v>0.08</v>
      </c>
      <c r="X5" t="n">
        <v>0.39</v>
      </c>
      <c r="Y5" t="n">
        <v>0.5</v>
      </c>
      <c r="Z5" t="n">
        <v>10</v>
      </c>
      <c r="AA5" t="n">
        <v>523.4567871536062</v>
      </c>
      <c r="AB5" t="n">
        <v>716.2166694671719</v>
      </c>
      <c r="AC5" t="n">
        <v>647.8619557496332</v>
      </c>
      <c r="AD5" t="n">
        <v>523456.7871536062</v>
      </c>
      <c r="AE5" t="n">
        <v>716216.6694671719</v>
      </c>
      <c r="AF5" t="n">
        <v>6.234561101361795e-06</v>
      </c>
      <c r="AG5" t="n">
        <v>29.0625</v>
      </c>
      <c r="AH5" t="n">
        <v>647861.9557496333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9.1624</v>
      </c>
      <c r="E6" t="n">
        <v>10.91</v>
      </c>
      <c r="F6" t="n">
        <v>8.279999999999999</v>
      </c>
      <c r="G6" t="n">
        <v>35.49</v>
      </c>
      <c r="H6" t="n">
        <v>0.6</v>
      </c>
      <c r="I6" t="n">
        <v>14</v>
      </c>
      <c r="J6" t="n">
        <v>147.3</v>
      </c>
      <c r="K6" t="n">
        <v>47.83</v>
      </c>
      <c r="L6" t="n">
        <v>5</v>
      </c>
      <c r="M6" t="n">
        <v>12</v>
      </c>
      <c r="N6" t="n">
        <v>24.47</v>
      </c>
      <c r="O6" t="n">
        <v>18400.38</v>
      </c>
      <c r="P6" t="n">
        <v>89.52</v>
      </c>
      <c r="Q6" t="n">
        <v>203.56</v>
      </c>
      <c r="R6" t="n">
        <v>22.02</v>
      </c>
      <c r="S6" t="n">
        <v>13.05</v>
      </c>
      <c r="T6" t="n">
        <v>4144.32</v>
      </c>
      <c r="U6" t="n">
        <v>0.59</v>
      </c>
      <c r="V6" t="n">
        <v>0.9</v>
      </c>
      <c r="W6" t="n">
        <v>0.08</v>
      </c>
      <c r="X6" t="n">
        <v>0.26</v>
      </c>
      <c r="Y6" t="n">
        <v>0.5</v>
      </c>
      <c r="Z6" t="n">
        <v>10</v>
      </c>
      <c r="AA6" t="n">
        <v>509.8472396955595</v>
      </c>
      <c r="AB6" t="n">
        <v>697.5954862242133</v>
      </c>
      <c r="AC6" t="n">
        <v>631.0179521003879</v>
      </c>
      <c r="AD6" t="n">
        <v>509847.2396955595</v>
      </c>
      <c r="AE6" t="n">
        <v>697595.4862242134</v>
      </c>
      <c r="AF6" t="n">
        <v>6.376605230358138e-06</v>
      </c>
      <c r="AG6" t="n">
        <v>28.41145833333333</v>
      </c>
      <c r="AH6" t="n">
        <v>631017.9521003879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9.2424</v>
      </c>
      <c r="E7" t="n">
        <v>10.82</v>
      </c>
      <c r="F7" t="n">
        <v>8.24</v>
      </c>
      <c r="G7" t="n">
        <v>41.22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88.17</v>
      </c>
      <c r="Q7" t="n">
        <v>203.56</v>
      </c>
      <c r="R7" t="n">
        <v>20.94</v>
      </c>
      <c r="S7" t="n">
        <v>13.05</v>
      </c>
      <c r="T7" t="n">
        <v>3617.24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498.6403059726581</v>
      </c>
      <c r="AB7" t="n">
        <v>682.2616650895179</v>
      </c>
      <c r="AC7" t="n">
        <v>617.1475693336347</v>
      </c>
      <c r="AD7" t="n">
        <v>498640.3059726581</v>
      </c>
      <c r="AE7" t="n">
        <v>682261.6650895179</v>
      </c>
      <c r="AF7" t="n">
        <v>6.432281518058812e-06</v>
      </c>
      <c r="AG7" t="n">
        <v>28.17708333333333</v>
      </c>
      <c r="AH7" t="n">
        <v>617147.5693336347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9.3346</v>
      </c>
      <c r="E8" t="n">
        <v>10.71</v>
      </c>
      <c r="F8" t="n">
        <v>8.199999999999999</v>
      </c>
      <c r="G8" t="n">
        <v>49.17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86.98</v>
      </c>
      <c r="Q8" t="n">
        <v>203.57</v>
      </c>
      <c r="R8" t="n">
        <v>19.16</v>
      </c>
      <c r="S8" t="n">
        <v>13.05</v>
      </c>
      <c r="T8" t="n">
        <v>2737.4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496.9016121095194</v>
      </c>
      <c r="AB8" t="n">
        <v>679.882707440212</v>
      </c>
      <c r="AC8" t="n">
        <v>614.9956560634904</v>
      </c>
      <c r="AD8" t="n">
        <v>496901.6121095194</v>
      </c>
      <c r="AE8" t="n">
        <v>679882.707440212</v>
      </c>
      <c r="AF8" t="n">
        <v>6.496448439633838e-06</v>
      </c>
      <c r="AG8" t="n">
        <v>27.890625</v>
      </c>
      <c r="AH8" t="n">
        <v>614995.6560634904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9.3628</v>
      </c>
      <c r="E9" t="n">
        <v>10.68</v>
      </c>
      <c r="F9" t="n">
        <v>8.19</v>
      </c>
      <c r="G9" t="n">
        <v>54.61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85.87</v>
      </c>
      <c r="Q9" t="n">
        <v>203.56</v>
      </c>
      <c r="R9" t="n">
        <v>19.29</v>
      </c>
      <c r="S9" t="n">
        <v>13.05</v>
      </c>
      <c r="T9" t="n">
        <v>2803.48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495.9815340113695</v>
      </c>
      <c r="AB9" t="n">
        <v>678.6238159953424</v>
      </c>
      <c r="AC9" t="n">
        <v>613.8569114512539</v>
      </c>
      <c r="AD9" t="n">
        <v>495981.5340113696</v>
      </c>
      <c r="AE9" t="n">
        <v>678623.8159953424</v>
      </c>
      <c r="AF9" t="n">
        <v>6.516074331048326e-06</v>
      </c>
      <c r="AG9" t="n">
        <v>27.8125</v>
      </c>
      <c r="AH9" t="n">
        <v>613856.9114512539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9.4152</v>
      </c>
      <c r="E10" t="n">
        <v>10.62</v>
      </c>
      <c r="F10" t="n">
        <v>8.16</v>
      </c>
      <c r="G10" t="n">
        <v>61.21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84.73999999999999</v>
      </c>
      <c r="Q10" t="n">
        <v>203.56</v>
      </c>
      <c r="R10" t="n">
        <v>18.33</v>
      </c>
      <c r="S10" t="n">
        <v>13.05</v>
      </c>
      <c r="T10" t="n">
        <v>2328.37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485.2335314734721</v>
      </c>
      <c r="AB10" t="n">
        <v>663.9179247545843</v>
      </c>
      <c r="AC10" t="n">
        <v>600.5545298306658</v>
      </c>
      <c r="AD10" t="n">
        <v>485233.5314734721</v>
      </c>
      <c r="AE10" t="n">
        <v>663917.9247545843</v>
      </c>
      <c r="AF10" t="n">
        <v>6.552542299492267e-06</v>
      </c>
      <c r="AG10" t="n">
        <v>27.65625</v>
      </c>
      <c r="AH10" t="n">
        <v>600554.5298306658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8.140000000000001</v>
      </c>
      <c r="G11" t="n">
        <v>69.75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82.95999999999999</v>
      </c>
      <c r="Q11" t="n">
        <v>203.56</v>
      </c>
      <c r="R11" t="n">
        <v>17.43</v>
      </c>
      <c r="S11" t="n">
        <v>13.05</v>
      </c>
      <c r="T11" t="n">
        <v>1882.73</v>
      </c>
      <c r="U11" t="n">
        <v>0.75</v>
      </c>
      <c r="V11" t="n">
        <v>0.92</v>
      </c>
      <c r="W11" t="n">
        <v>0.07000000000000001</v>
      </c>
      <c r="X11" t="n">
        <v>0.11</v>
      </c>
      <c r="Y11" t="n">
        <v>0.5</v>
      </c>
      <c r="Z11" t="n">
        <v>10</v>
      </c>
      <c r="AA11" t="n">
        <v>483.7489304461797</v>
      </c>
      <c r="AB11" t="n">
        <v>661.8866281330679</v>
      </c>
      <c r="AC11" t="n">
        <v>598.7170973077642</v>
      </c>
      <c r="AD11" t="n">
        <v>483748.9304461797</v>
      </c>
      <c r="AE11" t="n">
        <v>661886.6281330679</v>
      </c>
      <c r="AF11" t="n">
        <v>6.585808881393419e-06</v>
      </c>
      <c r="AG11" t="n">
        <v>27.52604166666667</v>
      </c>
      <c r="AH11" t="n">
        <v>598717.0973077642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9.456300000000001</v>
      </c>
      <c r="E12" t="n">
        <v>10.58</v>
      </c>
      <c r="F12" t="n">
        <v>8.140000000000001</v>
      </c>
      <c r="G12" t="n">
        <v>69.81</v>
      </c>
      <c r="H12" t="n">
        <v>1.25</v>
      </c>
      <c r="I12" t="n">
        <v>7</v>
      </c>
      <c r="J12" t="n">
        <v>155.66</v>
      </c>
      <c r="K12" t="n">
        <v>47.83</v>
      </c>
      <c r="L12" t="n">
        <v>11</v>
      </c>
      <c r="M12" t="n">
        <v>5</v>
      </c>
      <c r="N12" t="n">
        <v>26.83</v>
      </c>
      <c r="O12" t="n">
        <v>19431.82</v>
      </c>
      <c r="P12" t="n">
        <v>82.23999999999999</v>
      </c>
      <c r="Q12" t="n">
        <v>203.56</v>
      </c>
      <c r="R12" t="n">
        <v>17.79</v>
      </c>
      <c r="S12" t="n">
        <v>13.05</v>
      </c>
      <c r="T12" t="n">
        <v>2063.23</v>
      </c>
      <c r="U12" t="n">
        <v>0.73</v>
      </c>
      <c r="V12" t="n">
        <v>0.91</v>
      </c>
      <c r="W12" t="n">
        <v>0.06</v>
      </c>
      <c r="X12" t="n">
        <v>0.12</v>
      </c>
      <c r="Y12" t="n">
        <v>0.5</v>
      </c>
      <c r="Z12" t="n">
        <v>10</v>
      </c>
      <c r="AA12" t="n">
        <v>483.3884342787382</v>
      </c>
      <c r="AB12" t="n">
        <v>661.3933813728062</v>
      </c>
      <c r="AC12" t="n">
        <v>598.2709253260256</v>
      </c>
      <c r="AD12" t="n">
        <v>483388.4342787382</v>
      </c>
      <c r="AE12" t="n">
        <v>661393.3813728062</v>
      </c>
      <c r="AF12" t="n">
        <v>6.581145992298488e-06</v>
      </c>
      <c r="AG12" t="n">
        <v>27.55208333333333</v>
      </c>
      <c r="AH12" t="n">
        <v>598270.9253260256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9.5024</v>
      </c>
      <c r="E13" t="n">
        <v>10.52</v>
      </c>
      <c r="F13" t="n">
        <v>8.119999999999999</v>
      </c>
      <c r="G13" t="n">
        <v>81.22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80.59999999999999</v>
      </c>
      <c r="Q13" t="n">
        <v>203.56</v>
      </c>
      <c r="R13" t="n">
        <v>17.06</v>
      </c>
      <c r="S13" t="n">
        <v>13.05</v>
      </c>
      <c r="T13" t="n">
        <v>1703.44</v>
      </c>
      <c r="U13" t="n">
        <v>0.77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481.9114955071565</v>
      </c>
      <c r="AB13" t="n">
        <v>659.372568587588</v>
      </c>
      <c r="AC13" t="n">
        <v>596.4429760768002</v>
      </c>
      <c r="AD13" t="n">
        <v>481911.4955071565</v>
      </c>
      <c r="AE13" t="n">
        <v>659372.568587588</v>
      </c>
      <c r="AF13" t="n">
        <v>6.613229453086001e-06</v>
      </c>
      <c r="AG13" t="n">
        <v>27.39583333333333</v>
      </c>
      <c r="AH13" t="n">
        <v>596442.9760768001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9.513</v>
      </c>
      <c r="E14" t="n">
        <v>10.51</v>
      </c>
      <c r="F14" t="n">
        <v>8.109999999999999</v>
      </c>
      <c r="G14" t="n">
        <v>81.09999999999999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80.03</v>
      </c>
      <c r="Q14" t="n">
        <v>203.56</v>
      </c>
      <c r="R14" t="n">
        <v>16.54</v>
      </c>
      <c r="S14" t="n">
        <v>13.05</v>
      </c>
      <c r="T14" t="n">
        <v>1443.93</v>
      </c>
      <c r="U14" t="n">
        <v>0.79</v>
      </c>
      <c r="V14" t="n">
        <v>0.92</v>
      </c>
      <c r="W14" t="n">
        <v>0.07000000000000001</v>
      </c>
      <c r="X14" t="n">
        <v>0.09</v>
      </c>
      <c r="Y14" t="n">
        <v>0.5</v>
      </c>
      <c r="Z14" t="n">
        <v>10</v>
      </c>
      <c r="AA14" t="n">
        <v>481.468083311447</v>
      </c>
      <c r="AB14" t="n">
        <v>658.7658724594528</v>
      </c>
      <c r="AC14" t="n">
        <v>595.8941821756308</v>
      </c>
      <c r="AD14" t="n">
        <v>481468.083311447</v>
      </c>
      <c r="AE14" t="n">
        <v>658765.8724594528</v>
      </c>
      <c r="AF14" t="n">
        <v>6.620606561206341e-06</v>
      </c>
      <c r="AG14" t="n">
        <v>27.36979166666667</v>
      </c>
      <c r="AH14" t="n">
        <v>595894.1821756308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9.547000000000001</v>
      </c>
      <c r="E15" t="n">
        <v>10.47</v>
      </c>
      <c r="F15" t="n">
        <v>8.1</v>
      </c>
      <c r="G15" t="n">
        <v>97.22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77.73</v>
      </c>
      <c r="Q15" t="n">
        <v>203.56</v>
      </c>
      <c r="R15" t="n">
        <v>16.42</v>
      </c>
      <c r="S15" t="n">
        <v>13.05</v>
      </c>
      <c r="T15" t="n">
        <v>1388.84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479.8596569119771</v>
      </c>
      <c r="AB15" t="n">
        <v>656.5651525009334</v>
      </c>
      <c r="AC15" t="n">
        <v>593.9034958412226</v>
      </c>
      <c r="AD15" t="n">
        <v>479859.6569119771</v>
      </c>
      <c r="AE15" t="n">
        <v>656565.1525009334</v>
      </c>
      <c r="AF15" t="n">
        <v>6.644268983479127e-06</v>
      </c>
      <c r="AG15" t="n">
        <v>27.265625</v>
      </c>
      <c r="AH15" t="n">
        <v>593903.4958412226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9.5481</v>
      </c>
      <c r="E16" t="n">
        <v>10.47</v>
      </c>
      <c r="F16" t="n">
        <v>8.1</v>
      </c>
      <c r="G16" t="n">
        <v>97.20999999999999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78.14</v>
      </c>
      <c r="Q16" t="n">
        <v>203.57</v>
      </c>
      <c r="R16" t="n">
        <v>16.35</v>
      </c>
      <c r="S16" t="n">
        <v>13.05</v>
      </c>
      <c r="T16" t="n">
        <v>1356.82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480.0850170703274</v>
      </c>
      <c r="AB16" t="n">
        <v>656.8735002117767</v>
      </c>
      <c r="AC16" t="n">
        <v>594.1824152793118</v>
      </c>
      <c r="AD16" t="n">
        <v>480085.0170703274</v>
      </c>
      <c r="AE16" t="n">
        <v>656873.5002117767</v>
      </c>
      <c r="AF16" t="n">
        <v>6.64503453243501e-06</v>
      </c>
      <c r="AG16" t="n">
        <v>27.265625</v>
      </c>
      <c r="AH16" t="n">
        <v>594182.4152793118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9.5562</v>
      </c>
      <c r="E17" t="n">
        <v>10.46</v>
      </c>
      <c r="F17" t="n">
        <v>8.09</v>
      </c>
      <c r="G17" t="n">
        <v>97.09999999999999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77.20999999999999</v>
      </c>
      <c r="Q17" t="n">
        <v>203.56</v>
      </c>
      <c r="R17" t="n">
        <v>16.16</v>
      </c>
      <c r="S17" t="n">
        <v>13.05</v>
      </c>
      <c r="T17" t="n">
        <v>1258.82</v>
      </c>
      <c r="U17" t="n">
        <v>0.8100000000000001</v>
      </c>
      <c r="V17" t="n">
        <v>0.92</v>
      </c>
      <c r="W17" t="n">
        <v>0.06</v>
      </c>
      <c r="X17" t="n">
        <v>0.07000000000000001</v>
      </c>
      <c r="Y17" t="n">
        <v>0.5</v>
      </c>
      <c r="Z17" t="n">
        <v>10</v>
      </c>
      <c r="AA17" t="n">
        <v>479.459578930995</v>
      </c>
      <c r="AB17" t="n">
        <v>656.0177481571587</v>
      </c>
      <c r="AC17" t="n">
        <v>593.4083349997311</v>
      </c>
      <c r="AD17" t="n">
        <v>479459.578930995</v>
      </c>
      <c r="AE17" t="n">
        <v>656017.7481571587</v>
      </c>
      <c r="AF17" t="n">
        <v>6.650671756564704e-06</v>
      </c>
      <c r="AG17" t="n">
        <v>27.23958333333333</v>
      </c>
      <c r="AH17" t="n">
        <v>593408.334999731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9.5374</v>
      </c>
      <c r="E18" t="n">
        <v>10.48</v>
      </c>
      <c r="F18" t="n">
        <v>8.109999999999999</v>
      </c>
      <c r="G18" t="n">
        <v>97.34999999999999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74.90000000000001</v>
      </c>
      <c r="Q18" t="n">
        <v>203.56</v>
      </c>
      <c r="R18" t="n">
        <v>16.83</v>
      </c>
      <c r="S18" t="n">
        <v>13.05</v>
      </c>
      <c r="T18" t="n">
        <v>1596.89</v>
      </c>
      <c r="U18" t="n">
        <v>0.78</v>
      </c>
      <c r="V18" t="n">
        <v>0.92</v>
      </c>
      <c r="W18" t="n">
        <v>0.06</v>
      </c>
      <c r="X18" t="n">
        <v>0.09</v>
      </c>
      <c r="Y18" t="n">
        <v>0.5</v>
      </c>
      <c r="Z18" t="n">
        <v>10</v>
      </c>
      <c r="AA18" t="n">
        <v>478.3520711850312</v>
      </c>
      <c r="AB18" t="n">
        <v>654.5024071993379</v>
      </c>
      <c r="AC18" t="n">
        <v>592.0376160561301</v>
      </c>
      <c r="AD18" t="n">
        <v>478352.0711850312</v>
      </c>
      <c r="AE18" t="n">
        <v>654502.4071993378</v>
      </c>
      <c r="AF18" t="n">
        <v>6.637587828955046e-06</v>
      </c>
      <c r="AG18" t="n">
        <v>27.29166666666667</v>
      </c>
      <c r="AH18" t="n">
        <v>592037.6160561302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9.590999999999999</v>
      </c>
      <c r="E19" t="n">
        <v>10.43</v>
      </c>
      <c r="F19" t="n">
        <v>8.08</v>
      </c>
      <c r="G19" t="n">
        <v>121.24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73.83</v>
      </c>
      <c r="Q19" t="n">
        <v>203.56</v>
      </c>
      <c r="R19" t="n">
        <v>15.72</v>
      </c>
      <c r="S19" t="n">
        <v>13.05</v>
      </c>
      <c r="T19" t="n">
        <v>1046.52</v>
      </c>
      <c r="U19" t="n">
        <v>0.83</v>
      </c>
      <c r="V19" t="n">
        <v>0.92</v>
      </c>
      <c r="W19" t="n">
        <v>0.06</v>
      </c>
      <c r="X19" t="n">
        <v>0.06</v>
      </c>
      <c r="Y19" t="n">
        <v>0.5</v>
      </c>
      <c r="Z19" t="n">
        <v>10</v>
      </c>
      <c r="AA19" t="n">
        <v>477.2468661119682</v>
      </c>
      <c r="AB19" t="n">
        <v>652.9902168601662</v>
      </c>
      <c r="AC19" t="n">
        <v>590.6697470405567</v>
      </c>
      <c r="AD19" t="n">
        <v>477246.8661119682</v>
      </c>
      <c r="AE19" t="n">
        <v>652990.2168601663</v>
      </c>
      <c r="AF19" t="n">
        <v>6.674890941714496e-06</v>
      </c>
      <c r="AG19" t="n">
        <v>27.16145833333333</v>
      </c>
      <c r="AH19" t="n">
        <v>590669.7470405566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6.3645</v>
      </c>
      <c r="E2" t="n">
        <v>15.71</v>
      </c>
      <c r="F2" t="n">
        <v>9.949999999999999</v>
      </c>
      <c r="G2" t="n">
        <v>6.35</v>
      </c>
      <c r="H2" t="n">
        <v>0.1</v>
      </c>
      <c r="I2" t="n">
        <v>94</v>
      </c>
      <c r="J2" t="n">
        <v>176.73</v>
      </c>
      <c r="K2" t="n">
        <v>52.44</v>
      </c>
      <c r="L2" t="n">
        <v>1</v>
      </c>
      <c r="M2" t="n">
        <v>92</v>
      </c>
      <c r="N2" t="n">
        <v>33.29</v>
      </c>
      <c r="O2" t="n">
        <v>22031.19</v>
      </c>
      <c r="P2" t="n">
        <v>129.69</v>
      </c>
      <c r="Q2" t="n">
        <v>203.6</v>
      </c>
      <c r="R2" t="n">
        <v>74.2</v>
      </c>
      <c r="S2" t="n">
        <v>13.05</v>
      </c>
      <c r="T2" t="n">
        <v>29833.37</v>
      </c>
      <c r="U2" t="n">
        <v>0.18</v>
      </c>
      <c r="V2" t="n">
        <v>0.75</v>
      </c>
      <c r="W2" t="n">
        <v>0.2</v>
      </c>
      <c r="X2" t="n">
        <v>1.92</v>
      </c>
      <c r="Y2" t="n">
        <v>0.5</v>
      </c>
      <c r="Z2" t="n">
        <v>10</v>
      </c>
      <c r="AA2" t="n">
        <v>776.4182854111477</v>
      </c>
      <c r="AB2" t="n">
        <v>1062.329751256819</v>
      </c>
      <c r="AC2" t="n">
        <v>960.9424907860374</v>
      </c>
      <c r="AD2" t="n">
        <v>776418.2854111477</v>
      </c>
      <c r="AE2" t="n">
        <v>1062329.751256819</v>
      </c>
      <c r="AF2" t="n">
        <v>4.002387989928214e-06</v>
      </c>
      <c r="AG2" t="n">
        <v>40.91145833333334</v>
      </c>
      <c r="AH2" t="n">
        <v>960942.4907860374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7.7956</v>
      </c>
      <c r="E3" t="n">
        <v>12.83</v>
      </c>
      <c r="F3" t="n">
        <v>8.880000000000001</v>
      </c>
      <c r="G3" t="n">
        <v>12.39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114.94</v>
      </c>
      <c r="Q3" t="n">
        <v>203.56</v>
      </c>
      <c r="R3" t="n">
        <v>40.74</v>
      </c>
      <c r="S3" t="n">
        <v>13.05</v>
      </c>
      <c r="T3" t="n">
        <v>13361.17</v>
      </c>
      <c r="U3" t="n">
        <v>0.32</v>
      </c>
      <c r="V3" t="n">
        <v>0.84</v>
      </c>
      <c r="W3" t="n">
        <v>0.12</v>
      </c>
      <c r="X3" t="n">
        <v>0.85</v>
      </c>
      <c r="Y3" t="n">
        <v>0.5</v>
      </c>
      <c r="Z3" t="n">
        <v>10</v>
      </c>
      <c r="AA3" t="n">
        <v>622.4476809273214</v>
      </c>
      <c r="AB3" t="n">
        <v>851.6603774983827</v>
      </c>
      <c r="AC3" t="n">
        <v>770.3791063827834</v>
      </c>
      <c r="AD3" t="n">
        <v>622447.6809273213</v>
      </c>
      <c r="AE3" t="n">
        <v>851660.3774983827</v>
      </c>
      <c r="AF3" t="n">
        <v>4.902351451690532e-06</v>
      </c>
      <c r="AG3" t="n">
        <v>33.41145833333334</v>
      </c>
      <c r="AH3" t="n">
        <v>770379.1063827835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8.3443</v>
      </c>
      <c r="E4" t="n">
        <v>11.98</v>
      </c>
      <c r="F4" t="n">
        <v>8.57</v>
      </c>
      <c r="G4" t="n">
        <v>18.36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110.25</v>
      </c>
      <c r="Q4" t="n">
        <v>203.58</v>
      </c>
      <c r="R4" t="n">
        <v>30.88</v>
      </c>
      <c r="S4" t="n">
        <v>13.05</v>
      </c>
      <c r="T4" t="n">
        <v>8505.709999999999</v>
      </c>
      <c r="U4" t="n">
        <v>0.42</v>
      </c>
      <c r="V4" t="n">
        <v>0.87</v>
      </c>
      <c r="W4" t="n">
        <v>0.1</v>
      </c>
      <c r="X4" t="n">
        <v>0.54</v>
      </c>
      <c r="Y4" t="n">
        <v>0.5</v>
      </c>
      <c r="Z4" t="n">
        <v>10</v>
      </c>
      <c r="AA4" t="n">
        <v>580.6230561927641</v>
      </c>
      <c r="AB4" t="n">
        <v>794.434080764344</v>
      </c>
      <c r="AC4" t="n">
        <v>718.6144070914295</v>
      </c>
      <c r="AD4" t="n">
        <v>580623.0561927641</v>
      </c>
      <c r="AE4" t="n">
        <v>794434.080764344</v>
      </c>
      <c r="AF4" t="n">
        <v>5.24740766821557e-06</v>
      </c>
      <c r="AG4" t="n">
        <v>31.19791666666667</v>
      </c>
      <c r="AH4" t="n">
        <v>718614.4070914295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8.631</v>
      </c>
      <c r="E5" t="n">
        <v>11.59</v>
      </c>
      <c r="F5" t="n">
        <v>8.42</v>
      </c>
      <c r="G5" t="n">
        <v>24.05</v>
      </c>
      <c r="H5" t="n">
        <v>0.39</v>
      </c>
      <c r="I5" t="n">
        <v>21</v>
      </c>
      <c r="J5" t="n">
        <v>181.19</v>
      </c>
      <c r="K5" t="n">
        <v>52.44</v>
      </c>
      <c r="L5" t="n">
        <v>4</v>
      </c>
      <c r="M5" t="n">
        <v>19</v>
      </c>
      <c r="N5" t="n">
        <v>34.75</v>
      </c>
      <c r="O5" t="n">
        <v>22581.25</v>
      </c>
      <c r="P5" t="n">
        <v>107.54</v>
      </c>
      <c r="Q5" t="n">
        <v>203.56</v>
      </c>
      <c r="R5" t="n">
        <v>26.28</v>
      </c>
      <c r="S5" t="n">
        <v>13.05</v>
      </c>
      <c r="T5" t="n">
        <v>6239.41</v>
      </c>
      <c r="U5" t="n">
        <v>0.5</v>
      </c>
      <c r="V5" t="n">
        <v>0.88</v>
      </c>
      <c r="W5" t="n">
        <v>0.09</v>
      </c>
      <c r="X5" t="n">
        <v>0.39</v>
      </c>
      <c r="Y5" t="n">
        <v>0.5</v>
      </c>
      <c r="Z5" t="n">
        <v>10</v>
      </c>
      <c r="AA5" t="n">
        <v>555.1121221213843</v>
      </c>
      <c r="AB5" t="n">
        <v>759.5288953049024</v>
      </c>
      <c r="AC5" t="n">
        <v>687.0405235425015</v>
      </c>
      <c r="AD5" t="n">
        <v>555112.1221213844</v>
      </c>
      <c r="AE5" t="n">
        <v>759528.8953049025</v>
      </c>
      <c r="AF5" t="n">
        <v>5.427702214010592e-06</v>
      </c>
      <c r="AG5" t="n">
        <v>30.18229166666667</v>
      </c>
      <c r="AH5" t="n">
        <v>687040.5235425015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8.7822</v>
      </c>
      <c r="E6" t="n">
        <v>11.39</v>
      </c>
      <c r="F6" t="n">
        <v>8.359999999999999</v>
      </c>
      <c r="G6" t="n">
        <v>29.51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106.22</v>
      </c>
      <c r="Q6" t="n">
        <v>203.56</v>
      </c>
      <c r="R6" t="n">
        <v>24.63</v>
      </c>
      <c r="S6" t="n">
        <v>13.05</v>
      </c>
      <c r="T6" t="n">
        <v>5437.35</v>
      </c>
      <c r="U6" t="n">
        <v>0.53</v>
      </c>
      <c r="V6" t="n">
        <v>0.89</v>
      </c>
      <c r="W6" t="n">
        <v>0.08</v>
      </c>
      <c r="X6" t="n">
        <v>0.34</v>
      </c>
      <c r="Y6" t="n">
        <v>0.5</v>
      </c>
      <c r="Z6" t="n">
        <v>10</v>
      </c>
      <c r="AA6" t="n">
        <v>542.4970602224049</v>
      </c>
      <c r="AB6" t="n">
        <v>742.2684110774659</v>
      </c>
      <c r="AC6" t="n">
        <v>671.4273557044899</v>
      </c>
      <c r="AD6" t="n">
        <v>542497.0602224049</v>
      </c>
      <c r="AE6" t="n">
        <v>742268.4110774659</v>
      </c>
      <c r="AF6" t="n">
        <v>5.522786048416617e-06</v>
      </c>
      <c r="AG6" t="n">
        <v>29.66145833333333</v>
      </c>
      <c r="AH6" t="n">
        <v>671427.3557044899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8.9222</v>
      </c>
      <c r="E7" t="n">
        <v>11.21</v>
      </c>
      <c r="F7" t="n">
        <v>8.289999999999999</v>
      </c>
      <c r="G7" t="n">
        <v>35.53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104.62</v>
      </c>
      <c r="Q7" t="n">
        <v>203.56</v>
      </c>
      <c r="R7" t="n">
        <v>22.33</v>
      </c>
      <c r="S7" t="n">
        <v>13.05</v>
      </c>
      <c r="T7" t="n">
        <v>4298.59</v>
      </c>
      <c r="U7" t="n">
        <v>0.58</v>
      </c>
      <c r="V7" t="n">
        <v>0.9</v>
      </c>
      <c r="W7" t="n">
        <v>0.08</v>
      </c>
      <c r="X7" t="n">
        <v>0.27</v>
      </c>
      <c r="Y7" t="n">
        <v>0.5</v>
      </c>
      <c r="Z7" t="n">
        <v>10</v>
      </c>
      <c r="AA7" t="n">
        <v>539.5574109567845</v>
      </c>
      <c r="AB7" t="n">
        <v>738.2462532640717</v>
      </c>
      <c r="AC7" t="n">
        <v>667.7890669876717</v>
      </c>
      <c r="AD7" t="n">
        <v>539557.4109567845</v>
      </c>
      <c r="AE7" t="n">
        <v>738246.2532640717</v>
      </c>
      <c r="AF7" t="n">
        <v>5.610826635829604e-06</v>
      </c>
      <c r="AG7" t="n">
        <v>29.19270833333333</v>
      </c>
      <c r="AH7" t="n">
        <v>667789.0669876718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9.0128</v>
      </c>
      <c r="E8" t="n">
        <v>11.1</v>
      </c>
      <c r="F8" t="n">
        <v>8.25</v>
      </c>
      <c r="G8" t="n">
        <v>41.24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103.44</v>
      </c>
      <c r="Q8" t="n">
        <v>203.56</v>
      </c>
      <c r="R8" t="n">
        <v>20.96</v>
      </c>
      <c r="S8" t="n">
        <v>13.05</v>
      </c>
      <c r="T8" t="n">
        <v>3626.12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527.9323409915978</v>
      </c>
      <c r="AB8" t="n">
        <v>722.3403196758122</v>
      </c>
      <c r="AC8" t="n">
        <v>653.4011733769581</v>
      </c>
      <c r="AD8" t="n">
        <v>527932.3409915979</v>
      </c>
      <c r="AE8" t="n">
        <v>722340.3196758123</v>
      </c>
      <c r="AF8" t="n">
        <v>5.667801473112578e-06</v>
      </c>
      <c r="AG8" t="n">
        <v>28.90625</v>
      </c>
      <c r="AH8" t="n">
        <v>653401.1733769581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9.0625</v>
      </c>
      <c r="E9" t="n">
        <v>11.03</v>
      </c>
      <c r="F9" t="n">
        <v>8.220000000000001</v>
      </c>
      <c r="G9" t="n">
        <v>44.85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102.48</v>
      </c>
      <c r="Q9" t="n">
        <v>203.56</v>
      </c>
      <c r="R9" t="n">
        <v>20.19</v>
      </c>
      <c r="S9" t="n">
        <v>13.05</v>
      </c>
      <c r="T9" t="n">
        <v>3244.37</v>
      </c>
      <c r="U9" t="n">
        <v>0.65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526.7100492809955</v>
      </c>
      <c r="AB9" t="n">
        <v>720.6679262336614</v>
      </c>
      <c r="AC9" t="n">
        <v>651.8883908177072</v>
      </c>
      <c r="AD9" t="n">
        <v>526710.0492809955</v>
      </c>
      <c r="AE9" t="n">
        <v>720667.9262336615</v>
      </c>
      <c r="AF9" t="n">
        <v>5.699055881644189e-06</v>
      </c>
      <c r="AG9" t="n">
        <v>28.72395833333333</v>
      </c>
      <c r="AH9" t="n">
        <v>651888.3908177072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9.099600000000001</v>
      </c>
      <c r="E10" t="n">
        <v>10.99</v>
      </c>
      <c r="F10" t="n">
        <v>8.210000000000001</v>
      </c>
      <c r="G10" t="n">
        <v>49.28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101.28</v>
      </c>
      <c r="Q10" t="n">
        <v>203.56</v>
      </c>
      <c r="R10" t="n">
        <v>19.92</v>
      </c>
      <c r="S10" t="n">
        <v>13.05</v>
      </c>
      <c r="T10" t="n">
        <v>3113.21</v>
      </c>
      <c r="U10" t="n">
        <v>0.66</v>
      </c>
      <c r="V10" t="n">
        <v>0.91</v>
      </c>
      <c r="W10" t="n">
        <v>0.07000000000000001</v>
      </c>
      <c r="X10" t="n">
        <v>0.19</v>
      </c>
      <c r="Y10" t="n">
        <v>0.5</v>
      </c>
      <c r="Z10" t="n">
        <v>10</v>
      </c>
      <c r="AA10" t="n">
        <v>525.5668463524155</v>
      </c>
      <c r="AB10" t="n">
        <v>719.1037455522248</v>
      </c>
      <c r="AC10" t="n">
        <v>650.4734933451655</v>
      </c>
      <c r="AD10" t="n">
        <v>525566.8463524155</v>
      </c>
      <c r="AE10" t="n">
        <v>719103.7455522248</v>
      </c>
      <c r="AF10" t="n">
        <v>5.72238663730863e-06</v>
      </c>
      <c r="AG10" t="n">
        <v>28.61979166666667</v>
      </c>
      <c r="AH10" t="n">
        <v>650473.4933451655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9.146599999999999</v>
      </c>
      <c r="E11" t="n">
        <v>10.93</v>
      </c>
      <c r="F11" t="n">
        <v>8.19</v>
      </c>
      <c r="G11" t="n">
        <v>54.62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100.69</v>
      </c>
      <c r="Q11" t="n">
        <v>203.56</v>
      </c>
      <c r="R11" t="n">
        <v>19.27</v>
      </c>
      <c r="S11" t="n">
        <v>13.05</v>
      </c>
      <c r="T11" t="n">
        <v>2793.86</v>
      </c>
      <c r="U11" t="n">
        <v>0.68</v>
      </c>
      <c r="V11" t="n">
        <v>0.91</v>
      </c>
      <c r="W11" t="n">
        <v>0.07000000000000001</v>
      </c>
      <c r="X11" t="n">
        <v>0.17</v>
      </c>
      <c r="Y11" t="n">
        <v>0.5</v>
      </c>
      <c r="Z11" t="n">
        <v>10</v>
      </c>
      <c r="AA11" t="n">
        <v>524.5546824633111</v>
      </c>
      <c r="AB11" t="n">
        <v>717.7188582656328</v>
      </c>
      <c r="AC11" t="n">
        <v>649.2207777575043</v>
      </c>
      <c r="AD11" t="n">
        <v>524554.6824633111</v>
      </c>
      <c r="AE11" t="n">
        <v>717718.8582656328</v>
      </c>
      <c r="AF11" t="n">
        <v>5.751943120225847e-06</v>
      </c>
      <c r="AG11" t="n">
        <v>28.46354166666667</v>
      </c>
      <c r="AH11" t="n">
        <v>649220.7777575043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9.202</v>
      </c>
      <c r="E12" t="n">
        <v>10.87</v>
      </c>
      <c r="F12" t="n">
        <v>8.16</v>
      </c>
      <c r="G12" t="n">
        <v>61.22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99.69</v>
      </c>
      <c r="Q12" t="n">
        <v>203.56</v>
      </c>
      <c r="R12" t="n">
        <v>18.28</v>
      </c>
      <c r="S12" t="n">
        <v>13.05</v>
      </c>
      <c r="T12" t="n">
        <v>2306.87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513.6196590643736</v>
      </c>
      <c r="AB12" t="n">
        <v>702.7570768320215</v>
      </c>
      <c r="AC12" t="n">
        <v>635.6869277449248</v>
      </c>
      <c r="AD12" t="n">
        <v>513619.6590643736</v>
      </c>
      <c r="AE12" t="n">
        <v>702757.0768320216</v>
      </c>
      <c r="AF12" t="n">
        <v>5.786782038387843e-06</v>
      </c>
      <c r="AG12" t="n">
        <v>28.30729166666667</v>
      </c>
      <c r="AH12" t="n">
        <v>635686.9277449248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9.259</v>
      </c>
      <c r="E13" t="n">
        <v>10.8</v>
      </c>
      <c r="F13" t="n">
        <v>8.130000000000001</v>
      </c>
      <c r="G13" t="n">
        <v>69.69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98.39</v>
      </c>
      <c r="Q13" t="n">
        <v>203.56</v>
      </c>
      <c r="R13" t="n">
        <v>17.13</v>
      </c>
      <c r="S13" t="n">
        <v>13.05</v>
      </c>
      <c r="T13" t="n">
        <v>1737.43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512.1759234085698</v>
      </c>
      <c r="AB13" t="n">
        <v>700.7816940146289</v>
      </c>
      <c r="AC13" t="n">
        <v>633.9000726911569</v>
      </c>
      <c r="AD13" t="n">
        <v>512175.9234085698</v>
      </c>
      <c r="AE13" t="n">
        <v>700781.6940146289</v>
      </c>
      <c r="AF13" t="n">
        <v>5.822627134691702e-06</v>
      </c>
      <c r="AG13" t="n">
        <v>28.125</v>
      </c>
      <c r="AH13" t="n">
        <v>633900.0726911569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9.244999999999999</v>
      </c>
      <c r="E14" t="n">
        <v>10.82</v>
      </c>
      <c r="F14" t="n">
        <v>8.15</v>
      </c>
      <c r="G14" t="n">
        <v>69.83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5</v>
      </c>
      <c r="N14" t="n">
        <v>39.43</v>
      </c>
      <c r="O14" t="n">
        <v>24268.67</v>
      </c>
      <c r="P14" t="n">
        <v>98.23999999999999</v>
      </c>
      <c r="Q14" t="n">
        <v>203.56</v>
      </c>
      <c r="R14" t="n">
        <v>17.87</v>
      </c>
      <c r="S14" t="n">
        <v>13.05</v>
      </c>
      <c r="T14" t="n">
        <v>2103.7</v>
      </c>
      <c r="U14" t="n">
        <v>0.73</v>
      </c>
      <c r="V14" t="n">
        <v>0.91</v>
      </c>
      <c r="W14" t="n">
        <v>0.07000000000000001</v>
      </c>
      <c r="X14" t="n">
        <v>0.12</v>
      </c>
      <c r="Y14" t="n">
        <v>0.5</v>
      </c>
      <c r="Z14" t="n">
        <v>10</v>
      </c>
      <c r="AA14" t="n">
        <v>512.3023744205335</v>
      </c>
      <c r="AB14" t="n">
        <v>700.9547098678224</v>
      </c>
      <c r="AC14" t="n">
        <v>634.056576154151</v>
      </c>
      <c r="AD14" t="n">
        <v>512302.3744205335</v>
      </c>
      <c r="AE14" t="n">
        <v>700954.7098678225</v>
      </c>
      <c r="AF14" t="n">
        <v>5.813823075950402e-06</v>
      </c>
      <c r="AG14" t="n">
        <v>28.17708333333333</v>
      </c>
      <c r="AH14" t="n">
        <v>634056.576154151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9.295400000000001</v>
      </c>
      <c r="E15" t="n">
        <v>10.76</v>
      </c>
      <c r="F15" t="n">
        <v>8.119999999999999</v>
      </c>
      <c r="G15" t="n">
        <v>81.23999999999999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96.67</v>
      </c>
      <c r="Q15" t="n">
        <v>203.56</v>
      </c>
      <c r="R15" t="n">
        <v>17.14</v>
      </c>
      <c r="S15" t="n">
        <v>13.05</v>
      </c>
      <c r="T15" t="n">
        <v>1747.48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510.7781480203271</v>
      </c>
      <c r="AB15" t="n">
        <v>698.8691960629371</v>
      </c>
      <c r="AC15" t="n">
        <v>632.1701008597669</v>
      </c>
      <c r="AD15" t="n">
        <v>510778.1480203271</v>
      </c>
      <c r="AE15" t="n">
        <v>698869.1960629371</v>
      </c>
      <c r="AF15" t="n">
        <v>5.845517687419079e-06</v>
      </c>
      <c r="AG15" t="n">
        <v>28.02083333333333</v>
      </c>
      <c r="AH15" t="n">
        <v>632170.1008597668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9.294600000000001</v>
      </c>
      <c r="E16" t="n">
        <v>10.76</v>
      </c>
      <c r="F16" t="n">
        <v>8.119999999999999</v>
      </c>
      <c r="G16" t="n">
        <v>81.25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96.77</v>
      </c>
      <c r="Q16" t="n">
        <v>203.56</v>
      </c>
      <c r="R16" t="n">
        <v>17.16</v>
      </c>
      <c r="S16" t="n">
        <v>13.05</v>
      </c>
      <c r="T16" t="n">
        <v>1756.68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510.8443063940519</v>
      </c>
      <c r="AB16" t="n">
        <v>698.9597168685689</v>
      </c>
      <c r="AC16" t="n">
        <v>632.251982486756</v>
      </c>
      <c r="AD16" t="n">
        <v>510844.3063940519</v>
      </c>
      <c r="AE16" t="n">
        <v>698959.7168685689</v>
      </c>
      <c r="AF16" t="n">
        <v>5.845014598348147e-06</v>
      </c>
      <c r="AG16" t="n">
        <v>28.02083333333333</v>
      </c>
      <c r="AH16" t="n">
        <v>632251.9824867559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9.3132</v>
      </c>
      <c r="E17" t="n">
        <v>10.74</v>
      </c>
      <c r="F17" t="n">
        <v>8.1</v>
      </c>
      <c r="G17" t="n">
        <v>81.04000000000001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95.47</v>
      </c>
      <c r="Q17" t="n">
        <v>203.56</v>
      </c>
      <c r="R17" t="n">
        <v>16.52</v>
      </c>
      <c r="S17" t="n">
        <v>13.05</v>
      </c>
      <c r="T17" t="n">
        <v>1434.72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509.7283277754523</v>
      </c>
      <c r="AB17" t="n">
        <v>697.4327856890991</v>
      </c>
      <c r="AC17" t="n">
        <v>630.8707794759932</v>
      </c>
      <c r="AD17" t="n">
        <v>509728.3277754523</v>
      </c>
      <c r="AE17" t="n">
        <v>697432.7856890991</v>
      </c>
      <c r="AF17" t="n">
        <v>5.856711419247301e-06</v>
      </c>
      <c r="AG17" t="n">
        <v>27.96875</v>
      </c>
      <c r="AH17" t="n">
        <v>630870.7794759932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9.345599999999999</v>
      </c>
      <c r="E18" t="n">
        <v>10.7</v>
      </c>
      <c r="F18" t="n">
        <v>8.1</v>
      </c>
      <c r="G18" t="n">
        <v>97.22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94.2</v>
      </c>
      <c r="Q18" t="n">
        <v>203.58</v>
      </c>
      <c r="R18" t="n">
        <v>16.4</v>
      </c>
      <c r="S18" t="n">
        <v>13.05</v>
      </c>
      <c r="T18" t="n">
        <v>1381.48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508.6856219292378</v>
      </c>
      <c r="AB18" t="n">
        <v>696.006109549373</v>
      </c>
      <c r="AC18" t="n">
        <v>629.5802633046901</v>
      </c>
      <c r="AD18" t="n">
        <v>508685.6219292378</v>
      </c>
      <c r="AE18" t="n">
        <v>696006.109549373</v>
      </c>
      <c r="AF18" t="n">
        <v>5.877086526620019e-06</v>
      </c>
      <c r="AG18" t="n">
        <v>27.86458333333333</v>
      </c>
      <c r="AH18" t="n">
        <v>629580.2633046901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9.345800000000001</v>
      </c>
      <c r="E19" t="n">
        <v>10.7</v>
      </c>
      <c r="F19" t="n">
        <v>8.1</v>
      </c>
      <c r="G19" t="n">
        <v>97.22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94.78</v>
      </c>
      <c r="Q19" t="n">
        <v>203.56</v>
      </c>
      <c r="R19" t="n">
        <v>16.42</v>
      </c>
      <c r="S19" t="n">
        <v>13.05</v>
      </c>
      <c r="T19" t="n">
        <v>1388.15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509.0215005309709</v>
      </c>
      <c r="AB19" t="n">
        <v>696.4656734701823</v>
      </c>
      <c r="AC19" t="n">
        <v>629.9959670898993</v>
      </c>
      <c r="AD19" t="n">
        <v>509021.5005309709</v>
      </c>
      <c r="AE19" t="n">
        <v>696465.6734701823</v>
      </c>
      <c r="AF19" t="n">
        <v>5.877212298887754e-06</v>
      </c>
      <c r="AG19" t="n">
        <v>27.86458333333333</v>
      </c>
      <c r="AH19" t="n">
        <v>629995.9670898993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9.352600000000001</v>
      </c>
      <c r="E20" t="n">
        <v>10.69</v>
      </c>
      <c r="F20" t="n">
        <v>8.09</v>
      </c>
      <c r="G20" t="n">
        <v>97.13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94.31</v>
      </c>
      <c r="Q20" t="n">
        <v>203.56</v>
      </c>
      <c r="R20" t="n">
        <v>16.08</v>
      </c>
      <c r="S20" t="n">
        <v>13.05</v>
      </c>
      <c r="T20" t="n">
        <v>1220.23</v>
      </c>
      <c r="U20" t="n">
        <v>0.8100000000000001</v>
      </c>
      <c r="V20" t="n">
        <v>0.92</v>
      </c>
      <c r="W20" t="n">
        <v>0.06</v>
      </c>
      <c r="X20" t="n">
        <v>0.07000000000000001</v>
      </c>
      <c r="Y20" t="n">
        <v>0.5</v>
      </c>
      <c r="Z20" t="n">
        <v>10</v>
      </c>
      <c r="AA20" t="n">
        <v>508.6460255026624</v>
      </c>
      <c r="AB20" t="n">
        <v>695.9519319716617</v>
      </c>
      <c r="AC20" t="n">
        <v>629.5312563589567</v>
      </c>
      <c r="AD20" t="n">
        <v>508646.0255026625</v>
      </c>
      <c r="AE20" t="n">
        <v>695951.9319716616</v>
      </c>
      <c r="AF20" t="n">
        <v>5.88148855599067e-06</v>
      </c>
      <c r="AG20" t="n">
        <v>27.83854166666667</v>
      </c>
      <c r="AH20" t="n">
        <v>629531.2563589567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9.3361</v>
      </c>
      <c r="E21" t="n">
        <v>10.71</v>
      </c>
      <c r="F21" t="n">
        <v>8.109999999999999</v>
      </c>
      <c r="G21" t="n">
        <v>97.34999999999999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93.37</v>
      </c>
      <c r="Q21" t="n">
        <v>203.56</v>
      </c>
      <c r="R21" t="n">
        <v>16.86</v>
      </c>
      <c r="S21" t="n">
        <v>13.05</v>
      </c>
      <c r="T21" t="n">
        <v>1608.54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508.3287428288065</v>
      </c>
      <c r="AB21" t="n">
        <v>695.5178118197683</v>
      </c>
      <c r="AC21" t="n">
        <v>629.1385680250686</v>
      </c>
      <c r="AD21" t="n">
        <v>508328.7428288065</v>
      </c>
      <c r="AE21" t="n">
        <v>695517.8118197683</v>
      </c>
      <c r="AF21" t="n">
        <v>5.87111234390271e-06</v>
      </c>
      <c r="AG21" t="n">
        <v>27.890625</v>
      </c>
      <c r="AH21" t="n">
        <v>629138.5680250686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9.3354</v>
      </c>
      <c r="E22" t="n">
        <v>10.71</v>
      </c>
      <c r="F22" t="n">
        <v>8.109999999999999</v>
      </c>
      <c r="G22" t="n">
        <v>97.36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91.89</v>
      </c>
      <c r="Q22" t="n">
        <v>203.56</v>
      </c>
      <c r="R22" t="n">
        <v>16.9</v>
      </c>
      <c r="S22" t="n">
        <v>13.05</v>
      </c>
      <c r="T22" t="n">
        <v>1628.25</v>
      </c>
      <c r="U22" t="n">
        <v>0.77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507.4724471767923</v>
      </c>
      <c r="AB22" t="n">
        <v>694.3461903315845</v>
      </c>
      <c r="AC22" t="n">
        <v>628.078764447336</v>
      </c>
      <c r="AD22" t="n">
        <v>507472.4471767923</v>
      </c>
      <c r="AE22" t="n">
        <v>694346.1903315844</v>
      </c>
      <c r="AF22" t="n">
        <v>5.870672140965645e-06</v>
      </c>
      <c r="AG22" t="n">
        <v>27.890625</v>
      </c>
      <c r="AH22" t="n">
        <v>628078.764447336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9.4034</v>
      </c>
      <c r="E23" t="n">
        <v>10.63</v>
      </c>
      <c r="F23" t="n">
        <v>8.07</v>
      </c>
      <c r="G23" t="n">
        <v>121.08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90.34999999999999</v>
      </c>
      <c r="Q23" t="n">
        <v>203.56</v>
      </c>
      <c r="R23" t="n">
        <v>15.4</v>
      </c>
      <c r="S23" t="n">
        <v>13.05</v>
      </c>
      <c r="T23" t="n">
        <v>887.0599999999999</v>
      </c>
      <c r="U23" t="n">
        <v>0.85</v>
      </c>
      <c r="V23" t="n">
        <v>0.92</v>
      </c>
      <c r="W23" t="n">
        <v>0.06</v>
      </c>
      <c r="X23" t="n">
        <v>0.05</v>
      </c>
      <c r="Y23" t="n">
        <v>0.5</v>
      </c>
      <c r="Z23" t="n">
        <v>10</v>
      </c>
      <c r="AA23" t="n">
        <v>496.1422582279312</v>
      </c>
      <c r="AB23" t="n">
        <v>678.8437259590942</v>
      </c>
      <c r="AC23" t="n">
        <v>614.0558335167107</v>
      </c>
      <c r="AD23" t="n">
        <v>496142.2582279312</v>
      </c>
      <c r="AE23" t="n">
        <v>678843.7259590941</v>
      </c>
      <c r="AF23" t="n">
        <v>5.913434711994809e-06</v>
      </c>
      <c r="AG23" t="n">
        <v>27.68229166666667</v>
      </c>
      <c r="AH23" t="n">
        <v>614055.8335167107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9.394299999999999</v>
      </c>
      <c r="E24" t="n">
        <v>10.64</v>
      </c>
      <c r="F24" t="n">
        <v>8.08</v>
      </c>
      <c r="G24" t="n">
        <v>121.23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90.37</v>
      </c>
      <c r="Q24" t="n">
        <v>203.56</v>
      </c>
      <c r="R24" t="n">
        <v>15.87</v>
      </c>
      <c r="S24" t="n">
        <v>13.05</v>
      </c>
      <c r="T24" t="n">
        <v>1119.19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496.2735161735549</v>
      </c>
      <c r="AB24" t="n">
        <v>679.0233188709883</v>
      </c>
      <c r="AC24" t="n">
        <v>614.218286333154</v>
      </c>
      <c r="AD24" t="n">
        <v>496273.5161735549</v>
      </c>
      <c r="AE24" t="n">
        <v>679023.3188709883</v>
      </c>
      <c r="AF24" t="n">
        <v>5.907712073812966e-06</v>
      </c>
      <c r="AG24" t="n">
        <v>27.70833333333333</v>
      </c>
      <c r="AH24" t="n">
        <v>614218.286333154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9.3919</v>
      </c>
      <c r="E25" t="n">
        <v>10.65</v>
      </c>
      <c r="F25" t="n">
        <v>8.08</v>
      </c>
      <c r="G25" t="n">
        <v>121.27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89.87</v>
      </c>
      <c r="Q25" t="n">
        <v>203.56</v>
      </c>
      <c r="R25" t="n">
        <v>15.93</v>
      </c>
      <c r="S25" t="n">
        <v>13.05</v>
      </c>
      <c r="T25" t="n">
        <v>1151.67</v>
      </c>
      <c r="U25" t="n">
        <v>0.82</v>
      </c>
      <c r="V25" t="n">
        <v>0.92</v>
      </c>
      <c r="W25" t="n">
        <v>0.06</v>
      </c>
      <c r="X25" t="n">
        <v>0.06</v>
      </c>
      <c r="Y25" t="n">
        <v>0.5</v>
      </c>
      <c r="Z25" t="n">
        <v>10</v>
      </c>
      <c r="AA25" t="n">
        <v>505.673178185311</v>
      </c>
      <c r="AB25" t="n">
        <v>691.8843511192939</v>
      </c>
      <c r="AC25" t="n">
        <v>625.8518797142534</v>
      </c>
      <c r="AD25" t="n">
        <v>505673.178185311</v>
      </c>
      <c r="AE25" t="n">
        <v>691884.3511192939</v>
      </c>
      <c r="AF25" t="n">
        <v>5.906202806600172e-06</v>
      </c>
      <c r="AG25" t="n">
        <v>27.734375</v>
      </c>
      <c r="AH25" t="n">
        <v>625851.8797142534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9.402200000000001</v>
      </c>
      <c r="E26" t="n">
        <v>10.64</v>
      </c>
      <c r="F26" t="n">
        <v>8.07</v>
      </c>
      <c r="G26" t="n">
        <v>121.1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89.23999999999999</v>
      </c>
      <c r="Q26" t="n">
        <v>203.56</v>
      </c>
      <c r="R26" t="n">
        <v>15.47</v>
      </c>
      <c r="S26" t="n">
        <v>13.05</v>
      </c>
      <c r="T26" t="n">
        <v>918.76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495.5104556655877</v>
      </c>
      <c r="AB26" t="n">
        <v>677.9792658201338</v>
      </c>
      <c r="AC26" t="n">
        <v>613.2738762401355</v>
      </c>
      <c r="AD26" t="n">
        <v>495510.4556655877</v>
      </c>
      <c r="AE26" t="n">
        <v>677979.2658201338</v>
      </c>
      <c r="AF26" t="n">
        <v>5.912680078388413e-06</v>
      </c>
      <c r="AG26" t="n">
        <v>27.70833333333333</v>
      </c>
      <c r="AH26" t="n">
        <v>613273.8762401354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9.3916</v>
      </c>
      <c r="E27" t="n">
        <v>10.65</v>
      </c>
      <c r="F27" t="n">
        <v>8.09</v>
      </c>
      <c r="G27" t="n">
        <v>121.28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89.13</v>
      </c>
      <c r="Q27" t="n">
        <v>203.56</v>
      </c>
      <c r="R27" t="n">
        <v>15.97</v>
      </c>
      <c r="S27" t="n">
        <v>13.05</v>
      </c>
      <c r="T27" t="n">
        <v>1170.41</v>
      </c>
      <c r="U27" t="n">
        <v>0.82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505.2858164856497</v>
      </c>
      <c r="AB27" t="n">
        <v>691.3543457526252</v>
      </c>
      <c r="AC27" t="n">
        <v>625.3724573159125</v>
      </c>
      <c r="AD27" t="n">
        <v>505285.8164856497</v>
      </c>
      <c r="AE27" t="n">
        <v>691354.3457526253</v>
      </c>
      <c r="AF27" t="n">
        <v>5.906014148198572e-06</v>
      </c>
      <c r="AG27" t="n">
        <v>27.734375</v>
      </c>
      <c r="AH27" t="n">
        <v>625372.4573159125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9.3889</v>
      </c>
      <c r="E28" t="n">
        <v>10.65</v>
      </c>
      <c r="F28" t="n">
        <v>8.09</v>
      </c>
      <c r="G28" t="n">
        <v>121.32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0</v>
      </c>
      <c r="N28" t="n">
        <v>47.71</v>
      </c>
      <c r="O28" t="n">
        <v>27015.77</v>
      </c>
      <c r="P28" t="n">
        <v>87.98</v>
      </c>
      <c r="Q28" t="n">
        <v>203.56</v>
      </c>
      <c r="R28" t="n">
        <v>15.99</v>
      </c>
      <c r="S28" t="n">
        <v>13.05</v>
      </c>
      <c r="T28" t="n">
        <v>1178.22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504.643129010604</v>
      </c>
      <c r="AB28" t="n">
        <v>690.4749923958975</v>
      </c>
      <c r="AC28" t="n">
        <v>624.5770282093706</v>
      </c>
      <c r="AD28" t="n">
        <v>504643.129010604</v>
      </c>
      <c r="AE28" t="n">
        <v>690474.9923958975</v>
      </c>
      <c r="AF28" t="n">
        <v>5.904316222584179e-06</v>
      </c>
      <c r="AG28" t="n">
        <v>27.734375</v>
      </c>
      <c r="AH28" t="n">
        <v>624577.0282093706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8.49</v>
      </c>
      <c r="G2" t="n">
        <v>23.15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24.52</v>
      </c>
      <c r="Q2" t="n">
        <v>203.56</v>
      </c>
      <c r="R2" t="n">
        <v>27.73</v>
      </c>
      <c r="S2" t="n">
        <v>13.05</v>
      </c>
      <c r="T2" t="n">
        <v>6961.13</v>
      </c>
      <c r="U2" t="n">
        <v>0.47</v>
      </c>
      <c r="V2" t="n">
        <v>0.88</v>
      </c>
      <c r="W2" t="n">
        <v>0.12</v>
      </c>
      <c r="X2" t="n">
        <v>0.46</v>
      </c>
      <c r="Y2" t="n">
        <v>0.5</v>
      </c>
      <c r="Z2" t="n">
        <v>10</v>
      </c>
      <c r="AA2" t="n">
        <v>400.9399800755166</v>
      </c>
      <c r="AB2" t="n">
        <v>548.5837689628717</v>
      </c>
      <c r="AC2" t="n">
        <v>496.2277039952098</v>
      </c>
      <c r="AD2" t="n">
        <v>400939.9800755166</v>
      </c>
      <c r="AE2" t="n">
        <v>548583.7689628716</v>
      </c>
      <c r="AF2" t="n">
        <v>1.469954847642223e-05</v>
      </c>
      <c r="AG2" t="n">
        <v>27.03125</v>
      </c>
      <c r="AH2" t="n">
        <v>496227.7039952098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9.6318</v>
      </c>
      <c r="E3" t="n">
        <v>10.38</v>
      </c>
      <c r="F3" t="n">
        <v>8.49</v>
      </c>
      <c r="G3" t="n">
        <v>23.16</v>
      </c>
      <c r="H3" t="n">
        <v>1.23</v>
      </c>
      <c r="I3" t="n">
        <v>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25.4</v>
      </c>
      <c r="Q3" t="n">
        <v>203.56</v>
      </c>
      <c r="R3" t="n">
        <v>27.84</v>
      </c>
      <c r="S3" t="n">
        <v>13.05</v>
      </c>
      <c r="T3" t="n">
        <v>7016.86</v>
      </c>
      <c r="U3" t="n">
        <v>0.47</v>
      </c>
      <c r="V3" t="n">
        <v>0.88</v>
      </c>
      <c r="W3" t="n">
        <v>0.12</v>
      </c>
      <c r="X3" t="n">
        <v>0.47</v>
      </c>
      <c r="Y3" t="n">
        <v>0.5</v>
      </c>
      <c r="Z3" t="n">
        <v>10</v>
      </c>
      <c r="AA3" t="n">
        <v>401.445330768502</v>
      </c>
      <c r="AB3" t="n">
        <v>549.2752120755133</v>
      </c>
      <c r="AC3" t="n">
        <v>496.8531567476276</v>
      </c>
      <c r="AD3" t="n">
        <v>401445.330768502</v>
      </c>
      <c r="AE3" t="n">
        <v>549275.2120755133</v>
      </c>
      <c r="AF3" t="n">
        <v>1.469512398052909e-05</v>
      </c>
      <c r="AG3" t="n">
        <v>27.03125</v>
      </c>
      <c r="AH3" t="n">
        <v>496853.1567476275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8.025</v>
      </c>
      <c r="E2" t="n">
        <v>12.46</v>
      </c>
      <c r="F2" t="n">
        <v>9.24</v>
      </c>
      <c r="G2" t="n">
        <v>9.24</v>
      </c>
      <c r="H2" t="n">
        <v>0.18</v>
      </c>
      <c r="I2" t="n">
        <v>60</v>
      </c>
      <c r="J2" t="n">
        <v>98.70999999999999</v>
      </c>
      <c r="K2" t="n">
        <v>39.72</v>
      </c>
      <c r="L2" t="n">
        <v>1</v>
      </c>
      <c r="M2" t="n">
        <v>58</v>
      </c>
      <c r="N2" t="n">
        <v>12.99</v>
      </c>
      <c r="O2" t="n">
        <v>12407.75</v>
      </c>
      <c r="P2" t="n">
        <v>81.41</v>
      </c>
      <c r="Q2" t="n">
        <v>203.6</v>
      </c>
      <c r="R2" t="n">
        <v>51.84</v>
      </c>
      <c r="S2" t="n">
        <v>13.05</v>
      </c>
      <c r="T2" t="n">
        <v>18824.15</v>
      </c>
      <c r="U2" t="n">
        <v>0.25</v>
      </c>
      <c r="V2" t="n">
        <v>0.8100000000000001</v>
      </c>
      <c r="W2" t="n">
        <v>0.15</v>
      </c>
      <c r="X2" t="n">
        <v>1.21</v>
      </c>
      <c r="Y2" t="n">
        <v>0.5</v>
      </c>
      <c r="Z2" t="n">
        <v>10</v>
      </c>
      <c r="AA2" t="n">
        <v>563.1073731534854</v>
      </c>
      <c r="AB2" t="n">
        <v>770.4683504926043</v>
      </c>
      <c r="AC2" t="n">
        <v>696.9359324807109</v>
      </c>
      <c r="AD2" t="n">
        <v>563107.3731534854</v>
      </c>
      <c r="AE2" t="n">
        <v>770468.3504926043</v>
      </c>
      <c r="AF2" t="n">
        <v>6.674608656738994e-06</v>
      </c>
      <c r="AG2" t="n">
        <v>32.44791666666666</v>
      </c>
      <c r="AH2" t="n">
        <v>696935.9324807109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8.982699999999999</v>
      </c>
      <c r="E3" t="n">
        <v>11.13</v>
      </c>
      <c r="F3" t="n">
        <v>8.57</v>
      </c>
      <c r="G3" t="n">
        <v>18.36</v>
      </c>
      <c r="H3" t="n">
        <v>0.35</v>
      </c>
      <c r="I3" t="n">
        <v>28</v>
      </c>
      <c r="J3" t="n">
        <v>99.95</v>
      </c>
      <c r="K3" t="n">
        <v>39.72</v>
      </c>
      <c r="L3" t="n">
        <v>2</v>
      </c>
      <c r="M3" t="n">
        <v>26</v>
      </c>
      <c r="N3" t="n">
        <v>13.24</v>
      </c>
      <c r="O3" t="n">
        <v>12561.45</v>
      </c>
      <c r="P3" t="n">
        <v>74.05</v>
      </c>
      <c r="Q3" t="n">
        <v>203.56</v>
      </c>
      <c r="R3" t="n">
        <v>30.96</v>
      </c>
      <c r="S3" t="n">
        <v>13.05</v>
      </c>
      <c r="T3" t="n">
        <v>8542.99</v>
      </c>
      <c r="U3" t="n">
        <v>0.42</v>
      </c>
      <c r="V3" t="n">
        <v>0.87</v>
      </c>
      <c r="W3" t="n">
        <v>0.1</v>
      </c>
      <c r="X3" t="n">
        <v>0.54</v>
      </c>
      <c r="Y3" t="n">
        <v>0.5</v>
      </c>
      <c r="Z3" t="n">
        <v>10</v>
      </c>
      <c r="AA3" t="n">
        <v>490.3710106231258</v>
      </c>
      <c r="AB3" t="n">
        <v>670.9472503767244</v>
      </c>
      <c r="AC3" t="n">
        <v>606.9129864811493</v>
      </c>
      <c r="AD3" t="n">
        <v>490371.0106231258</v>
      </c>
      <c r="AE3" t="n">
        <v>670947.2503767244</v>
      </c>
      <c r="AF3" t="n">
        <v>7.47115354278995e-06</v>
      </c>
      <c r="AG3" t="n">
        <v>28.984375</v>
      </c>
      <c r="AH3" t="n">
        <v>606912.9864811493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9.363099999999999</v>
      </c>
      <c r="E4" t="n">
        <v>10.68</v>
      </c>
      <c r="F4" t="n">
        <v>8.32</v>
      </c>
      <c r="G4" t="n">
        <v>27.74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70.3</v>
      </c>
      <c r="Q4" t="n">
        <v>203.56</v>
      </c>
      <c r="R4" t="n">
        <v>23.44</v>
      </c>
      <c r="S4" t="n">
        <v>13.05</v>
      </c>
      <c r="T4" t="n">
        <v>4837.27</v>
      </c>
      <c r="U4" t="n">
        <v>0.5600000000000001</v>
      </c>
      <c r="V4" t="n">
        <v>0.9</v>
      </c>
      <c r="W4" t="n">
        <v>0.07000000000000001</v>
      </c>
      <c r="X4" t="n">
        <v>0.3</v>
      </c>
      <c r="Y4" t="n">
        <v>0.5</v>
      </c>
      <c r="Z4" t="n">
        <v>10</v>
      </c>
      <c r="AA4" t="n">
        <v>474.9890696985732</v>
      </c>
      <c r="AB4" t="n">
        <v>649.9010002004115</v>
      </c>
      <c r="AC4" t="n">
        <v>587.8753608830659</v>
      </c>
      <c r="AD4" t="n">
        <v>474989.0696985733</v>
      </c>
      <c r="AE4" t="n">
        <v>649901.0002004115</v>
      </c>
      <c r="AF4" t="n">
        <v>7.78754246902341e-06</v>
      </c>
      <c r="AG4" t="n">
        <v>27.8125</v>
      </c>
      <c r="AH4" t="n">
        <v>587875.360883066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9.4657</v>
      </c>
      <c r="E5" t="n">
        <v>10.56</v>
      </c>
      <c r="F5" t="n">
        <v>8.289999999999999</v>
      </c>
      <c r="G5" t="n">
        <v>35.52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68.59999999999999</v>
      </c>
      <c r="Q5" t="n">
        <v>203.56</v>
      </c>
      <c r="R5" t="n">
        <v>22.31</v>
      </c>
      <c r="S5" t="n">
        <v>13.05</v>
      </c>
      <c r="T5" t="n">
        <v>4289</v>
      </c>
      <c r="U5" t="n">
        <v>0.58</v>
      </c>
      <c r="V5" t="n">
        <v>0.9</v>
      </c>
      <c r="W5" t="n">
        <v>0.08</v>
      </c>
      <c r="X5" t="n">
        <v>0.26</v>
      </c>
      <c r="Y5" t="n">
        <v>0.5</v>
      </c>
      <c r="Z5" t="n">
        <v>10</v>
      </c>
      <c r="AA5" t="n">
        <v>463.7401897766126</v>
      </c>
      <c r="AB5" t="n">
        <v>634.5097864256276</v>
      </c>
      <c r="AC5" t="n">
        <v>573.9530629492431</v>
      </c>
      <c r="AD5" t="n">
        <v>463740.1897766126</v>
      </c>
      <c r="AE5" t="n">
        <v>634509.7864256275</v>
      </c>
      <c r="AF5" t="n">
        <v>7.872877652597419e-06</v>
      </c>
      <c r="AG5" t="n">
        <v>27.5</v>
      </c>
      <c r="AH5" t="n">
        <v>573953.0629492431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9.5806</v>
      </c>
      <c r="E6" t="n">
        <v>10.44</v>
      </c>
      <c r="F6" t="n">
        <v>8.220000000000001</v>
      </c>
      <c r="G6" t="n">
        <v>44.86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9</v>
      </c>
      <c r="N6" t="n">
        <v>14</v>
      </c>
      <c r="O6" t="n">
        <v>13024.91</v>
      </c>
      <c r="P6" t="n">
        <v>66.43000000000001</v>
      </c>
      <c r="Q6" t="n">
        <v>203.56</v>
      </c>
      <c r="R6" t="n">
        <v>20.27</v>
      </c>
      <c r="S6" t="n">
        <v>13.05</v>
      </c>
      <c r="T6" t="n">
        <v>3286.54</v>
      </c>
      <c r="U6" t="n">
        <v>0.64</v>
      </c>
      <c r="V6" t="n">
        <v>0.91</v>
      </c>
      <c r="W6" t="n">
        <v>0.07000000000000001</v>
      </c>
      <c r="X6" t="n">
        <v>0.2</v>
      </c>
      <c r="Y6" t="n">
        <v>0.5</v>
      </c>
      <c r="Z6" t="n">
        <v>10</v>
      </c>
      <c r="AA6" t="n">
        <v>461.5443271905018</v>
      </c>
      <c r="AB6" t="n">
        <v>631.5053103606905</v>
      </c>
      <c r="AC6" t="n">
        <v>571.2353298631351</v>
      </c>
      <c r="AD6" t="n">
        <v>461544.3271905018</v>
      </c>
      <c r="AE6" t="n">
        <v>631505.3103606905</v>
      </c>
      <c r="AF6" t="n">
        <v>7.968443077477085e-06</v>
      </c>
      <c r="AG6" t="n">
        <v>27.1875</v>
      </c>
      <c r="AH6" t="n">
        <v>571235.3298631351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9.6471</v>
      </c>
      <c r="E7" t="n">
        <v>10.37</v>
      </c>
      <c r="F7" t="n">
        <v>8.19</v>
      </c>
      <c r="G7" t="n">
        <v>54.62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64.53</v>
      </c>
      <c r="Q7" t="n">
        <v>203.56</v>
      </c>
      <c r="R7" t="n">
        <v>19.33</v>
      </c>
      <c r="S7" t="n">
        <v>13.05</v>
      </c>
      <c r="T7" t="n">
        <v>2824.58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450.5892326837334</v>
      </c>
      <c r="AB7" t="n">
        <v>616.5160667518703</v>
      </c>
      <c r="AC7" t="n">
        <v>557.6766386268052</v>
      </c>
      <c r="AD7" t="n">
        <v>450589.2326837335</v>
      </c>
      <c r="AE7" t="n">
        <v>616516.0667518703</v>
      </c>
      <c r="AF7" t="n">
        <v>8.023752918682459e-06</v>
      </c>
      <c r="AG7" t="n">
        <v>27.00520833333333</v>
      </c>
      <c r="AH7" t="n">
        <v>557676.6386268053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9.692</v>
      </c>
      <c r="E8" t="n">
        <v>10.32</v>
      </c>
      <c r="F8" t="n">
        <v>8.17</v>
      </c>
      <c r="G8" t="n">
        <v>61.24</v>
      </c>
      <c r="H8" t="n">
        <v>1.16</v>
      </c>
      <c r="I8" t="n">
        <v>8</v>
      </c>
      <c r="J8" t="n">
        <v>106.23</v>
      </c>
      <c r="K8" t="n">
        <v>39.72</v>
      </c>
      <c r="L8" t="n">
        <v>7</v>
      </c>
      <c r="M8" t="n">
        <v>6</v>
      </c>
      <c r="N8" t="n">
        <v>14.52</v>
      </c>
      <c r="O8" t="n">
        <v>13335.87</v>
      </c>
      <c r="P8" t="n">
        <v>62.39</v>
      </c>
      <c r="Q8" t="n">
        <v>203.56</v>
      </c>
      <c r="R8" t="n">
        <v>18.44</v>
      </c>
      <c r="S8" t="n">
        <v>13.05</v>
      </c>
      <c r="T8" t="n">
        <v>2384.23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448.9524495173675</v>
      </c>
      <c r="AB8" t="n">
        <v>614.2765478138715</v>
      </c>
      <c r="AC8" t="n">
        <v>555.6508562330645</v>
      </c>
      <c r="AD8" t="n">
        <v>448952.4495173675</v>
      </c>
      <c r="AE8" t="n">
        <v>614276.5478138715</v>
      </c>
      <c r="AF8" t="n">
        <v>8.061097458082782e-06</v>
      </c>
      <c r="AG8" t="n">
        <v>26.875</v>
      </c>
      <c r="AH8" t="n">
        <v>555650.8562330644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9.731</v>
      </c>
      <c r="E9" t="n">
        <v>10.28</v>
      </c>
      <c r="F9" t="n">
        <v>8.140000000000001</v>
      </c>
      <c r="G9" t="n">
        <v>69.81</v>
      </c>
      <c r="H9" t="n">
        <v>1.31</v>
      </c>
      <c r="I9" t="n">
        <v>7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60.43</v>
      </c>
      <c r="Q9" t="n">
        <v>203.56</v>
      </c>
      <c r="R9" t="n">
        <v>17.74</v>
      </c>
      <c r="S9" t="n">
        <v>13.05</v>
      </c>
      <c r="T9" t="n">
        <v>2042.36</v>
      </c>
      <c r="U9" t="n">
        <v>0.74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447.538072197759</v>
      </c>
      <c r="AB9" t="n">
        <v>612.3413343672595</v>
      </c>
      <c r="AC9" t="n">
        <v>553.9003368417081</v>
      </c>
      <c r="AD9" t="n">
        <v>447538.072197759</v>
      </c>
      <c r="AE9" t="n">
        <v>612341.3343672595</v>
      </c>
      <c r="AF9" t="n">
        <v>8.09353480856413e-06</v>
      </c>
      <c r="AG9" t="n">
        <v>26.77083333333333</v>
      </c>
      <c r="AH9" t="n">
        <v>553900.336841708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9.7654</v>
      </c>
      <c r="E10" t="n">
        <v>10.24</v>
      </c>
      <c r="F10" t="n">
        <v>8.130000000000001</v>
      </c>
      <c r="G10" t="n">
        <v>81.29000000000001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58.75</v>
      </c>
      <c r="Q10" t="n">
        <v>203.56</v>
      </c>
      <c r="R10" t="n">
        <v>17.18</v>
      </c>
      <c r="S10" t="n">
        <v>13.05</v>
      </c>
      <c r="T10" t="n">
        <v>1766.21</v>
      </c>
      <c r="U10" t="n">
        <v>0.76</v>
      </c>
      <c r="V10" t="n">
        <v>0.92</v>
      </c>
      <c r="W10" t="n">
        <v>0.07000000000000001</v>
      </c>
      <c r="X10" t="n">
        <v>0.1</v>
      </c>
      <c r="Y10" t="n">
        <v>0.5</v>
      </c>
      <c r="Z10" t="n">
        <v>10</v>
      </c>
      <c r="AA10" t="n">
        <v>446.3735061902348</v>
      </c>
      <c r="AB10" t="n">
        <v>610.7479237787386</v>
      </c>
      <c r="AC10" t="n">
        <v>552.4589991233897</v>
      </c>
      <c r="AD10" t="n">
        <v>446373.5061902347</v>
      </c>
      <c r="AE10" t="n">
        <v>610747.9237787386</v>
      </c>
      <c r="AF10" t="n">
        <v>8.122146215142551e-06</v>
      </c>
      <c r="AG10" t="n">
        <v>26.66666666666667</v>
      </c>
      <c r="AH10" t="n">
        <v>552458.9991233897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9.772</v>
      </c>
      <c r="E11" t="n">
        <v>10.23</v>
      </c>
      <c r="F11" t="n">
        <v>8.119999999999999</v>
      </c>
      <c r="G11" t="n">
        <v>81.22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58.91</v>
      </c>
      <c r="Q11" t="n">
        <v>203.56</v>
      </c>
      <c r="R11" t="n">
        <v>16.89</v>
      </c>
      <c r="S11" t="n">
        <v>13.05</v>
      </c>
      <c r="T11" t="n">
        <v>1618.82</v>
      </c>
      <c r="U11" t="n">
        <v>0.77</v>
      </c>
      <c r="V11" t="n">
        <v>0.92</v>
      </c>
      <c r="W11" t="n">
        <v>0.07000000000000001</v>
      </c>
      <c r="X11" t="n">
        <v>0.1</v>
      </c>
      <c r="Y11" t="n">
        <v>0.5</v>
      </c>
      <c r="Z11" t="n">
        <v>10</v>
      </c>
      <c r="AA11" t="n">
        <v>446.3968476212243</v>
      </c>
      <c r="AB11" t="n">
        <v>610.7798605543696</v>
      </c>
      <c r="AC11" t="n">
        <v>552.4878878979781</v>
      </c>
      <c r="AD11" t="n">
        <v>446396.8476212242</v>
      </c>
      <c r="AE11" t="n">
        <v>610779.8605543696</v>
      </c>
      <c r="AF11" t="n">
        <v>8.127635612916316e-06</v>
      </c>
      <c r="AG11" t="n">
        <v>26.640625</v>
      </c>
      <c r="AH11" t="n">
        <v>552487.8878979781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7.4293</v>
      </c>
      <c r="E2" t="n">
        <v>13.46</v>
      </c>
      <c r="F2" t="n">
        <v>9.49</v>
      </c>
      <c r="G2" t="n">
        <v>7.91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98.12</v>
      </c>
      <c r="Q2" t="n">
        <v>203.58</v>
      </c>
      <c r="R2" t="n">
        <v>59.75</v>
      </c>
      <c r="S2" t="n">
        <v>13.05</v>
      </c>
      <c r="T2" t="n">
        <v>22720.56</v>
      </c>
      <c r="U2" t="n">
        <v>0.22</v>
      </c>
      <c r="V2" t="n">
        <v>0.79</v>
      </c>
      <c r="W2" t="n">
        <v>0.17</v>
      </c>
      <c r="X2" t="n">
        <v>1.46</v>
      </c>
      <c r="Y2" t="n">
        <v>0.5</v>
      </c>
      <c r="Z2" t="n">
        <v>10</v>
      </c>
      <c r="AA2" t="n">
        <v>631.7158267732237</v>
      </c>
      <c r="AB2" t="n">
        <v>864.3414635264835</v>
      </c>
      <c r="AC2" t="n">
        <v>781.8499273583784</v>
      </c>
      <c r="AD2" t="n">
        <v>631715.8267732237</v>
      </c>
      <c r="AE2" t="n">
        <v>864341.4635264835</v>
      </c>
      <c r="AF2" t="n">
        <v>5.502149322255813e-06</v>
      </c>
      <c r="AG2" t="n">
        <v>35.05208333333334</v>
      </c>
      <c r="AH2" t="n">
        <v>781849.9273583784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8.5802</v>
      </c>
      <c r="E3" t="n">
        <v>11.65</v>
      </c>
      <c r="F3" t="n">
        <v>8.68</v>
      </c>
      <c r="G3" t="n">
        <v>15.78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88.52</v>
      </c>
      <c r="Q3" t="n">
        <v>203.57</v>
      </c>
      <c r="R3" t="n">
        <v>34.46</v>
      </c>
      <c r="S3" t="n">
        <v>13.05</v>
      </c>
      <c r="T3" t="n">
        <v>10267.84</v>
      </c>
      <c r="U3" t="n">
        <v>0.38</v>
      </c>
      <c r="V3" t="n">
        <v>0.86</v>
      </c>
      <c r="W3" t="n">
        <v>0.11</v>
      </c>
      <c r="X3" t="n">
        <v>0.65</v>
      </c>
      <c r="Y3" t="n">
        <v>0.5</v>
      </c>
      <c r="Z3" t="n">
        <v>10</v>
      </c>
      <c r="AA3" t="n">
        <v>530.8631393086293</v>
      </c>
      <c r="AB3" t="n">
        <v>726.3503672308711</v>
      </c>
      <c r="AC3" t="n">
        <v>657.0285076214992</v>
      </c>
      <c r="AD3" t="n">
        <v>530863.1393086293</v>
      </c>
      <c r="AE3" t="n">
        <v>726350.3672308711</v>
      </c>
      <c r="AF3" t="n">
        <v>6.354507371464247e-06</v>
      </c>
      <c r="AG3" t="n">
        <v>30.33854166666667</v>
      </c>
      <c r="AH3" t="n">
        <v>657028.5076214992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8.978199999999999</v>
      </c>
      <c r="E4" t="n">
        <v>11.14</v>
      </c>
      <c r="F4" t="n">
        <v>8.44</v>
      </c>
      <c r="G4" t="n">
        <v>23.03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85.14</v>
      </c>
      <c r="Q4" t="n">
        <v>203.57</v>
      </c>
      <c r="R4" t="n">
        <v>27.09</v>
      </c>
      <c r="S4" t="n">
        <v>13.05</v>
      </c>
      <c r="T4" t="n">
        <v>6639.23</v>
      </c>
      <c r="U4" t="n">
        <v>0.48</v>
      </c>
      <c r="V4" t="n">
        <v>0.88</v>
      </c>
      <c r="W4" t="n">
        <v>0.09</v>
      </c>
      <c r="X4" t="n">
        <v>0.42</v>
      </c>
      <c r="Y4" t="n">
        <v>0.5</v>
      </c>
      <c r="Z4" t="n">
        <v>10</v>
      </c>
      <c r="AA4" t="n">
        <v>504.9365894174125</v>
      </c>
      <c r="AB4" t="n">
        <v>690.8765178710523</v>
      </c>
      <c r="AC4" t="n">
        <v>624.9402326567213</v>
      </c>
      <c r="AD4" t="n">
        <v>504936.5894174125</v>
      </c>
      <c r="AE4" t="n">
        <v>690876.5178710524</v>
      </c>
      <c r="AF4" t="n">
        <v>6.64926669337315e-06</v>
      </c>
      <c r="AG4" t="n">
        <v>29.01041666666667</v>
      </c>
      <c r="AH4" t="n">
        <v>624940.2326567213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9.201700000000001</v>
      </c>
      <c r="E5" t="n">
        <v>10.87</v>
      </c>
      <c r="F5" t="n">
        <v>8.33</v>
      </c>
      <c r="G5" t="n">
        <v>31.22</v>
      </c>
      <c r="H5" t="n">
        <v>0.55</v>
      </c>
      <c r="I5" t="n">
        <v>16</v>
      </c>
      <c r="J5" t="n">
        <v>128.59</v>
      </c>
      <c r="K5" t="n">
        <v>45</v>
      </c>
      <c r="L5" t="n">
        <v>4</v>
      </c>
      <c r="M5" t="n">
        <v>14</v>
      </c>
      <c r="N5" t="n">
        <v>19.59</v>
      </c>
      <c r="O5" t="n">
        <v>16093.6</v>
      </c>
      <c r="P5" t="n">
        <v>82.68000000000001</v>
      </c>
      <c r="Q5" t="n">
        <v>203.56</v>
      </c>
      <c r="R5" t="n">
        <v>23.46</v>
      </c>
      <c r="S5" t="n">
        <v>13.05</v>
      </c>
      <c r="T5" t="n">
        <v>4853.8</v>
      </c>
      <c r="U5" t="n">
        <v>0.5600000000000001</v>
      </c>
      <c r="V5" t="n">
        <v>0.89</v>
      </c>
      <c r="W5" t="n">
        <v>0.08</v>
      </c>
      <c r="X5" t="n">
        <v>0.3</v>
      </c>
      <c r="Y5" t="n">
        <v>0.5</v>
      </c>
      <c r="Z5" t="n">
        <v>10</v>
      </c>
      <c r="AA5" t="n">
        <v>491.4632253490558</v>
      </c>
      <c r="AB5" t="n">
        <v>672.4416667498548</v>
      </c>
      <c r="AC5" t="n">
        <v>608.2647778530549</v>
      </c>
      <c r="AD5" t="n">
        <v>491463.2253490558</v>
      </c>
      <c r="AE5" t="n">
        <v>672441.6667498548</v>
      </c>
      <c r="AF5" t="n">
        <v>6.81479108645516e-06</v>
      </c>
      <c r="AG5" t="n">
        <v>28.30729166666667</v>
      </c>
      <c r="AH5" t="n">
        <v>608264.7778530548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9.3192</v>
      </c>
      <c r="E6" t="n">
        <v>10.73</v>
      </c>
      <c r="F6" t="n">
        <v>8.27</v>
      </c>
      <c r="G6" t="n">
        <v>38.15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80.84999999999999</v>
      </c>
      <c r="Q6" t="n">
        <v>203.56</v>
      </c>
      <c r="R6" t="n">
        <v>21.6</v>
      </c>
      <c r="S6" t="n">
        <v>13.05</v>
      </c>
      <c r="T6" t="n">
        <v>3940.54</v>
      </c>
      <c r="U6" t="n">
        <v>0.6</v>
      </c>
      <c r="V6" t="n">
        <v>0.9</v>
      </c>
      <c r="W6" t="n">
        <v>0.07000000000000001</v>
      </c>
      <c r="X6" t="n">
        <v>0.24</v>
      </c>
      <c r="Y6" t="n">
        <v>0.5</v>
      </c>
      <c r="Z6" t="n">
        <v>10</v>
      </c>
      <c r="AA6" t="n">
        <v>489.1246826198953</v>
      </c>
      <c r="AB6" t="n">
        <v>669.2419694185935</v>
      </c>
      <c r="AC6" t="n">
        <v>605.3704551442855</v>
      </c>
      <c r="AD6" t="n">
        <v>489124.6826198953</v>
      </c>
      <c r="AE6" t="n">
        <v>669241.9694185934</v>
      </c>
      <c r="AF6" t="n">
        <v>6.901811740536306e-06</v>
      </c>
      <c r="AG6" t="n">
        <v>27.94270833333333</v>
      </c>
      <c r="AH6" t="n">
        <v>605370.4551442856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9.398999999999999</v>
      </c>
      <c r="E7" t="n">
        <v>10.64</v>
      </c>
      <c r="F7" t="n">
        <v>8.23</v>
      </c>
      <c r="G7" t="n">
        <v>44.87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79.53</v>
      </c>
      <c r="Q7" t="n">
        <v>203.56</v>
      </c>
      <c r="R7" t="n">
        <v>20.32</v>
      </c>
      <c r="S7" t="n">
        <v>13.05</v>
      </c>
      <c r="T7" t="n">
        <v>3310.61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478.1084524694224</v>
      </c>
      <c r="AB7" t="n">
        <v>654.1690773249427</v>
      </c>
      <c r="AC7" t="n">
        <v>591.7360987171159</v>
      </c>
      <c r="AD7" t="n">
        <v>478108.4524694224</v>
      </c>
      <c r="AE7" t="n">
        <v>654169.0773249427</v>
      </c>
      <c r="AF7" t="n">
        <v>6.960911725180351e-06</v>
      </c>
      <c r="AG7" t="n">
        <v>27.70833333333333</v>
      </c>
      <c r="AH7" t="n">
        <v>591736.0987171158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9.485900000000001</v>
      </c>
      <c r="E8" t="n">
        <v>10.54</v>
      </c>
      <c r="F8" t="n">
        <v>8.18</v>
      </c>
      <c r="G8" t="n">
        <v>54.53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77.52</v>
      </c>
      <c r="Q8" t="n">
        <v>203.56</v>
      </c>
      <c r="R8" t="n">
        <v>18.88</v>
      </c>
      <c r="S8" t="n">
        <v>13.05</v>
      </c>
      <c r="T8" t="n">
        <v>2600.58</v>
      </c>
      <c r="U8" t="n">
        <v>0.6899999999999999</v>
      </c>
      <c r="V8" t="n">
        <v>0.91</v>
      </c>
      <c r="W8" t="n">
        <v>0.07000000000000001</v>
      </c>
      <c r="X8" t="n">
        <v>0.16</v>
      </c>
      <c r="Y8" t="n">
        <v>0.5</v>
      </c>
      <c r="Z8" t="n">
        <v>10</v>
      </c>
      <c r="AA8" t="n">
        <v>476.0210715812653</v>
      </c>
      <c r="AB8" t="n">
        <v>651.3130307050208</v>
      </c>
      <c r="AC8" t="n">
        <v>589.1526291781126</v>
      </c>
      <c r="AD8" t="n">
        <v>476021.0715812654</v>
      </c>
      <c r="AE8" t="n">
        <v>651313.0307050208</v>
      </c>
      <c r="AF8" t="n">
        <v>7.025269979134834e-06</v>
      </c>
      <c r="AG8" t="n">
        <v>27.44791666666667</v>
      </c>
      <c r="AH8" t="n">
        <v>589152.6291781126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9.5183</v>
      </c>
      <c r="E9" t="n">
        <v>10.51</v>
      </c>
      <c r="F9" t="n">
        <v>8.17</v>
      </c>
      <c r="G9" t="n">
        <v>61.27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76.58</v>
      </c>
      <c r="Q9" t="n">
        <v>203.56</v>
      </c>
      <c r="R9" t="n">
        <v>18.54</v>
      </c>
      <c r="S9" t="n">
        <v>13.05</v>
      </c>
      <c r="T9" t="n">
        <v>2436.09</v>
      </c>
      <c r="U9" t="n">
        <v>0.7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475.2090298420144</v>
      </c>
      <c r="AB9" t="n">
        <v>650.2019593726243</v>
      </c>
      <c r="AC9" t="n">
        <v>588.1475969342818</v>
      </c>
      <c r="AD9" t="n">
        <v>475209.0298420144</v>
      </c>
      <c r="AE9" t="n">
        <v>650201.9593726243</v>
      </c>
      <c r="AF9" t="n">
        <v>7.04926546162189e-06</v>
      </c>
      <c r="AG9" t="n">
        <v>27.36979166666667</v>
      </c>
      <c r="AH9" t="n">
        <v>588147.5969342818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9.571199999999999</v>
      </c>
      <c r="E10" t="n">
        <v>10.45</v>
      </c>
      <c r="F10" t="n">
        <v>8.140000000000001</v>
      </c>
      <c r="G10" t="n">
        <v>69.75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74.69</v>
      </c>
      <c r="Q10" t="n">
        <v>203.56</v>
      </c>
      <c r="R10" t="n">
        <v>17.39</v>
      </c>
      <c r="S10" t="n">
        <v>13.05</v>
      </c>
      <c r="T10" t="n">
        <v>1866.34</v>
      </c>
      <c r="U10" t="n">
        <v>0.75</v>
      </c>
      <c r="V10" t="n">
        <v>0.92</v>
      </c>
      <c r="W10" t="n">
        <v>0.07000000000000001</v>
      </c>
      <c r="X10" t="n">
        <v>0.11</v>
      </c>
      <c r="Y10" t="n">
        <v>0.5</v>
      </c>
      <c r="Z10" t="n">
        <v>10</v>
      </c>
      <c r="AA10" t="n">
        <v>473.6488636500846</v>
      </c>
      <c r="AB10" t="n">
        <v>648.0672711591515</v>
      </c>
      <c r="AC10" t="n">
        <v>586.216640367849</v>
      </c>
      <c r="AD10" t="n">
        <v>473648.8636500846</v>
      </c>
      <c r="AE10" t="n">
        <v>648067.2711591515</v>
      </c>
      <c r="AF10" t="n">
        <v>7.088443270991188e-06</v>
      </c>
      <c r="AG10" t="n">
        <v>27.21354166666667</v>
      </c>
      <c r="AH10" t="n">
        <v>586216.640367849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9.5656</v>
      </c>
      <c r="E11" t="n">
        <v>10.45</v>
      </c>
      <c r="F11" t="n">
        <v>8.140000000000001</v>
      </c>
      <c r="G11" t="n">
        <v>69.8</v>
      </c>
      <c r="H11" t="n">
        <v>1.29</v>
      </c>
      <c r="I11" t="n">
        <v>7</v>
      </c>
      <c r="J11" t="n">
        <v>136.61</v>
      </c>
      <c r="K11" t="n">
        <v>45</v>
      </c>
      <c r="L11" t="n">
        <v>10</v>
      </c>
      <c r="M11" t="n">
        <v>5</v>
      </c>
      <c r="N11" t="n">
        <v>21.61</v>
      </c>
      <c r="O11" t="n">
        <v>17082.76</v>
      </c>
      <c r="P11" t="n">
        <v>73.47</v>
      </c>
      <c r="Q11" t="n">
        <v>203.56</v>
      </c>
      <c r="R11" t="n">
        <v>17.78</v>
      </c>
      <c r="S11" t="n">
        <v>13.05</v>
      </c>
      <c r="T11" t="n">
        <v>2060.12</v>
      </c>
      <c r="U11" t="n">
        <v>0.73</v>
      </c>
      <c r="V11" t="n">
        <v>0.91</v>
      </c>
      <c r="W11" t="n">
        <v>0.06</v>
      </c>
      <c r="X11" t="n">
        <v>0.12</v>
      </c>
      <c r="Y11" t="n">
        <v>0.5</v>
      </c>
      <c r="Z11" t="n">
        <v>10</v>
      </c>
      <c r="AA11" t="n">
        <v>472.9950482176479</v>
      </c>
      <c r="AB11" t="n">
        <v>647.1726920401903</v>
      </c>
      <c r="AC11" t="n">
        <v>585.4074386244519</v>
      </c>
      <c r="AD11" t="n">
        <v>472995.0482176479</v>
      </c>
      <c r="AE11" t="n">
        <v>647172.6920401903</v>
      </c>
      <c r="AF11" t="n">
        <v>7.084295903647747e-06</v>
      </c>
      <c r="AG11" t="n">
        <v>27.21354166666667</v>
      </c>
      <c r="AH11" t="n">
        <v>585407.4386244519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9.6061</v>
      </c>
      <c r="E12" t="n">
        <v>10.41</v>
      </c>
      <c r="F12" t="n">
        <v>8.119999999999999</v>
      </c>
      <c r="G12" t="n">
        <v>81.23999999999999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72.22</v>
      </c>
      <c r="Q12" t="n">
        <v>203.56</v>
      </c>
      <c r="R12" t="n">
        <v>17.16</v>
      </c>
      <c r="S12" t="n">
        <v>13.05</v>
      </c>
      <c r="T12" t="n">
        <v>1753.86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471.9354060899649</v>
      </c>
      <c r="AB12" t="n">
        <v>645.7228429329832</v>
      </c>
      <c r="AC12" t="n">
        <v>584.0959610811606</v>
      </c>
      <c r="AD12" t="n">
        <v>471935.406089965</v>
      </c>
      <c r="AE12" t="n">
        <v>645722.8429329832</v>
      </c>
      <c r="AF12" t="n">
        <v>7.114290256756566e-06</v>
      </c>
      <c r="AG12" t="n">
        <v>27.109375</v>
      </c>
      <c r="AH12" t="n">
        <v>584095.9610811606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9.609</v>
      </c>
      <c r="E13" t="n">
        <v>10.41</v>
      </c>
      <c r="F13" t="n">
        <v>8.119999999999999</v>
      </c>
      <c r="G13" t="n">
        <v>81.20999999999999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70.54000000000001</v>
      </c>
      <c r="Q13" t="n">
        <v>203.57</v>
      </c>
      <c r="R13" t="n">
        <v>17.11</v>
      </c>
      <c r="S13" t="n">
        <v>13.05</v>
      </c>
      <c r="T13" t="n">
        <v>1731.13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470.9637208386832</v>
      </c>
      <c r="AB13" t="n">
        <v>644.3933403044516</v>
      </c>
      <c r="AC13" t="n">
        <v>582.8933443175275</v>
      </c>
      <c r="AD13" t="n">
        <v>470963.7208386832</v>
      </c>
      <c r="AE13" t="n">
        <v>644393.3403044516</v>
      </c>
      <c r="AF13" t="n">
        <v>7.116438000559422e-06</v>
      </c>
      <c r="AG13" t="n">
        <v>27.109375</v>
      </c>
      <c r="AH13" t="n">
        <v>582893.3443175275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9.646800000000001</v>
      </c>
      <c r="E14" t="n">
        <v>10.37</v>
      </c>
      <c r="F14" t="n">
        <v>8.109999999999999</v>
      </c>
      <c r="G14" t="n">
        <v>97.27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69.55</v>
      </c>
      <c r="Q14" t="n">
        <v>203.56</v>
      </c>
      <c r="R14" t="n">
        <v>16.59</v>
      </c>
      <c r="S14" t="n">
        <v>13.05</v>
      </c>
      <c r="T14" t="n">
        <v>1472.74</v>
      </c>
      <c r="U14" t="n">
        <v>0.79</v>
      </c>
      <c r="V14" t="n">
        <v>0.92</v>
      </c>
      <c r="W14" t="n">
        <v>0.06</v>
      </c>
      <c r="X14" t="n">
        <v>0.08</v>
      </c>
      <c r="Y14" t="n">
        <v>0.5</v>
      </c>
      <c r="Z14" t="n">
        <v>10</v>
      </c>
      <c r="AA14" t="n">
        <v>460.6276720446823</v>
      </c>
      <c r="AB14" t="n">
        <v>630.2511023502094</v>
      </c>
      <c r="AC14" t="n">
        <v>570.1008217048824</v>
      </c>
      <c r="AD14" t="n">
        <v>460627.6720446823</v>
      </c>
      <c r="AE14" t="n">
        <v>630251.1023502094</v>
      </c>
      <c r="AF14" t="n">
        <v>7.144432730127654e-06</v>
      </c>
      <c r="AG14" t="n">
        <v>27.00520833333333</v>
      </c>
      <c r="AH14" t="n">
        <v>570100.8217048824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9.647600000000001</v>
      </c>
      <c r="E15" t="n">
        <v>10.37</v>
      </c>
      <c r="F15" t="n">
        <v>8.109999999999999</v>
      </c>
      <c r="G15" t="n">
        <v>97.26000000000001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1</v>
      </c>
      <c r="N15" t="n">
        <v>23.04</v>
      </c>
      <c r="O15" t="n">
        <v>17751.93</v>
      </c>
      <c r="P15" t="n">
        <v>69.42</v>
      </c>
      <c r="Q15" t="n">
        <v>203.56</v>
      </c>
      <c r="R15" t="n">
        <v>16.45</v>
      </c>
      <c r="S15" t="n">
        <v>13.05</v>
      </c>
      <c r="T15" t="n">
        <v>1403.79</v>
      </c>
      <c r="U15" t="n">
        <v>0.79</v>
      </c>
      <c r="V15" t="n">
        <v>0.92</v>
      </c>
      <c r="W15" t="n">
        <v>0.07000000000000001</v>
      </c>
      <c r="X15" t="n">
        <v>0.08</v>
      </c>
      <c r="Y15" t="n">
        <v>0.5</v>
      </c>
      <c r="Z15" t="n">
        <v>10</v>
      </c>
      <c r="AA15" t="n">
        <v>460.5489338650916</v>
      </c>
      <c r="AB15" t="n">
        <v>630.1433692992099</v>
      </c>
      <c r="AC15" t="n">
        <v>570.0033705450662</v>
      </c>
      <c r="AD15" t="n">
        <v>460548.9338650916</v>
      </c>
      <c r="AE15" t="n">
        <v>630143.3692992099</v>
      </c>
      <c r="AF15" t="n">
        <v>7.145025211176718e-06</v>
      </c>
      <c r="AG15" t="n">
        <v>27.00520833333333</v>
      </c>
      <c r="AH15" t="n">
        <v>570003.3705450662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9.6554</v>
      </c>
      <c r="E16" t="n">
        <v>10.36</v>
      </c>
      <c r="F16" t="n">
        <v>8.1</v>
      </c>
      <c r="G16" t="n">
        <v>97.16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69.25</v>
      </c>
      <c r="Q16" t="n">
        <v>203.56</v>
      </c>
      <c r="R16" t="n">
        <v>16.1</v>
      </c>
      <c r="S16" t="n">
        <v>13.05</v>
      </c>
      <c r="T16" t="n">
        <v>1230.42</v>
      </c>
      <c r="U16" t="n">
        <v>0.8100000000000001</v>
      </c>
      <c r="V16" t="n">
        <v>0.92</v>
      </c>
      <c r="W16" t="n">
        <v>0.07000000000000001</v>
      </c>
      <c r="X16" t="n">
        <v>0.07000000000000001</v>
      </c>
      <c r="Y16" t="n">
        <v>0.5</v>
      </c>
      <c r="Z16" t="n">
        <v>10</v>
      </c>
      <c r="AA16" t="n">
        <v>460.2669874910063</v>
      </c>
      <c r="AB16" t="n">
        <v>629.7575978315903</v>
      </c>
      <c r="AC16" t="n">
        <v>569.6544165648824</v>
      </c>
      <c r="AD16" t="n">
        <v>460266.9874910063</v>
      </c>
      <c r="AE16" t="n">
        <v>629757.5978315902</v>
      </c>
      <c r="AF16" t="n">
        <v>7.150801901405082e-06</v>
      </c>
      <c r="AG16" t="n">
        <v>26.97916666666667</v>
      </c>
      <c r="AH16" t="n">
        <v>569654.4165648824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9.6546</v>
      </c>
      <c r="E17" t="n">
        <v>10.36</v>
      </c>
      <c r="F17" t="n">
        <v>8.1</v>
      </c>
      <c r="G17" t="n">
        <v>97.17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69.73999999999999</v>
      </c>
      <c r="Q17" t="n">
        <v>203.56</v>
      </c>
      <c r="R17" t="n">
        <v>16.13</v>
      </c>
      <c r="S17" t="n">
        <v>13.05</v>
      </c>
      <c r="T17" t="n">
        <v>1242.94</v>
      </c>
      <c r="U17" t="n">
        <v>0.8100000000000001</v>
      </c>
      <c r="V17" t="n">
        <v>0.92</v>
      </c>
      <c r="W17" t="n">
        <v>0.07000000000000001</v>
      </c>
      <c r="X17" t="n">
        <v>0.07000000000000001</v>
      </c>
      <c r="Y17" t="n">
        <v>0.5</v>
      </c>
      <c r="Z17" t="n">
        <v>10</v>
      </c>
      <c r="AA17" t="n">
        <v>460.5485664467438</v>
      </c>
      <c r="AB17" t="n">
        <v>630.1428665812172</v>
      </c>
      <c r="AC17" t="n">
        <v>570.0029158057729</v>
      </c>
      <c r="AD17" t="n">
        <v>460548.5664467438</v>
      </c>
      <c r="AE17" t="n">
        <v>630142.8665812172</v>
      </c>
      <c r="AF17" t="n">
        <v>7.150209420356019e-06</v>
      </c>
      <c r="AG17" t="n">
        <v>26.97916666666667</v>
      </c>
      <c r="AH17" t="n">
        <v>570002.9158057729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2024-09-25T21:08:54Z</dcterms:created>
  <dcterms:modified xmlns:dcterms="http://purl.org/dc/terms/" xmlns:xsi="http://www.w3.org/2001/XMLSchema-instance" xsi:type="dcterms:W3CDTF">2024-09-25T21:08:54Z</dcterms:modified>
</cp:coreProperties>
</file>