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xVal>
          <yVal>
            <numRef>
              <f>gráficos!$B$7:$B$365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  <c r="AA2" t="n">
        <v>2467.067597996142</v>
      </c>
      <c r="AB2" t="n">
        <v>3375.550726919442</v>
      </c>
      <c r="AC2" t="n">
        <v>3053.392903157323</v>
      </c>
      <c r="AD2" t="n">
        <v>2467067.597996142</v>
      </c>
      <c r="AE2" t="n">
        <v>3375550.726919442</v>
      </c>
      <c r="AF2" t="n">
        <v>2.691878183798497e-06</v>
      </c>
      <c r="AG2" t="n">
        <v>58.30078125</v>
      </c>
      <c r="AH2" t="n">
        <v>3053392.903157324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  <c r="AA3" t="n">
        <v>1301.626399877975</v>
      </c>
      <c r="AB3" t="n">
        <v>1780.942664017046</v>
      </c>
      <c r="AC3" t="n">
        <v>1610.971995731986</v>
      </c>
      <c r="AD3" t="n">
        <v>1301626.399877975</v>
      </c>
      <c r="AE3" t="n">
        <v>1780942.664017046</v>
      </c>
      <c r="AF3" t="n">
        <v>4.224170655249621e-06</v>
      </c>
      <c r="AG3" t="n">
        <v>37.15494791666666</v>
      </c>
      <c r="AH3" t="n">
        <v>1610971.995731986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  <c r="AA4" t="n">
        <v>1093.27787644336</v>
      </c>
      <c r="AB4" t="n">
        <v>1495.871022565669</v>
      </c>
      <c r="AC4" t="n">
        <v>1353.107191640167</v>
      </c>
      <c r="AD4" t="n">
        <v>1093277.87644336</v>
      </c>
      <c r="AE4" t="n">
        <v>1495871.022565669</v>
      </c>
      <c r="AF4" t="n">
        <v>4.803481355201956e-06</v>
      </c>
      <c r="AG4" t="n">
        <v>32.67578125</v>
      </c>
      <c r="AH4" t="n">
        <v>1353107.191640167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  <c r="AA5" t="n">
        <v>1006.106817213721</v>
      </c>
      <c r="AB5" t="n">
        <v>1376.599733611961</v>
      </c>
      <c r="AC5" t="n">
        <v>1245.218987105896</v>
      </c>
      <c r="AD5" t="n">
        <v>1006106.817213721</v>
      </c>
      <c r="AE5" t="n">
        <v>1376599.733611961</v>
      </c>
      <c r="AF5" t="n">
        <v>5.110614868202072e-06</v>
      </c>
      <c r="AG5" t="n">
        <v>30.70963541666667</v>
      </c>
      <c r="AH5" t="n">
        <v>1245218.987105896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  <c r="AA6" t="n">
        <v>954.59874353455</v>
      </c>
      <c r="AB6" t="n">
        <v>1306.124114828285</v>
      </c>
      <c r="AC6" t="n">
        <v>1181.469462465781</v>
      </c>
      <c r="AD6" t="n">
        <v>954598.74353455</v>
      </c>
      <c r="AE6" t="n">
        <v>1306124.114828285</v>
      </c>
      <c r="AF6" t="n">
        <v>5.302995200520826e-06</v>
      </c>
      <c r="AG6" t="n">
        <v>29.59635416666667</v>
      </c>
      <c r="AH6" t="n">
        <v>1181469.462465781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  <c r="AA7" t="n">
        <v>925.6167771608925</v>
      </c>
      <c r="AB7" t="n">
        <v>1266.469709841729</v>
      </c>
      <c r="AC7" t="n">
        <v>1145.599618235835</v>
      </c>
      <c r="AD7" t="n">
        <v>925616.7771608925</v>
      </c>
      <c r="AE7" t="n">
        <v>1266469.709841729</v>
      </c>
      <c r="AF7" t="n">
        <v>5.426427193186492e-06</v>
      </c>
      <c r="AG7" t="n">
        <v>28.92578125</v>
      </c>
      <c r="AH7" t="n">
        <v>1145599.618235835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  <c r="AA8" t="n">
        <v>911.4832303738725</v>
      </c>
      <c r="AB8" t="n">
        <v>1247.13156759965</v>
      </c>
      <c r="AC8" t="n">
        <v>1128.107081148088</v>
      </c>
      <c r="AD8" t="n">
        <v>911483.2303738726</v>
      </c>
      <c r="AE8" t="n">
        <v>1247131.56759965</v>
      </c>
      <c r="AF8" t="n">
        <v>5.520688734460468e-06</v>
      </c>
      <c r="AG8" t="n">
        <v>28.43098958333333</v>
      </c>
      <c r="AH8" t="n">
        <v>1128107.081148088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  <c r="AA9" t="n">
        <v>889.6954968881365</v>
      </c>
      <c r="AB9" t="n">
        <v>1217.320629437504</v>
      </c>
      <c r="AC9" t="n">
        <v>1101.141257084221</v>
      </c>
      <c r="AD9" t="n">
        <v>889695.4968881365</v>
      </c>
      <c r="AE9" t="n">
        <v>1217320.629437504</v>
      </c>
      <c r="AF9" t="n">
        <v>5.602414213979338e-06</v>
      </c>
      <c r="AG9" t="n">
        <v>28.01432291666667</v>
      </c>
      <c r="AH9" t="n">
        <v>1101141.257084222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  <c r="AA10" t="n">
        <v>882.0263156722933</v>
      </c>
      <c r="AB10" t="n">
        <v>1206.827317357591</v>
      </c>
      <c r="AC10" t="n">
        <v>1091.649411981759</v>
      </c>
      <c r="AD10" t="n">
        <v>882026.3156722933</v>
      </c>
      <c r="AE10" t="n">
        <v>1206827.317357591</v>
      </c>
      <c r="AF10" t="n">
        <v>5.651594148557064e-06</v>
      </c>
      <c r="AG10" t="n">
        <v>27.7734375</v>
      </c>
      <c r="AH10" t="n">
        <v>1091649.411981759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  <c r="AA11" t="n">
        <v>864.7984178994519</v>
      </c>
      <c r="AB11" t="n">
        <v>1183.25534758358</v>
      </c>
      <c r="AC11" t="n">
        <v>1070.327117919513</v>
      </c>
      <c r="AD11" t="n">
        <v>864798.4178994519</v>
      </c>
      <c r="AE11" t="n">
        <v>1183255.34758358</v>
      </c>
      <c r="AF11" t="n">
        <v>5.704149176684241e-06</v>
      </c>
      <c r="AG11" t="n">
        <v>27.51302083333333</v>
      </c>
      <c r="AH11" t="n">
        <v>1070327.117919513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  <c r="AA12" t="n">
        <v>860.1691351612532</v>
      </c>
      <c r="AB12" t="n">
        <v>1176.921358711636</v>
      </c>
      <c r="AC12" t="n">
        <v>1064.597636055698</v>
      </c>
      <c r="AD12" t="n">
        <v>860169.1351612532</v>
      </c>
      <c r="AE12" t="n">
        <v>1176921.358711636</v>
      </c>
      <c r="AF12" t="n">
        <v>5.732837471854582e-06</v>
      </c>
      <c r="AG12" t="n">
        <v>27.37630208333333</v>
      </c>
      <c r="AH12" t="n">
        <v>1064597.636055698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  <c r="AA13" t="n">
        <v>855.0348637381829</v>
      </c>
      <c r="AB13" t="n">
        <v>1169.896422042522</v>
      </c>
      <c r="AC13" t="n">
        <v>1058.243149482724</v>
      </c>
      <c r="AD13" t="n">
        <v>855034.8637381829</v>
      </c>
      <c r="AE13" t="n">
        <v>1169896.422042522</v>
      </c>
      <c r="AF13" t="n">
        <v>5.766106251127749e-06</v>
      </c>
      <c r="AG13" t="n">
        <v>27.22005208333333</v>
      </c>
      <c r="AH13" t="n">
        <v>1058243.149482724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  <c r="AA14" t="n">
        <v>850.7663275996435</v>
      </c>
      <c r="AB14" t="n">
        <v>1164.056022583249</v>
      </c>
      <c r="AC14" t="n">
        <v>1052.960149550792</v>
      </c>
      <c r="AD14" t="n">
        <v>850766.3275996435</v>
      </c>
      <c r="AE14" t="n">
        <v>1164056.022583249</v>
      </c>
      <c r="AF14" t="n">
        <v>5.79383023385539e-06</v>
      </c>
      <c r="AG14" t="n">
        <v>27.08984375</v>
      </c>
      <c r="AH14" t="n">
        <v>1052960.149550792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  <c r="AA15" t="n">
        <v>837.6574412976819</v>
      </c>
      <c r="AB15" t="n">
        <v>1146.119866021657</v>
      </c>
      <c r="AC15" t="n">
        <v>1036.735794597884</v>
      </c>
      <c r="AD15" t="n">
        <v>837657.4412976819</v>
      </c>
      <c r="AE15" t="n">
        <v>1146119.866021657</v>
      </c>
      <c r="AF15" t="n">
        <v>5.816250498148176e-06</v>
      </c>
      <c r="AG15" t="n">
        <v>26.98567708333333</v>
      </c>
      <c r="AH15" t="n">
        <v>1036735.794597885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  <c r="AA16" t="n">
        <v>833.9598004972617</v>
      </c>
      <c r="AB16" t="n">
        <v>1141.060590750123</v>
      </c>
      <c r="AC16" t="n">
        <v>1032.159369457529</v>
      </c>
      <c r="AD16" t="n">
        <v>833959.8004972617</v>
      </c>
      <c r="AE16" t="n">
        <v>1141060.590750123</v>
      </c>
      <c r="AF16" t="n">
        <v>5.837947528108939e-06</v>
      </c>
      <c r="AG16" t="n">
        <v>26.88802083333333</v>
      </c>
      <c r="AH16" t="n">
        <v>1032159.369457528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  <c r="AA17" t="n">
        <v>830.6500266715926</v>
      </c>
      <c r="AB17" t="n">
        <v>1136.532012184927</v>
      </c>
      <c r="AC17" t="n">
        <v>1028.062992074694</v>
      </c>
      <c r="AD17" t="n">
        <v>830650.0266715926</v>
      </c>
      <c r="AE17" t="n">
        <v>1136532.012184927</v>
      </c>
      <c r="AF17" t="n">
        <v>5.849519277421345e-06</v>
      </c>
      <c r="AG17" t="n">
        <v>26.82942708333333</v>
      </c>
      <c r="AH17" t="n">
        <v>1028062.992074694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  <c r="AA18" t="n">
        <v>827.9309235433622</v>
      </c>
      <c r="AB18" t="n">
        <v>1132.811615326518</v>
      </c>
      <c r="AC18" t="n">
        <v>1024.697664670842</v>
      </c>
      <c r="AD18" t="n">
        <v>827930.9235433622</v>
      </c>
      <c r="AE18" t="n">
        <v>1132811.615326518</v>
      </c>
      <c r="AF18" t="n">
        <v>5.871698463603456e-06</v>
      </c>
      <c r="AG18" t="n">
        <v>26.73177083333333</v>
      </c>
      <c r="AH18" t="n">
        <v>1024697.664670842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  <c r="AA19" t="n">
        <v>826.1724537675224</v>
      </c>
      <c r="AB19" t="n">
        <v>1130.405599401003</v>
      </c>
      <c r="AC19" t="n">
        <v>1022.521275528394</v>
      </c>
      <c r="AD19" t="n">
        <v>826172.4537675224</v>
      </c>
      <c r="AE19" t="n">
        <v>1130405.599401003</v>
      </c>
      <c r="AF19" t="n">
        <v>5.881341588030462e-06</v>
      </c>
      <c r="AG19" t="n">
        <v>26.68619791666667</v>
      </c>
      <c r="AH19" t="n">
        <v>1022521.275528394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  <c r="AA20" t="n">
        <v>823.4393455655875</v>
      </c>
      <c r="AB20" t="n">
        <v>1126.666040182892</v>
      </c>
      <c r="AC20" t="n">
        <v>1019.138614593555</v>
      </c>
      <c r="AD20" t="n">
        <v>823439.3455655875</v>
      </c>
      <c r="AE20" t="n">
        <v>1126666.040182892</v>
      </c>
      <c r="AF20" t="n">
        <v>5.894600884117594e-06</v>
      </c>
      <c r="AG20" t="n">
        <v>26.62760416666667</v>
      </c>
      <c r="AH20" t="n">
        <v>1019138.614593555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  <c r="AA21" t="n">
        <v>821.0885434778791</v>
      </c>
      <c r="AB21" t="n">
        <v>1123.44956905642</v>
      </c>
      <c r="AC21" t="n">
        <v>1016.229118957048</v>
      </c>
      <c r="AD21" t="n">
        <v>821088.543477879</v>
      </c>
      <c r="AE21" t="n">
        <v>1123449.56905642</v>
      </c>
      <c r="AF21" t="n">
        <v>5.904967242876624e-06</v>
      </c>
      <c r="AG21" t="n">
        <v>26.58203125</v>
      </c>
      <c r="AH21" t="n">
        <v>1016229.118957048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  <c r="AA22" t="n">
        <v>819.3205277765384</v>
      </c>
      <c r="AB22" t="n">
        <v>1121.030491974498</v>
      </c>
      <c r="AC22" t="n">
        <v>1014.040915196629</v>
      </c>
      <c r="AD22" t="n">
        <v>819320.5277765384</v>
      </c>
      <c r="AE22" t="n">
        <v>1121030.491974498</v>
      </c>
      <c r="AF22" t="n">
        <v>5.917503304631731e-06</v>
      </c>
      <c r="AG22" t="n">
        <v>26.5234375</v>
      </c>
      <c r="AH22" t="n">
        <v>1014040.915196629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  <c r="AA23" t="n">
        <v>816.463735732419</v>
      </c>
      <c r="AB23" t="n">
        <v>1117.121703066964</v>
      </c>
      <c r="AC23" t="n">
        <v>1010.50517561641</v>
      </c>
      <c r="AD23" t="n">
        <v>816463.735732419</v>
      </c>
      <c r="AE23" t="n">
        <v>1117121.703066964</v>
      </c>
      <c r="AF23" t="n">
        <v>5.928351819612111e-06</v>
      </c>
      <c r="AG23" t="n">
        <v>26.47135416666667</v>
      </c>
      <c r="AH23" t="n">
        <v>1010505.17561641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813.2546952263503</v>
      </c>
      <c r="AB24" t="n">
        <v>1112.730952273686</v>
      </c>
      <c r="AC24" t="n">
        <v>1006.533471916385</v>
      </c>
      <c r="AD24" t="n">
        <v>813254.6952263503</v>
      </c>
      <c r="AE24" t="n">
        <v>1112730.952273686</v>
      </c>
      <c r="AF24" t="n">
        <v>5.939682490813843e-06</v>
      </c>
      <c r="AG24" t="n">
        <v>26.42578125</v>
      </c>
      <c r="AH24" t="n">
        <v>1006533.471916385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  <c r="AA25" t="n">
        <v>812.0015883218399</v>
      </c>
      <c r="AB25" t="n">
        <v>1111.016396123759</v>
      </c>
      <c r="AC25" t="n">
        <v>1004.982550599013</v>
      </c>
      <c r="AD25" t="n">
        <v>812001.5883218399</v>
      </c>
      <c r="AE25" t="n">
        <v>1111016.396123759</v>
      </c>
      <c r="AF25" t="n">
        <v>5.941370037588569e-06</v>
      </c>
      <c r="AG25" t="n">
        <v>26.41927083333333</v>
      </c>
      <c r="AH25" t="n">
        <v>1004982.550599013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  <c r="AA26" t="n">
        <v>801.4505975879732</v>
      </c>
      <c r="AB26" t="n">
        <v>1096.580065124824</v>
      </c>
      <c r="AC26" t="n">
        <v>991.9240027690975</v>
      </c>
      <c r="AD26" t="n">
        <v>801450.5975879732</v>
      </c>
      <c r="AE26" t="n">
        <v>1096580.065124824</v>
      </c>
      <c r="AF26" t="n">
        <v>5.950048849572874e-06</v>
      </c>
      <c r="AG26" t="n">
        <v>26.38020833333333</v>
      </c>
      <c r="AH26" t="n">
        <v>991924.0027690975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  <c r="AA27" t="n">
        <v>797.9652456805201</v>
      </c>
      <c r="AB27" t="n">
        <v>1091.811252882172</v>
      </c>
      <c r="AC27" t="n">
        <v>987.6103192738145</v>
      </c>
      <c r="AD27" t="n">
        <v>797965.2456805201</v>
      </c>
      <c r="AE27" t="n">
        <v>1091811.252882172</v>
      </c>
      <c r="AF27" t="n">
        <v>5.960415208331904e-06</v>
      </c>
      <c r="AG27" t="n">
        <v>26.33463541666667</v>
      </c>
      <c r="AH27" t="n">
        <v>987610.3192738146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  <c r="AA28" t="n">
        <v>798.0707332563591</v>
      </c>
      <c r="AB28" t="n">
        <v>1091.955585637219</v>
      </c>
      <c r="AC28" t="n">
        <v>987.7408771132915</v>
      </c>
      <c r="AD28" t="n">
        <v>798070.7332563591</v>
      </c>
      <c r="AE28" t="n">
        <v>1091955.585637219</v>
      </c>
      <c r="AF28" t="n">
        <v>5.961379520774604e-06</v>
      </c>
      <c r="AG28" t="n">
        <v>26.328125</v>
      </c>
      <c r="AH28" t="n">
        <v>987740.8771132915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794.6927098659689</v>
      </c>
      <c r="AB29" t="n">
        <v>1087.333625006612</v>
      </c>
      <c r="AC29" t="n">
        <v>983.5600299183079</v>
      </c>
      <c r="AD29" t="n">
        <v>794692.7098659689</v>
      </c>
      <c r="AE29" t="n">
        <v>1087333.625006612</v>
      </c>
      <c r="AF29" t="n">
        <v>5.972710191976337e-06</v>
      </c>
      <c r="AG29" t="n">
        <v>26.27604166666667</v>
      </c>
      <c r="AH29" t="n">
        <v>983560.0299183079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  <c r="AA30" t="n">
        <v>796.1354111412256</v>
      </c>
      <c r="AB30" t="n">
        <v>1089.307592538907</v>
      </c>
      <c r="AC30" t="n">
        <v>985.3456047598012</v>
      </c>
      <c r="AD30" t="n">
        <v>796135.4111412256</v>
      </c>
      <c r="AE30" t="n">
        <v>1089307.592538907</v>
      </c>
      <c r="AF30" t="n">
        <v>5.97150480142296e-06</v>
      </c>
      <c r="AG30" t="n">
        <v>26.28255208333333</v>
      </c>
      <c r="AH30" t="n">
        <v>985345.6047598012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  <c r="AA31" t="n">
        <v>792.5767069671647</v>
      </c>
      <c r="AB31" t="n">
        <v>1084.438416489009</v>
      </c>
      <c r="AC31" t="n">
        <v>980.9411360381741</v>
      </c>
      <c r="AD31" t="n">
        <v>792576.7069671646</v>
      </c>
      <c r="AE31" t="n">
        <v>1084438.416489009</v>
      </c>
      <c r="AF31" t="n">
        <v>5.971745879533636e-06</v>
      </c>
      <c r="AG31" t="n">
        <v>26.28255208333333</v>
      </c>
      <c r="AH31" t="n">
        <v>980941.1360381742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  <c r="AA32" t="n">
        <v>791.514303258173</v>
      </c>
      <c r="AB32" t="n">
        <v>1082.984788864423</v>
      </c>
      <c r="AC32" t="n">
        <v>979.6262405938993</v>
      </c>
      <c r="AD32" t="n">
        <v>791514.3032581729</v>
      </c>
      <c r="AE32" t="n">
        <v>1082984.788864423</v>
      </c>
      <c r="AF32" t="n">
        <v>5.984281941288743e-06</v>
      </c>
      <c r="AG32" t="n">
        <v>26.22395833333333</v>
      </c>
      <c r="AH32" t="n">
        <v>979626.2405938993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  <c r="AA33" t="n">
        <v>791.2387138287824</v>
      </c>
      <c r="AB33" t="n">
        <v>1082.607715248983</v>
      </c>
      <c r="AC33" t="n">
        <v>979.2851543550908</v>
      </c>
      <c r="AD33" t="n">
        <v>791238.7138287823</v>
      </c>
      <c r="AE33" t="n">
        <v>1082607.715248983</v>
      </c>
      <c r="AF33" t="n">
        <v>5.983558706956717e-06</v>
      </c>
      <c r="AG33" t="n">
        <v>26.23046875</v>
      </c>
      <c r="AH33" t="n">
        <v>979285.1543550908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  <c r="AA34" t="n">
        <v>788.3073729214582</v>
      </c>
      <c r="AB34" t="n">
        <v>1078.596925297948</v>
      </c>
      <c r="AC34" t="n">
        <v>975.6571485678039</v>
      </c>
      <c r="AD34" t="n">
        <v>788307.3729214582</v>
      </c>
      <c r="AE34" t="n">
        <v>1078596.925297949</v>
      </c>
      <c r="AF34" t="n">
        <v>5.994889378158448e-06</v>
      </c>
      <c r="AG34" t="n">
        <v>26.17838541666667</v>
      </c>
      <c r="AH34" t="n">
        <v>975657.1485678039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  <c r="AA35" t="n">
        <v>787.4887141998536</v>
      </c>
      <c r="AB35" t="n">
        <v>1077.476800318375</v>
      </c>
      <c r="AC35" t="n">
        <v>974.6439267441758</v>
      </c>
      <c r="AD35" t="n">
        <v>787488.7141998536</v>
      </c>
      <c r="AE35" t="n">
        <v>1077476.800318375</v>
      </c>
      <c r="AF35" t="n">
        <v>5.995612612490474e-06</v>
      </c>
      <c r="AG35" t="n">
        <v>26.17838541666667</v>
      </c>
      <c r="AH35" t="n">
        <v>974643.9267441758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  <c r="AA36" t="n">
        <v>786.4047551679481</v>
      </c>
      <c r="AB36" t="n">
        <v>1075.993679750025</v>
      </c>
      <c r="AC36" t="n">
        <v>973.3023531212958</v>
      </c>
      <c r="AD36" t="n">
        <v>786404.7551679481</v>
      </c>
      <c r="AE36" t="n">
        <v>1075993.679750025</v>
      </c>
      <c r="AF36" t="n">
        <v>5.993442909494397e-06</v>
      </c>
      <c r="AG36" t="n">
        <v>26.18489583333333</v>
      </c>
      <c r="AH36" t="n">
        <v>973302.3531212958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784.3260873216653</v>
      </c>
      <c r="AB37" t="n">
        <v>1073.149554698387</v>
      </c>
      <c r="AC37" t="n">
        <v>970.7296673728323</v>
      </c>
      <c r="AD37" t="n">
        <v>784326.0873216654</v>
      </c>
      <c r="AE37" t="n">
        <v>1073149.554698387</v>
      </c>
      <c r="AF37" t="n">
        <v>6.005737893138829e-06</v>
      </c>
      <c r="AG37" t="n">
        <v>26.1328125</v>
      </c>
      <c r="AH37" t="n">
        <v>970729.6673728323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  <c r="AA38" t="n">
        <v>784.1014120961016</v>
      </c>
      <c r="AB38" t="n">
        <v>1072.8421441428</v>
      </c>
      <c r="AC38" t="n">
        <v>970.4515956492165</v>
      </c>
      <c r="AD38" t="n">
        <v>784101.4120961017</v>
      </c>
      <c r="AE38" t="n">
        <v>1072842.1441428</v>
      </c>
      <c r="AF38" t="n">
        <v>6.005496815028153e-06</v>
      </c>
      <c r="AG38" t="n">
        <v>26.1328125</v>
      </c>
      <c r="AH38" t="n">
        <v>970451.5956492166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  <c r="AA39" t="n">
        <v>781.6091241235098</v>
      </c>
      <c r="AB39" t="n">
        <v>1069.432085786714</v>
      </c>
      <c r="AC39" t="n">
        <v>967.3669884765889</v>
      </c>
      <c r="AD39" t="n">
        <v>781609.1241235097</v>
      </c>
      <c r="AE39" t="n">
        <v>1069432.085786714</v>
      </c>
      <c r="AF39" t="n">
        <v>6.006461127470854e-06</v>
      </c>
      <c r="AG39" t="n">
        <v>26.1328125</v>
      </c>
      <c r="AH39" t="n">
        <v>967366.9884765889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  <c r="AA40" t="n">
        <v>781.0340063204548</v>
      </c>
      <c r="AB40" t="n">
        <v>1068.645184236168</v>
      </c>
      <c r="AC40" t="n">
        <v>966.6551877056032</v>
      </c>
      <c r="AD40" t="n">
        <v>781034.0063204548</v>
      </c>
      <c r="AE40" t="n">
        <v>1068645.184236168</v>
      </c>
      <c r="AF40" t="n">
        <v>6.004532502585452e-06</v>
      </c>
      <c r="AG40" t="n">
        <v>26.13932291666667</v>
      </c>
      <c r="AH40" t="n">
        <v>966655.1877056032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  <c r="AA41" t="n">
        <v>781.8205743873056</v>
      </c>
      <c r="AB41" t="n">
        <v>1069.721401366167</v>
      </c>
      <c r="AC41" t="n">
        <v>967.6286921831954</v>
      </c>
      <c r="AD41" t="n">
        <v>781820.5743873055</v>
      </c>
      <c r="AE41" t="n">
        <v>1069721.401366167</v>
      </c>
      <c r="AF41" t="n">
        <v>6.004532502585452e-06</v>
      </c>
      <c r="AG41" t="n">
        <v>26.13932291666667</v>
      </c>
      <c r="AH41" t="n">
        <v>967628.6921831954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1.3236</v>
      </c>
      <c r="E2" t="n">
        <v>75.55</v>
      </c>
      <c r="F2" t="n">
        <v>56.86</v>
      </c>
      <c r="G2" t="n">
        <v>6.72</v>
      </c>
      <c r="H2" t="n">
        <v>0.11</v>
      </c>
      <c r="I2" t="n">
        <v>508</v>
      </c>
      <c r="J2" t="n">
        <v>159.12</v>
      </c>
      <c r="K2" t="n">
        <v>50.28</v>
      </c>
      <c r="L2" t="n">
        <v>1</v>
      </c>
      <c r="M2" t="n">
        <v>506</v>
      </c>
      <c r="N2" t="n">
        <v>27.84</v>
      </c>
      <c r="O2" t="n">
        <v>19859.16</v>
      </c>
      <c r="P2" t="n">
        <v>696.15</v>
      </c>
      <c r="Q2" t="n">
        <v>790.28</v>
      </c>
      <c r="R2" t="n">
        <v>741.04</v>
      </c>
      <c r="S2" t="n">
        <v>58.53</v>
      </c>
      <c r="T2" t="n">
        <v>331667.62</v>
      </c>
      <c r="U2" t="n">
        <v>0.08</v>
      </c>
      <c r="V2" t="n">
        <v>0.51</v>
      </c>
      <c r="W2" t="n">
        <v>3.41</v>
      </c>
      <c r="X2" t="n">
        <v>19.95</v>
      </c>
      <c r="Y2" t="n">
        <v>0.5</v>
      </c>
      <c r="Z2" t="n">
        <v>10</v>
      </c>
      <c r="AA2" t="n">
        <v>1820.256635220363</v>
      </c>
      <c r="AB2" t="n">
        <v>2490.55543236367</v>
      </c>
      <c r="AC2" t="n">
        <v>2252.860317415384</v>
      </c>
      <c r="AD2" t="n">
        <v>1820256.635220363</v>
      </c>
      <c r="AE2" t="n">
        <v>2490555.43236367</v>
      </c>
      <c r="AF2" t="n">
        <v>3.491442843866038e-06</v>
      </c>
      <c r="AG2" t="n">
        <v>49.18619791666666</v>
      </c>
      <c r="AH2" t="n">
        <v>2252860.317415384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1.8881</v>
      </c>
      <c r="E3" t="n">
        <v>52.96</v>
      </c>
      <c r="F3" t="n">
        <v>44.32</v>
      </c>
      <c r="G3" t="n">
        <v>13.57</v>
      </c>
      <c r="H3" t="n">
        <v>0.22</v>
      </c>
      <c r="I3" t="n">
        <v>196</v>
      </c>
      <c r="J3" t="n">
        <v>160.54</v>
      </c>
      <c r="K3" t="n">
        <v>50.28</v>
      </c>
      <c r="L3" t="n">
        <v>2</v>
      </c>
      <c r="M3" t="n">
        <v>194</v>
      </c>
      <c r="N3" t="n">
        <v>28.26</v>
      </c>
      <c r="O3" t="n">
        <v>20034.4</v>
      </c>
      <c r="P3" t="n">
        <v>538.9400000000001</v>
      </c>
      <c r="Q3" t="n">
        <v>790.21</v>
      </c>
      <c r="R3" t="n">
        <v>321.03</v>
      </c>
      <c r="S3" t="n">
        <v>58.53</v>
      </c>
      <c r="T3" t="n">
        <v>123225.31</v>
      </c>
      <c r="U3" t="n">
        <v>0.18</v>
      </c>
      <c r="V3" t="n">
        <v>0.65</v>
      </c>
      <c r="W3" t="n">
        <v>2.9</v>
      </c>
      <c r="X3" t="n">
        <v>7.42</v>
      </c>
      <c r="Y3" t="n">
        <v>0.5</v>
      </c>
      <c r="Z3" t="n">
        <v>10</v>
      </c>
      <c r="AA3" t="n">
        <v>1109.401981259425</v>
      </c>
      <c r="AB3" t="n">
        <v>1517.93273412031</v>
      </c>
      <c r="AC3" t="n">
        <v>1373.06336440784</v>
      </c>
      <c r="AD3" t="n">
        <v>1109401.981259425</v>
      </c>
      <c r="AE3" t="n">
        <v>1517932.73412031</v>
      </c>
      <c r="AF3" t="n">
        <v>4.980502594064269e-06</v>
      </c>
      <c r="AG3" t="n">
        <v>34.47916666666666</v>
      </c>
      <c r="AH3" t="n">
        <v>1373063.36440784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2.0988</v>
      </c>
      <c r="E4" t="n">
        <v>47.65</v>
      </c>
      <c r="F4" t="n">
        <v>41.42</v>
      </c>
      <c r="G4" t="n">
        <v>20.54</v>
      </c>
      <c r="H4" t="n">
        <v>0.33</v>
      </c>
      <c r="I4" t="n">
        <v>121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500.46</v>
      </c>
      <c r="Q4" t="n">
        <v>790.1900000000001</v>
      </c>
      <c r="R4" t="n">
        <v>223.93</v>
      </c>
      <c r="S4" t="n">
        <v>58.53</v>
      </c>
      <c r="T4" t="n">
        <v>75048.25</v>
      </c>
      <c r="U4" t="n">
        <v>0.26</v>
      </c>
      <c r="V4" t="n">
        <v>0.7</v>
      </c>
      <c r="W4" t="n">
        <v>2.78</v>
      </c>
      <c r="X4" t="n">
        <v>4.52</v>
      </c>
      <c r="Y4" t="n">
        <v>0.5</v>
      </c>
      <c r="Z4" t="n">
        <v>10</v>
      </c>
      <c r="AA4" t="n">
        <v>964.3556240514409</v>
      </c>
      <c r="AB4" t="n">
        <v>1319.473909194685</v>
      </c>
      <c r="AC4" t="n">
        <v>1193.545171194406</v>
      </c>
      <c r="AD4" t="n">
        <v>964355.624051441</v>
      </c>
      <c r="AE4" t="n">
        <v>1319473.909194685</v>
      </c>
      <c r="AF4" t="n">
        <v>5.536295135015142e-06</v>
      </c>
      <c r="AG4" t="n">
        <v>31.02213541666667</v>
      </c>
      <c r="AH4" t="n">
        <v>1193545.171194406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2.205</v>
      </c>
      <c r="E5" t="n">
        <v>45.35</v>
      </c>
      <c r="F5" t="n">
        <v>40.19</v>
      </c>
      <c r="G5" t="n">
        <v>27.4</v>
      </c>
      <c r="H5" t="n">
        <v>0.43</v>
      </c>
      <c r="I5" t="n">
        <v>88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482.65</v>
      </c>
      <c r="Q5" t="n">
        <v>790.17</v>
      </c>
      <c r="R5" t="n">
        <v>183.02</v>
      </c>
      <c r="S5" t="n">
        <v>58.53</v>
      </c>
      <c r="T5" t="n">
        <v>54758.94</v>
      </c>
      <c r="U5" t="n">
        <v>0.32</v>
      </c>
      <c r="V5" t="n">
        <v>0.72</v>
      </c>
      <c r="W5" t="n">
        <v>2.72</v>
      </c>
      <c r="X5" t="n">
        <v>3.29</v>
      </c>
      <c r="Y5" t="n">
        <v>0.5</v>
      </c>
      <c r="Z5" t="n">
        <v>10</v>
      </c>
      <c r="AA5" t="n">
        <v>895.5091187166515</v>
      </c>
      <c r="AB5" t="n">
        <v>1225.275083302172</v>
      </c>
      <c r="AC5" t="n">
        <v>1108.336549036192</v>
      </c>
      <c r="AD5" t="n">
        <v>895509.1187166516</v>
      </c>
      <c r="AE5" t="n">
        <v>1225275.083302172</v>
      </c>
      <c r="AF5" t="n">
        <v>5.816433568090522e-06</v>
      </c>
      <c r="AG5" t="n">
        <v>29.52473958333333</v>
      </c>
      <c r="AH5" t="n">
        <v>1108336.549036192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2.274</v>
      </c>
      <c r="E6" t="n">
        <v>43.98</v>
      </c>
      <c r="F6" t="n">
        <v>39.43</v>
      </c>
      <c r="G6" t="n">
        <v>34.28</v>
      </c>
      <c r="H6" t="n">
        <v>0.54</v>
      </c>
      <c r="I6" t="n">
        <v>69</v>
      </c>
      <c r="J6" t="n">
        <v>164.83</v>
      </c>
      <c r="K6" t="n">
        <v>50.28</v>
      </c>
      <c r="L6" t="n">
        <v>5</v>
      </c>
      <c r="M6" t="n">
        <v>67</v>
      </c>
      <c r="N6" t="n">
        <v>29.55</v>
      </c>
      <c r="O6" t="n">
        <v>20563.61</v>
      </c>
      <c r="P6" t="n">
        <v>470.5</v>
      </c>
      <c r="Q6" t="n">
        <v>790.1900000000001</v>
      </c>
      <c r="R6" t="n">
        <v>157.44</v>
      </c>
      <c r="S6" t="n">
        <v>58.53</v>
      </c>
      <c r="T6" t="n">
        <v>42061.9</v>
      </c>
      <c r="U6" t="n">
        <v>0.37</v>
      </c>
      <c r="V6" t="n">
        <v>0.74</v>
      </c>
      <c r="W6" t="n">
        <v>2.69</v>
      </c>
      <c r="X6" t="n">
        <v>2.52</v>
      </c>
      <c r="Y6" t="n">
        <v>0.5</v>
      </c>
      <c r="Z6" t="n">
        <v>10</v>
      </c>
      <c r="AA6" t="n">
        <v>861.6875081933022</v>
      </c>
      <c r="AB6" t="n">
        <v>1178.998863679976</v>
      </c>
      <c r="AC6" t="n">
        <v>1066.476866865657</v>
      </c>
      <c r="AD6" t="n">
        <v>861687.5081933022</v>
      </c>
      <c r="AE6" t="n">
        <v>1178998.863679976</v>
      </c>
      <c r="AF6" t="n">
        <v>5.998444414438933e-06</v>
      </c>
      <c r="AG6" t="n">
        <v>28.6328125</v>
      </c>
      <c r="AH6" t="n">
        <v>1066476.866865657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2.3183</v>
      </c>
      <c r="E7" t="n">
        <v>43.13</v>
      </c>
      <c r="F7" t="n">
        <v>38.97</v>
      </c>
      <c r="G7" t="n">
        <v>41.02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462.04</v>
      </c>
      <c r="Q7" t="n">
        <v>790.17</v>
      </c>
      <c r="R7" t="n">
        <v>142.42</v>
      </c>
      <c r="S7" t="n">
        <v>58.53</v>
      </c>
      <c r="T7" t="n">
        <v>34612.37</v>
      </c>
      <c r="U7" t="n">
        <v>0.41</v>
      </c>
      <c r="V7" t="n">
        <v>0.74</v>
      </c>
      <c r="W7" t="n">
        <v>2.66</v>
      </c>
      <c r="X7" t="n">
        <v>2.07</v>
      </c>
      <c r="Y7" t="n">
        <v>0.5</v>
      </c>
      <c r="Z7" t="n">
        <v>10</v>
      </c>
      <c r="AA7" t="n">
        <v>837.03192040498</v>
      </c>
      <c r="AB7" t="n">
        <v>1145.264000740229</v>
      </c>
      <c r="AC7" t="n">
        <v>1035.961611897701</v>
      </c>
      <c r="AD7" t="n">
        <v>837031.9204049801</v>
      </c>
      <c r="AE7" t="n">
        <v>1145264.000740229</v>
      </c>
      <c r="AF7" t="n">
        <v>6.115300653471318e-06</v>
      </c>
      <c r="AG7" t="n">
        <v>28.07942708333333</v>
      </c>
      <c r="AH7" t="n">
        <v>1035961.611897701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2.3516</v>
      </c>
      <c r="E8" t="n">
        <v>42.52</v>
      </c>
      <c r="F8" t="n">
        <v>38.65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455.49</v>
      </c>
      <c r="Q8" t="n">
        <v>790.17</v>
      </c>
      <c r="R8" t="n">
        <v>131.66</v>
      </c>
      <c r="S8" t="n">
        <v>58.53</v>
      </c>
      <c r="T8" t="n">
        <v>29276.89</v>
      </c>
      <c r="U8" t="n">
        <v>0.44</v>
      </c>
      <c r="V8" t="n">
        <v>0.75</v>
      </c>
      <c r="W8" t="n">
        <v>2.65</v>
      </c>
      <c r="X8" t="n">
        <v>1.75</v>
      </c>
      <c r="Y8" t="n">
        <v>0.5</v>
      </c>
      <c r="Z8" t="n">
        <v>10</v>
      </c>
      <c r="AA8" t="n">
        <v>816.4419758525281</v>
      </c>
      <c r="AB8" t="n">
        <v>1117.091930239319</v>
      </c>
      <c r="AC8" t="n">
        <v>1010.478244265649</v>
      </c>
      <c r="AD8" t="n">
        <v>816441.9758525281</v>
      </c>
      <c r="AE8" t="n">
        <v>1117091.93023932</v>
      </c>
      <c r="AF8" t="n">
        <v>6.203140670622072e-06</v>
      </c>
      <c r="AG8" t="n">
        <v>27.68229166666667</v>
      </c>
      <c r="AH8" t="n">
        <v>1010478.244265649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2.3728</v>
      </c>
      <c r="E9" t="n">
        <v>42.14</v>
      </c>
      <c r="F9" t="n">
        <v>38.47</v>
      </c>
      <c r="G9" t="n">
        <v>54.95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450.94</v>
      </c>
      <c r="Q9" t="n">
        <v>790.21</v>
      </c>
      <c r="R9" t="n">
        <v>124.92</v>
      </c>
      <c r="S9" t="n">
        <v>58.53</v>
      </c>
      <c r="T9" t="n">
        <v>25939.03</v>
      </c>
      <c r="U9" t="n">
        <v>0.47</v>
      </c>
      <c r="V9" t="n">
        <v>0.75</v>
      </c>
      <c r="W9" t="n">
        <v>2.66</v>
      </c>
      <c r="X9" t="n">
        <v>1.56</v>
      </c>
      <c r="Y9" t="n">
        <v>0.5</v>
      </c>
      <c r="Z9" t="n">
        <v>10</v>
      </c>
      <c r="AA9" t="n">
        <v>809.444201696367</v>
      </c>
      <c r="AB9" t="n">
        <v>1107.517266918852</v>
      </c>
      <c r="AC9" t="n">
        <v>1001.817373374363</v>
      </c>
      <c r="AD9" t="n">
        <v>809444.201696367</v>
      </c>
      <c r="AE9" t="n">
        <v>1107517.266918852</v>
      </c>
      <c r="AF9" t="n">
        <v>6.259062843703034e-06</v>
      </c>
      <c r="AG9" t="n">
        <v>27.43489583333333</v>
      </c>
      <c r="AH9" t="n">
        <v>1001817.373374363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2.3944</v>
      </c>
      <c r="E10" t="n">
        <v>41.76</v>
      </c>
      <c r="F10" t="n">
        <v>38.25</v>
      </c>
      <c r="G10" t="n">
        <v>62.02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444.47</v>
      </c>
      <c r="Q10" t="n">
        <v>790.17</v>
      </c>
      <c r="R10" t="n">
        <v>118.31</v>
      </c>
      <c r="S10" t="n">
        <v>58.53</v>
      </c>
      <c r="T10" t="n">
        <v>22657.48</v>
      </c>
      <c r="U10" t="n">
        <v>0.49</v>
      </c>
      <c r="V10" t="n">
        <v>0.76</v>
      </c>
      <c r="W10" t="n">
        <v>2.63</v>
      </c>
      <c r="X10" t="n">
        <v>1.34</v>
      </c>
      <c r="Y10" t="n">
        <v>0.5</v>
      </c>
      <c r="Z10" t="n">
        <v>10</v>
      </c>
      <c r="AA10" t="n">
        <v>801.3685434343531</v>
      </c>
      <c r="AB10" t="n">
        <v>1096.467795011867</v>
      </c>
      <c r="AC10" t="n">
        <v>991.8224475581492</v>
      </c>
      <c r="AD10" t="n">
        <v>801368.5434343531</v>
      </c>
      <c r="AE10" t="n">
        <v>1096467.795011867</v>
      </c>
      <c r="AF10" t="n">
        <v>6.316040152125145e-06</v>
      </c>
      <c r="AG10" t="n">
        <v>27.1875</v>
      </c>
      <c r="AH10" t="n">
        <v>991822.4475581492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2.4112</v>
      </c>
      <c r="E11" t="n">
        <v>41.47</v>
      </c>
      <c r="F11" t="n">
        <v>38.09</v>
      </c>
      <c r="G11" t="n">
        <v>69.25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439.29</v>
      </c>
      <c r="Q11" t="n">
        <v>790.1900000000001</v>
      </c>
      <c r="R11" t="n">
        <v>112.84</v>
      </c>
      <c r="S11" t="n">
        <v>58.53</v>
      </c>
      <c r="T11" t="n">
        <v>19944.47</v>
      </c>
      <c r="U11" t="n">
        <v>0.52</v>
      </c>
      <c r="V11" t="n">
        <v>0.76</v>
      </c>
      <c r="W11" t="n">
        <v>2.62</v>
      </c>
      <c r="X11" t="n">
        <v>1.18</v>
      </c>
      <c r="Y11" t="n">
        <v>0.5</v>
      </c>
      <c r="Z11" t="n">
        <v>10</v>
      </c>
      <c r="AA11" t="n">
        <v>785.430418366829</v>
      </c>
      <c r="AB11" t="n">
        <v>1074.660549154028</v>
      </c>
      <c r="AC11" t="n">
        <v>972.0964546383202</v>
      </c>
      <c r="AD11" t="n">
        <v>785430.418366829</v>
      </c>
      <c r="AE11" t="n">
        <v>1074660.549154028</v>
      </c>
      <c r="AF11" t="n">
        <v>6.360355836453454e-06</v>
      </c>
      <c r="AG11" t="n">
        <v>26.99869791666667</v>
      </c>
      <c r="AH11" t="n">
        <v>972096.4546383203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2.422</v>
      </c>
      <c r="E12" t="n">
        <v>41.29</v>
      </c>
      <c r="F12" t="n">
        <v>38</v>
      </c>
      <c r="G12" t="n">
        <v>75.98999999999999</v>
      </c>
      <c r="H12" t="n">
        <v>1.12</v>
      </c>
      <c r="I12" t="n">
        <v>30</v>
      </c>
      <c r="J12" t="n">
        <v>173.55</v>
      </c>
      <c r="K12" t="n">
        <v>50.28</v>
      </c>
      <c r="L12" t="n">
        <v>11</v>
      </c>
      <c r="M12" t="n">
        <v>28</v>
      </c>
      <c r="N12" t="n">
        <v>32.27</v>
      </c>
      <c r="O12" t="n">
        <v>21638.31</v>
      </c>
      <c r="P12" t="n">
        <v>435.25</v>
      </c>
      <c r="Q12" t="n">
        <v>790.1799999999999</v>
      </c>
      <c r="R12" t="n">
        <v>109.92</v>
      </c>
      <c r="S12" t="n">
        <v>58.53</v>
      </c>
      <c r="T12" t="n">
        <v>18498.22</v>
      </c>
      <c r="U12" t="n">
        <v>0.53</v>
      </c>
      <c r="V12" t="n">
        <v>0.76</v>
      </c>
      <c r="W12" t="n">
        <v>2.62</v>
      </c>
      <c r="X12" t="n">
        <v>1.09</v>
      </c>
      <c r="Y12" t="n">
        <v>0.5</v>
      </c>
      <c r="Z12" t="n">
        <v>10</v>
      </c>
      <c r="AA12" t="n">
        <v>781.1218569408196</v>
      </c>
      <c r="AB12" t="n">
        <v>1068.765385330647</v>
      </c>
      <c r="AC12" t="n">
        <v>966.7639169763285</v>
      </c>
      <c r="AD12" t="n">
        <v>781121.8569408196</v>
      </c>
      <c r="AE12" t="n">
        <v>1068765.385330647</v>
      </c>
      <c r="AF12" t="n">
        <v>6.38884449066451e-06</v>
      </c>
      <c r="AG12" t="n">
        <v>26.88151041666667</v>
      </c>
      <c r="AH12" t="n">
        <v>966763.9169763285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37.87</v>
      </c>
      <c r="G13" t="n">
        <v>84.16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431.79</v>
      </c>
      <c r="Q13" t="n">
        <v>790.17</v>
      </c>
      <c r="R13" t="n">
        <v>105.69</v>
      </c>
      <c r="S13" t="n">
        <v>58.53</v>
      </c>
      <c r="T13" t="n">
        <v>16400.78</v>
      </c>
      <c r="U13" t="n">
        <v>0.55</v>
      </c>
      <c r="V13" t="n">
        <v>0.77</v>
      </c>
      <c r="W13" t="n">
        <v>2.62</v>
      </c>
      <c r="X13" t="n">
        <v>0.97</v>
      </c>
      <c r="Y13" t="n">
        <v>0.5</v>
      </c>
      <c r="Z13" t="n">
        <v>10</v>
      </c>
      <c r="AA13" t="n">
        <v>776.6929508463452</v>
      </c>
      <c r="AB13" t="n">
        <v>1062.70556062264</v>
      </c>
      <c r="AC13" t="n">
        <v>961.2824334334362</v>
      </c>
      <c r="AD13" t="n">
        <v>776692.9508463452</v>
      </c>
      <c r="AE13" t="n">
        <v>1062705.56062264</v>
      </c>
      <c r="AF13" t="n">
        <v>6.423136389251892e-06</v>
      </c>
      <c r="AG13" t="n">
        <v>26.73828125</v>
      </c>
      <c r="AH13" t="n">
        <v>961282.4334334362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2.444</v>
      </c>
      <c r="E14" t="n">
        <v>40.92</v>
      </c>
      <c r="F14" t="n">
        <v>37.79</v>
      </c>
      <c r="G14" t="n">
        <v>90.69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427.7</v>
      </c>
      <c r="Q14" t="n">
        <v>790.16</v>
      </c>
      <c r="R14" t="n">
        <v>102.71</v>
      </c>
      <c r="S14" t="n">
        <v>58.53</v>
      </c>
      <c r="T14" t="n">
        <v>14916.85</v>
      </c>
      <c r="U14" t="n">
        <v>0.57</v>
      </c>
      <c r="V14" t="n">
        <v>0.77</v>
      </c>
      <c r="W14" t="n">
        <v>2.62</v>
      </c>
      <c r="X14" t="n">
        <v>0.88</v>
      </c>
      <c r="Y14" t="n">
        <v>0.5</v>
      </c>
      <c r="Z14" t="n">
        <v>10</v>
      </c>
      <c r="AA14" t="n">
        <v>772.7465669085353</v>
      </c>
      <c r="AB14" t="n">
        <v>1057.305944016756</v>
      </c>
      <c r="AC14" t="n">
        <v>956.3981486580091</v>
      </c>
      <c r="AD14" t="n">
        <v>772746.5669085353</v>
      </c>
      <c r="AE14" t="n">
        <v>1057305.944016756</v>
      </c>
      <c r="AF14" t="n">
        <v>6.446876934427771e-06</v>
      </c>
      <c r="AG14" t="n">
        <v>26.640625</v>
      </c>
      <c r="AH14" t="n">
        <v>956398.148658009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2.4529</v>
      </c>
      <c r="E15" t="n">
        <v>40.77</v>
      </c>
      <c r="F15" t="n">
        <v>37.7</v>
      </c>
      <c r="G15" t="n">
        <v>98.36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423.69</v>
      </c>
      <c r="Q15" t="n">
        <v>790.17</v>
      </c>
      <c r="R15" t="n">
        <v>100.12</v>
      </c>
      <c r="S15" t="n">
        <v>58.53</v>
      </c>
      <c r="T15" t="n">
        <v>13632.92</v>
      </c>
      <c r="U15" t="n">
        <v>0.58</v>
      </c>
      <c r="V15" t="n">
        <v>0.77</v>
      </c>
      <c r="W15" t="n">
        <v>2.61</v>
      </c>
      <c r="X15" t="n">
        <v>0.8</v>
      </c>
      <c r="Y15" t="n">
        <v>0.5</v>
      </c>
      <c r="Z15" t="n">
        <v>10</v>
      </c>
      <c r="AA15" t="n">
        <v>768.8531452599339</v>
      </c>
      <c r="AB15" t="n">
        <v>1051.978792751499</v>
      </c>
      <c r="AC15" t="n">
        <v>951.5794132328044</v>
      </c>
      <c r="AD15" t="n">
        <v>768853.1452599339</v>
      </c>
      <c r="AE15" t="n">
        <v>1051978.792751499</v>
      </c>
      <c r="AF15" t="n">
        <v>6.470353695768364e-06</v>
      </c>
      <c r="AG15" t="n">
        <v>26.54296875</v>
      </c>
      <c r="AH15" t="n">
        <v>951579.4132328044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2.4603</v>
      </c>
      <c r="E16" t="n">
        <v>40.65</v>
      </c>
      <c r="F16" t="n">
        <v>37.64</v>
      </c>
      <c r="G16" t="n">
        <v>107.55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418.64</v>
      </c>
      <c r="Q16" t="n">
        <v>790.17</v>
      </c>
      <c r="R16" t="n">
        <v>97.83</v>
      </c>
      <c r="S16" t="n">
        <v>58.53</v>
      </c>
      <c r="T16" t="n">
        <v>12497.27</v>
      </c>
      <c r="U16" t="n">
        <v>0.6</v>
      </c>
      <c r="V16" t="n">
        <v>0.77</v>
      </c>
      <c r="W16" t="n">
        <v>2.61</v>
      </c>
      <c r="X16" t="n">
        <v>0.74</v>
      </c>
      <c r="Y16" t="n">
        <v>0.5</v>
      </c>
      <c r="Z16" t="n">
        <v>10</v>
      </c>
      <c r="AA16" t="n">
        <v>764.6393830093883</v>
      </c>
      <c r="AB16" t="n">
        <v>1046.213337342233</v>
      </c>
      <c r="AC16" t="n">
        <v>946.3642047959305</v>
      </c>
      <c r="AD16" t="n">
        <v>764639.3830093883</v>
      </c>
      <c r="AE16" t="n">
        <v>1046213.337342233</v>
      </c>
      <c r="AF16" t="n">
        <v>6.489873699579643e-06</v>
      </c>
      <c r="AG16" t="n">
        <v>26.46484375</v>
      </c>
      <c r="AH16" t="n">
        <v>946364.2047959305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2.4643</v>
      </c>
      <c r="E17" t="n">
        <v>40.58</v>
      </c>
      <c r="F17" t="n">
        <v>37.61</v>
      </c>
      <c r="G17" t="n">
        <v>112.83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416.54</v>
      </c>
      <c r="Q17" t="n">
        <v>790.1799999999999</v>
      </c>
      <c r="R17" t="n">
        <v>97.04000000000001</v>
      </c>
      <c r="S17" t="n">
        <v>58.53</v>
      </c>
      <c r="T17" t="n">
        <v>12106.62</v>
      </c>
      <c r="U17" t="n">
        <v>0.6</v>
      </c>
      <c r="V17" t="n">
        <v>0.77</v>
      </c>
      <c r="W17" t="n">
        <v>2.6</v>
      </c>
      <c r="X17" t="n">
        <v>0.71</v>
      </c>
      <c r="Y17" t="n">
        <v>0.5</v>
      </c>
      <c r="Z17" t="n">
        <v>10</v>
      </c>
      <c r="AA17" t="n">
        <v>762.7830420561903</v>
      </c>
      <c r="AB17" t="n">
        <v>1043.673409754084</v>
      </c>
      <c r="AC17" t="n">
        <v>944.0666843319842</v>
      </c>
      <c r="AD17" t="n">
        <v>762783.0420561903</v>
      </c>
      <c r="AE17" t="n">
        <v>1043673.409754084</v>
      </c>
      <c r="AF17" t="n">
        <v>6.500425052991145e-06</v>
      </c>
      <c r="AG17" t="n">
        <v>26.41927083333333</v>
      </c>
      <c r="AH17" t="n">
        <v>944066.6843319843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2.4689</v>
      </c>
      <c r="E18" t="n">
        <v>40.5</v>
      </c>
      <c r="F18" t="n">
        <v>37.57</v>
      </c>
      <c r="G18" t="n">
        <v>118.63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412.36</v>
      </c>
      <c r="Q18" t="n">
        <v>790.16</v>
      </c>
      <c r="R18" t="n">
        <v>95.42</v>
      </c>
      <c r="S18" t="n">
        <v>58.53</v>
      </c>
      <c r="T18" t="n">
        <v>11305.99</v>
      </c>
      <c r="U18" t="n">
        <v>0.61</v>
      </c>
      <c r="V18" t="n">
        <v>0.77</v>
      </c>
      <c r="W18" t="n">
        <v>2.61</v>
      </c>
      <c r="X18" t="n">
        <v>0.66</v>
      </c>
      <c r="Y18" t="n">
        <v>0.5</v>
      </c>
      <c r="Z18" t="n">
        <v>10</v>
      </c>
      <c r="AA18" t="n">
        <v>750.0515268903213</v>
      </c>
      <c r="AB18" t="n">
        <v>1026.253589029334</v>
      </c>
      <c r="AC18" t="n">
        <v>928.3093868483321</v>
      </c>
      <c r="AD18" t="n">
        <v>750051.5268903213</v>
      </c>
      <c r="AE18" t="n">
        <v>1026253.589029334</v>
      </c>
      <c r="AF18" t="n">
        <v>6.512559109414372e-06</v>
      </c>
      <c r="AG18" t="n">
        <v>26.3671875</v>
      </c>
      <c r="AH18" t="n">
        <v>928309.3868483321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37.53</v>
      </c>
      <c r="G19" t="n">
        <v>125.1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410.21</v>
      </c>
      <c r="Q19" t="n">
        <v>790.16</v>
      </c>
      <c r="R19" t="n">
        <v>94.43000000000001</v>
      </c>
      <c r="S19" t="n">
        <v>58.53</v>
      </c>
      <c r="T19" t="n">
        <v>10814.64</v>
      </c>
      <c r="U19" t="n">
        <v>0.62</v>
      </c>
      <c r="V19" t="n">
        <v>0.77</v>
      </c>
      <c r="W19" t="n">
        <v>2.6</v>
      </c>
      <c r="X19" t="n">
        <v>0.63</v>
      </c>
      <c r="Y19" t="n">
        <v>0.5</v>
      </c>
      <c r="Z19" t="n">
        <v>10</v>
      </c>
      <c r="AA19" t="n">
        <v>748.1181786305236</v>
      </c>
      <c r="AB19" t="n">
        <v>1023.608296646973</v>
      </c>
      <c r="AC19" t="n">
        <v>925.9165574582529</v>
      </c>
      <c r="AD19" t="n">
        <v>748118.1786305236</v>
      </c>
      <c r="AE19" t="n">
        <v>1023608.296646973</v>
      </c>
      <c r="AF19" t="n">
        <v>6.523638030496449e-06</v>
      </c>
      <c r="AG19" t="n">
        <v>26.328125</v>
      </c>
      <c r="AH19" t="n">
        <v>925916.5574582529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2.4764</v>
      </c>
      <c r="E20" t="n">
        <v>40.38</v>
      </c>
      <c r="F20" t="n">
        <v>37.51</v>
      </c>
      <c r="G20" t="n">
        <v>132.38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405.58</v>
      </c>
      <c r="Q20" t="n">
        <v>790.16</v>
      </c>
      <c r="R20" t="n">
        <v>93.56999999999999</v>
      </c>
      <c r="S20" t="n">
        <v>58.53</v>
      </c>
      <c r="T20" t="n">
        <v>10387.11</v>
      </c>
      <c r="U20" t="n">
        <v>0.63</v>
      </c>
      <c r="V20" t="n">
        <v>0.77</v>
      </c>
      <c r="W20" t="n">
        <v>2.6</v>
      </c>
      <c r="X20" t="n">
        <v>0.61</v>
      </c>
      <c r="Y20" t="n">
        <v>0.5</v>
      </c>
      <c r="Z20" t="n">
        <v>10</v>
      </c>
      <c r="AA20" t="n">
        <v>745.0282014610043</v>
      </c>
      <c r="AB20" t="n">
        <v>1019.380453563465</v>
      </c>
      <c r="AC20" t="n">
        <v>922.0922137848199</v>
      </c>
      <c r="AD20" t="n">
        <v>745028.2014610043</v>
      </c>
      <c r="AE20" t="n">
        <v>1019380.453563466</v>
      </c>
      <c r="AF20" t="n">
        <v>6.532342897060938e-06</v>
      </c>
      <c r="AG20" t="n">
        <v>26.2890625</v>
      </c>
      <c r="AH20" t="n">
        <v>922092.2137848199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2.4814</v>
      </c>
      <c r="E21" t="n">
        <v>40.3</v>
      </c>
      <c r="F21" t="n">
        <v>37.46</v>
      </c>
      <c r="G21" t="n">
        <v>140.47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400.67</v>
      </c>
      <c r="Q21" t="n">
        <v>790.16</v>
      </c>
      <c r="R21" t="n">
        <v>92.04000000000001</v>
      </c>
      <c r="S21" t="n">
        <v>58.53</v>
      </c>
      <c r="T21" t="n">
        <v>9626.17</v>
      </c>
      <c r="U21" t="n">
        <v>0.64</v>
      </c>
      <c r="V21" t="n">
        <v>0.77</v>
      </c>
      <c r="W21" t="n">
        <v>2.6</v>
      </c>
      <c r="X21" t="n">
        <v>0.5600000000000001</v>
      </c>
      <c r="Y21" t="n">
        <v>0.5</v>
      </c>
      <c r="Z21" t="n">
        <v>10</v>
      </c>
      <c r="AA21" t="n">
        <v>741.4473811469688</v>
      </c>
      <c r="AB21" t="n">
        <v>1014.481017235159</v>
      </c>
      <c r="AC21" t="n">
        <v>917.660372783285</v>
      </c>
      <c r="AD21" t="n">
        <v>741447.3811469688</v>
      </c>
      <c r="AE21" t="n">
        <v>1014481.017235159</v>
      </c>
      <c r="AF21" t="n">
        <v>6.545532088825316e-06</v>
      </c>
      <c r="AG21" t="n">
        <v>26.23697916666667</v>
      </c>
      <c r="AH21" t="n">
        <v>917660.372783285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2.4855</v>
      </c>
      <c r="E22" t="n">
        <v>40.23</v>
      </c>
      <c r="F22" t="n">
        <v>37.43</v>
      </c>
      <c r="G22" t="n">
        <v>149.7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399.21</v>
      </c>
      <c r="Q22" t="n">
        <v>790.1900000000001</v>
      </c>
      <c r="R22" t="n">
        <v>90.70999999999999</v>
      </c>
      <c r="S22" t="n">
        <v>58.53</v>
      </c>
      <c r="T22" t="n">
        <v>8967.799999999999</v>
      </c>
      <c r="U22" t="n">
        <v>0.65</v>
      </c>
      <c r="V22" t="n">
        <v>0.78</v>
      </c>
      <c r="W22" t="n">
        <v>2.6</v>
      </c>
      <c r="X22" t="n">
        <v>0.52</v>
      </c>
      <c r="Y22" t="n">
        <v>0.5</v>
      </c>
      <c r="Z22" t="n">
        <v>10</v>
      </c>
      <c r="AA22" t="n">
        <v>739.9649351554659</v>
      </c>
      <c r="AB22" t="n">
        <v>1012.452669228683</v>
      </c>
      <c r="AC22" t="n">
        <v>915.825607463743</v>
      </c>
      <c r="AD22" t="n">
        <v>739964.935155466</v>
      </c>
      <c r="AE22" t="n">
        <v>1012452.669228683</v>
      </c>
      <c r="AF22" t="n">
        <v>6.556347226072106e-06</v>
      </c>
      <c r="AG22" t="n">
        <v>26.19140625</v>
      </c>
      <c r="AH22" t="n">
        <v>915825.6074637431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2.4908</v>
      </c>
      <c r="E23" t="n">
        <v>40.15</v>
      </c>
      <c r="F23" t="n">
        <v>37.37</v>
      </c>
      <c r="G23" t="n">
        <v>160.17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392.81</v>
      </c>
      <c r="Q23" t="n">
        <v>790.16</v>
      </c>
      <c r="R23" t="n">
        <v>89.20999999999999</v>
      </c>
      <c r="S23" t="n">
        <v>58.53</v>
      </c>
      <c r="T23" t="n">
        <v>8222.77</v>
      </c>
      <c r="U23" t="n">
        <v>0.66</v>
      </c>
      <c r="V23" t="n">
        <v>0.78</v>
      </c>
      <c r="W23" t="n">
        <v>2.59</v>
      </c>
      <c r="X23" t="n">
        <v>0.47</v>
      </c>
      <c r="Y23" t="n">
        <v>0.5</v>
      </c>
      <c r="Z23" t="n">
        <v>10</v>
      </c>
      <c r="AA23" t="n">
        <v>735.5170361494149</v>
      </c>
      <c r="AB23" t="n">
        <v>1006.366857581149</v>
      </c>
      <c r="AC23" t="n">
        <v>910.3206171383594</v>
      </c>
      <c r="AD23" t="n">
        <v>735517.036149415</v>
      </c>
      <c r="AE23" t="n">
        <v>1006366.857581149</v>
      </c>
      <c r="AF23" t="n">
        <v>6.570327769342346e-06</v>
      </c>
      <c r="AG23" t="n">
        <v>26.13932291666667</v>
      </c>
      <c r="AH23" t="n">
        <v>910320.6171383593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2.4912</v>
      </c>
      <c r="E24" t="n">
        <v>40.14</v>
      </c>
      <c r="F24" t="n">
        <v>37.37</v>
      </c>
      <c r="G24" t="n">
        <v>160.14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386.95</v>
      </c>
      <c r="Q24" t="n">
        <v>790.17</v>
      </c>
      <c r="R24" t="n">
        <v>88.72</v>
      </c>
      <c r="S24" t="n">
        <v>58.53</v>
      </c>
      <c r="T24" t="n">
        <v>7979.32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732.2614239200059</v>
      </c>
      <c r="AB24" t="n">
        <v>1001.912385301397</v>
      </c>
      <c r="AC24" t="n">
        <v>906.2912734410955</v>
      </c>
      <c r="AD24" t="n">
        <v>732261.4239200059</v>
      </c>
      <c r="AE24" t="n">
        <v>1001912.385301397</v>
      </c>
      <c r="AF24" t="n">
        <v>6.571382904683496e-06</v>
      </c>
      <c r="AG24" t="n">
        <v>26.1328125</v>
      </c>
      <c r="AH24" t="n">
        <v>906291.2734410955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2.494</v>
      </c>
      <c r="E25" t="n">
        <v>40.1</v>
      </c>
      <c r="F25" t="n">
        <v>37.35</v>
      </c>
      <c r="G25" t="n">
        <v>172.4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389.01</v>
      </c>
      <c r="Q25" t="n">
        <v>790.16</v>
      </c>
      <c r="R25" t="n">
        <v>88.27</v>
      </c>
      <c r="S25" t="n">
        <v>58.53</v>
      </c>
      <c r="T25" t="n">
        <v>7756.41</v>
      </c>
      <c r="U25" t="n">
        <v>0.66</v>
      </c>
      <c r="V25" t="n">
        <v>0.78</v>
      </c>
      <c r="W25" t="n">
        <v>2.6</v>
      </c>
      <c r="X25" t="n">
        <v>0.45</v>
      </c>
      <c r="Y25" t="n">
        <v>0.5</v>
      </c>
      <c r="Z25" t="n">
        <v>10</v>
      </c>
      <c r="AA25" t="n">
        <v>732.9321318517251</v>
      </c>
      <c r="AB25" t="n">
        <v>1002.830077483121</v>
      </c>
      <c r="AC25" t="n">
        <v>907.1213823689847</v>
      </c>
      <c r="AD25" t="n">
        <v>732932.131851725</v>
      </c>
      <c r="AE25" t="n">
        <v>1002830.077483121</v>
      </c>
      <c r="AF25" t="n">
        <v>6.578768852071548e-06</v>
      </c>
      <c r="AG25" t="n">
        <v>26.10677083333333</v>
      </c>
      <c r="AH25" t="n">
        <v>907121.3823689846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2.4993</v>
      </c>
      <c r="E26" t="n">
        <v>40.01</v>
      </c>
      <c r="F26" t="n">
        <v>37.3</v>
      </c>
      <c r="G26" t="n">
        <v>186.5</v>
      </c>
      <c r="H26" t="n">
        <v>2.28</v>
      </c>
      <c r="I26" t="n">
        <v>12</v>
      </c>
      <c r="J26" t="n">
        <v>194.62</v>
      </c>
      <c r="K26" t="n">
        <v>50.28</v>
      </c>
      <c r="L26" t="n">
        <v>25</v>
      </c>
      <c r="M26" t="n">
        <v>10</v>
      </c>
      <c r="N26" t="n">
        <v>39.34</v>
      </c>
      <c r="O26" t="n">
        <v>24237.67</v>
      </c>
      <c r="P26" t="n">
        <v>381.58</v>
      </c>
      <c r="Q26" t="n">
        <v>790.16</v>
      </c>
      <c r="R26" t="n">
        <v>86.70999999999999</v>
      </c>
      <c r="S26" t="n">
        <v>58.53</v>
      </c>
      <c r="T26" t="n">
        <v>6982.3</v>
      </c>
      <c r="U26" t="n">
        <v>0.68</v>
      </c>
      <c r="V26" t="n">
        <v>0.78</v>
      </c>
      <c r="W26" t="n">
        <v>2.59</v>
      </c>
      <c r="X26" t="n">
        <v>0.4</v>
      </c>
      <c r="Y26" t="n">
        <v>0.5</v>
      </c>
      <c r="Z26" t="n">
        <v>10</v>
      </c>
      <c r="AA26" t="n">
        <v>727.988323777833</v>
      </c>
      <c r="AB26" t="n">
        <v>996.0657411710026</v>
      </c>
      <c r="AC26" t="n">
        <v>901.0026248206894</v>
      </c>
      <c r="AD26" t="n">
        <v>727988.323777833</v>
      </c>
      <c r="AE26" t="n">
        <v>996065.7411710026</v>
      </c>
      <c r="AF26" t="n">
        <v>6.592749395341786e-06</v>
      </c>
      <c r="AG26" t="n">
        <v>26.04817708333333</v>
      </c>
      <c r="AH26" t="n">
        <v>901002.6248206894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2.4986</v>
      </c>
      <c r="E27" t="n">
        <v>40.02</v>
      </c>
      <c r="F27" t="n">
        <v>37.31</v>
      </c>
      <c r="G27" t="n">
        <v>186.56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7</v>
      </c>
      <c r="N27" t="n">
        <v>39.89</v>
      </c>
      <c r="O27" t="n">
        <v>24428.62</v>
      </c>
      <c r="P27" t="n">
        <v>381.95</v>
      </c>
      <c r="Q27" t="n">
        <v>790.17</v>
      </c>
      <c r="R27" t="n">
        <v>86.79000000000001</v>
      </c>
      <c r="S27" t="n">
        <v>58.53</v>
      </c>
      <c r="T27" t="n">
        <v>7025.86</v>
      </c>
      <c r="U27" t="n">
        <v>0.67</v>
      </c>
      <c r="V27" t="n">
        <v>0.78</v>
      </c>
      <c r="W27" t="n">
        <v>2.6</v>
      </c>
      <c r="X27" t="n">
        <v>0.41</v>
      </c>
      <c r="Y27" t="n">
        <v>0.5</v>
      </c>
      <c r="Z27" t="n">
        <v>10</v>
      </c>
      <c r="AA27" t="n">
        <v>728.3190108292823</v>
      </c>
      <c r="AB27" t="n">
        <v>996.5182017836787</v>
      </c>
      <c r="AC27" t="n">
        <v>901.411903227524</v>
      </c>
      <c r="AD27" t="n">
        <v>728319.0108292823</v>
      </c>
      <c r="AE27" t="n">
        <v>996518.2017836787</v>
      </c>
      <c r="AF27" t="n">
        <v>6.590902908494775e-06</v>
      </c>
      <c r="AG27" t="n">
        <v>26.0546875</v>
      </c>
      <c r="AH27" t="n">
        <v>901411.903227524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2.497</v>
      </c>
      <c r="E28" t="n">
        <v>40.05</v>
      </c>
      <c r="F28" t="n">
        <v>37.34</v>
      </c>
      <c r="G28" t="n">
        <v>186.69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380.07</v>
      </c>
      <c r="Q28" t="n">
        <v>790.17</v>
      </c>
      <c r="R28" t="n">
        <v>87.65000000000001</v>
      </c>
      <c r="S28" t="n">
        <v>58.53</v>
      </c>
      <c r="T28" t="n">
        <v>7451.15</v>
      </c>
      <c r="U28" t="n">
        <v>0.67</v>
      </c>
      <c r="V28" t="n">
        <v>0.78</v>
      </c>
      <c r="W28" t="n">
        <v>2.6</v>
      </c>
      <c r="X28" t="n">
        <v>0.43</v>
      </c>
      <c r="Y28" t="n">
        <v>0.5</v>
      </c>
      <c r="Z28" t="n">
        <v>10</v>
      </c>
      <c r="AA28" t="n">
        <v>727.6152877897481</v>
      </c>
      <c r="AB28" t="n">
        <v>995.5553368749183</v>
      </c>
      <c r="AC28" t="n">
        <v>900.5409327942664</v>
      </c>
      <c r="AD28" t="n">
        <v>727615.2877897481</v>
      </c>
      <c r="AE28" t="n">
        <v>995555.3368749183</v>
      </c>
      <c r="AF28" t="n">
        <v>6.586682367130174e-06</v>
      </c>
      <c r="AG28" t="n">
        <v>26.07421875</v>
      </c>
      <c r="AH28" t="n">
        <v>900540.9327942664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2.5026</v>
      </c>
      <c r="E29" t="n">
        <v>39.96</v>
      </c>
      <c r="F29" t="n">
        <v>37.28</v>
      </c>
      <c r="G29" t="n">
        <v>203.34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377.44</v>
      </c>
      <c r="Q29" t="n">
        <v>790.17</v>
      </c>
      <c r="R29" t="n">
        <v>85.67</v>
      </c>
      <c r="S29" t="n">
        <v>58.53</v>
      </c>
      <c r="T29" t="n">
        <v>6466.22</v>
      </c>
      <c r="U29" t="n">
        <v>0.68</v>
      </c>
      <c r="V29" t="n">
        <v>0.78</v>
      </c>
      <c r="W29" t="n">
        <v>2.6</v>
      </c>
      <c r="X29" t="n">
        <v>0.38</v>
      </c>
      <c r="Y29" t="n">
        <v>0.5</v>
      </c>
      <c r="Z29" t="n">
        <v>10</v>
      </c>
      <c r="AA29" t="n">
        <v>725.2236186642987</v>
      </c>
      <c r="AB29" t="n">
        <v>992.2829496644835</v>
      </c>
      <c r="AC29" t="n">
        <v>897.5808576263711</v>
      </c>
      <c r="AD29" t="n">
        <v>725223.6186642987</v>
      </c>
      <c r="AE29" t="n">
        <v>992282.9496644834</v>
      </c>
      <c r="AF29" t="n">
        <v>6.601454261906277e-06</v>
      </c>
      <c r="AG29" t="n">
        <v>26.015625</v>
      </c>
      <c r="AH29" t="n">
        <v>897580.8576263711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2.5027</v>
      </c>
      <c r="E30" t="n">
        <v>39.96</v>
      </c>
      <c r="F30" t="n">
        <v>37.28</v>
      </c>
      <c r="G30" t="n">
        <v>203.33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0</v>
      </c>
      <c r="N30" t="n">
        <v>41.57</v>
      </c>
      <c r="O30" t="n">
        <v>25006.03</v>
      </c>
      <c r="P30" t="n">
        <v>379.73</v>
      </c>
      <c r="Q30" t="n">
        <v>790.17</v>
      </c>
      <c r="R30" t="n">
        <v>85.45999999999999</v>
      </c>
      <c r="S30" t="n">
        <v>58.53</v>
      </c>
      <c r="T30" t="n">
        <v>6363.02</v>
      </c>
      <c r="U30" t="n">
        <v>0.68</v>
      </c>
      <c r="V30" t="n">
        <v>0.78</v>
      </c>
      <c r="W30" t="n">
        <v>2.6</v>
      </c>
      <c r="X30" t="n">
        <v>0.37</v>
      </c>
      <c r="Y30" t="n">
        <v>0.5</v>
      </c>
      <c r="Z30" t="n">
        <v>10</v>
      </c>
      <c r="AA30" t="n">
        <v>726.4551177053363</v>
      </c>
      <c r="AB30" t="n">
        <v>993.9679409823343</v>
      </c>
      <c r="AC30" t="n">
        <v>899.1050357377467</v>
      </c>
      <c r="AD30" t="n">
        <v>726455.1177053363</v>
      </c>
      <c r="AE30" t="n">
        <v>993967.9409823343</v>
      </c>
      <c r="AF30" t="n">
        <v>6.601718045741565e-06</v>
      </c>
      <c r="AG30" t="n">
        <v>26.015625</v>
      </c>
      <c r="AH30" t="n">
        <v>899105.0357377466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1.8752</v>
      </c>
      <c r="E2" t="n">
        <v>53.33</v>
      </c>
      <c r="F2" t="n">
        <v>46.91</v>
      </c>
      <c r="G2" t="n">
        <v>10.7</v>
      </c>
      <c r="H2" t="n">
        <v>0.22</v>
      </c>
      <c r="I2" t="n">
        <v>263</v>
      </c>
      <c r="J2" t="n">
        <v>80.84</v>
      </c>
      <c r="K2" t="n">
        <v>35.1</v>
      </c>
      <c r="L2" t="n">
        <v>1</v>
      </c>
      <c r="M2" t="n">
        <v>261</v>
      </c>
      <c r="N2" t="n">
        <v>9.74</v>
      </c>
      <c r="O2" t="n">
        <v>10204.21</v>
      </c>
      <c r="P2" t="n">
        <v>362.31</v>
      </c>
      <c r="Q2" t="n">
        <v>790.23</v>
      </c>
      <c r="R2" t="n">
        <v>407.21</v>
      </c>
      <c r="S2" t="n">
        <v>58.53</v>
      </c>
      <c r="T2" t="n">
        <v>165978.19</v>
      </c>
      <c r="U2" t="n">
        <v>0.14</v>
      </c>
      <c r="V2" t="n">
        <v>0.62</v>
      </c>
      <c r="W2" t="n">
        <v>3.01</v>
      </c>
      <c r="X2" t="n">
        <v>10</v>
      </c>
      <c r="Y2" t="n">
        <v>0.5</v>
      </c>
      <c r="Z2" t="n">
        <v>10</v>
      </c>
      <c r="AA2" t="n">
        <v>918.6187470488892</v>
      </c>
      <c r="AB2" t="n">
        <v>1256.894696311187</v>
      </c>
      <c r="AC2" t="n">
        <v>1136.938430558032</v>
      </c>
      <c r="AD2" t="n">
        <v>918618.7470488892</v>
      </c>
      <c r="AE2" t="n">
        <v>1256894.696311187</v>
      </c>
      <c r="AF2" t="n">
        <v>6.904205977233424e-06</v>
      </c>
      <c r="AG2" t="n">
        <v>34.72005208333334</v>
      </c>
      <c r="AH2" t="n">
        <v>1136938.430558032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2.2241</v>
      </c>
      <c r="E3" t="n">
        <v>44.96</v>
      </c>
      <c r="F3" t="n">
        <v>41.12</v>
      </c>
      <c r="G3" t="n">
        <v>21.84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111</v>
      </c>
      <c r="N3" t="n">
        <v>9.94</v>
      </c>
      <c r="O3" t="n">
        <v>10352.53</v>
      </c>
      <c r="P3" t="n">
        <v>310.2</v>
      </c>
      <c r="Q3" t="n">
        <v>790.27</v>
      </c>
      <c r="R3" t="n">
        <v>213.95</v>
      </c>
      <c r="S3" t="n">
        <v>58.53</v>
      </c>
      <c r="T3" t="n">
        <v>70099.50999999999</v>
      </c>
      <c r="U3" t="n">
        <v>0.27</v>
      </c>
      <c r="V3" t="n">
        <v>0.71</v>
      </c>
      <c r="W3" t="n">
        <v>2.76</v>
      </c>
      <c r="X3" t="n">
        <v>4.22</v>
      </c>
      <c r="Y3" t="n">
        <v>0.5</v>
      </c>
      <c r="Z3" t="n">
        <v>10</v>
      </c>
      <c r="AA3" t="n">
        <v>729.5010282872488</v>
      </c>
      <c r="AB3" t="n">
        <v>998.1354902165981</v>
      </c>
      <c r="AC3" t="n">
        <v>902.8748399222842</v>
      </c>
      <c r="AD3" t="n">
        <v>729501.0282872488</v>
      </c>
      <c r="AE3" t="n">
        <v>998135.4902165981</v>
      </c>
      <c r="AF3" t="n">
        <v>8.188803601730405e-06</v>
      </c>
      <c r="AG3" t="n">
        <v>29.27083333333333</v>
      </c>
      <c r="AH3" t="n">
        <v>902874.8399222842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2.3464</v>
      </c>
      <c r="E4" t="n">
        <v>42.62</v>
      </c>
      <c r="F4" t="n">
        <v>39.5</v>
      </c>
      <c r="G4" t="n">
        <v>33.38</v>
      </c>
      <c r="H4" t="n">
        <v>0.63</v>
      </c>
      <c r="I4" t="n">
        <v>71</v>
      </c>
      <c r="J4" t="n">
        <v>83.25</v>
      </c>
      <c r="K4" t="n">
        <v>35.1</v>
      </c>
      <c r="L4" t="n">
        <v>3</v>
      </c>
      <c r="M4" t="n">
        <v>69</v>
      </c>
      <c r="N4" t="n">
        <v>10.15</v>
      </c>
      <c r="O4" t="n">
        <v>10501.19</v>
      </c>
      <c r="P4" t="n">
        <v>289.79</v>
      </c>
      <c r="Q4" t="n">
        <v>790.22</v>
      </c>
      <c r="R4" t="n">
        <v>159.77</v>
      </c>
      <c r="S4" t="n">
        <v>58.53</v>
      </c>
      <c r="T4" t="n">
        <v>43218.87</v>
      </c>
      <c r="U4" t="n">
        <v>0.37</v>
      </c>
      <c r="V4" t="n">
        <v>0.73</v>
      </c>
      <c r="W4" t="n">
        <v>2.7</v>
      </c>
      <c r="X4" t="n">
        <v>2.6</v>
      </c>
      <c r="Y4" t="n">
        <v>0.5</v>
      </c>
      <c r="Z4" t="n">
        <v>10</v>
      </c>
      <c r="AA4" t="n">
        <v>678.6118930650185</v>
      </c>
      <c r="AB4" t="n">
        <v>928.506730335346</v>
      </c>
      <c r="AC4" t="n">
        <v>839.8913511595207</v>
      </c>
      <c r="AD4" t="n">
        <v>678611.8930650186</v>
      </c>
      <c r="AE4" t="n">
        <v>928506.730335346</v>
      </c>
      <c r="AF4" t="n">
        <v>8.639093912638921e-06</v>
      </c>
      <c r="AG4" t="n">
        <v>27.74739583333333</v>
      </c>
      <c r="AH4" t="n">
        <v>839891.3511595207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2.4084</v>
      </c>
      <c r="E5" t="n">
        <v>41.52</v>
      </c>
      <c r="F5" t="n">
        <v>38.75</v>
      </c>
      <c r="G5" t="n">
        <v>45.59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276.82</v>
      </c>
      <c r="Q5" t="n">
        <v>790.16</v>
      </c>
      <c r="R5" t="n">
        <v>135.19</v>
      </c>
      <c r="S5" t="n">
        <v>58.53</v>
      </c>
      <c r="T5" t="n">
        <v>31029.29</v>
      </c>
      <c r="U5" t="n">
        <v>0.43</v>
      </c>
      <c r="V5" t="n">
        <v>0.75</v>
      </c>
      <c r="W5" t="n">
        <v>2.65</v>
      </c>
      <c r="X5" t="n">
        <v>1.85</v>
      </c>
      <c r="Y5" t="n">
        <v>0.5</v>
      </c>
      <c r="Z5" t="n">
        <v>10</v>
      </c>
      <c r="AA5" t="n">
        <v>643.6524385821037</v>
      </c>
      <c r="AB5" t="n">
        <v>880.6736624095403</v>
      </c>
      <c r="AC5" t="n">
        <v>796.6234041024213</v>
      </c>
      <c r="AD5" t="n">
        <v>643652.4385821037</v>
      </c>
      <c r="AE5" t="n">
        <v>880673.6624095403</v>
      </c>
      <c r="AF5" t="n">
        <v>8.867368640981749e-06</v>
      </c>
      <c r="AG5" t="n">
        <v>27.03125</v>
      </c>
      <c r="AH5" t="n">
        <v>796623.4041024214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2.4426</v>
      </c>
      <c r="E6" t="n">
        <v>40.94</v>
      </c>
      <c r="F6" t="n">
        <v>38.36</v>
      </c>
      <c r="G6" t="n">
        <v>57.54</v>
      </c>
      <c r="H6" t="n">
        <v>1.02</v>
      </c>
      <c r="I6" t="n">
        <v>40</v>
      </c>
      <c r="J6" t="n">
        <v>85.67</v>
      </c>
      <c r="K6" t="n">
        <v>35.1</v>
      </c>
      <c r="L6" t="n">
        <v>5</v>
      </c>
      <c r="M6" t="n">
        <v>38</v>
      </c>
      <c r="N6" t="n">
        <v>10.57</v>
      </c>
      <c r="O6" t="n">
        <v>10799.59</v>
      </c>
      <c r="P6" t="n">
        <v>266.25</v>
      </c>
      <c r="Q6" t="n">
        <v>790.1799999999999</v>
      </c>
      <c r="R6" t="n">
        <v>121.76</v>
      </c>
      <c r="S6" t="n">
        <v>58.53</v>
      </c>
      <c r="T6" t="n">
        <v>24367.2</v>
      </c>
      <c r="U6" t="n">
        <v>0.48</v>
      </c>
      <c r="V6" t="n">
        <v>0.76</v>
      </c>
      <c r="W6" t="n">
        <v>2.64</v>
      </c>
      <c r="X6" t="n">
        <v>1.46</v>
      </c>
      <c r="Y6" t="n">
        <v>0.5</v>
      </c>
      <c r="Z6" t="n">
        <v>10</v>
      </c>
      <c r="AA6" t="n">
        <v>633.0803703504854</v>
      </c>
      <c r="AB6" t="n">
        <v>866.2084922483073</v>
      </c>
      <c r="AC6" t="n">
        <v>783.5387694793825</v>
      </c>
      <c r="AD6" t="n">
        <v>633080.3703504854</v>
      </c>
      <c r="AE6" t="n">
        <v>866208.4922483072</v>
      </c>
      <c r="AF6" t="n">
        <v>8.993287926616021e-06</v>
      </c>
      <c r="AG6" t="n">
        <v>26.65364583333333</v>
      </c>
      <c r="AH6" t="n">
        <v>783538.7694793826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2.4701</v>
      </c>
      <c r="E7" t="n">
        <v>40.48</v>
      </c>
      <c r="F7" t="n">
        <v>38.04</v>
      </c>
      <c r="G7" t="n">
        <v>71.33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254.67</v>
      </c>
      <c r="Q7" t="n">
        <v>790.17</v>
      </c>
      <c r="R7" t="n">
        <v>111.4</v>
      </c>
      <c r="S7" t="n">
        <v>58.53</v>
      </c>
      <c r="T7" t="n">
        <v>19229.47</v>
      </c>
      <c r="U7" t="n">
        <v>0.53</v>
      </c>
      <c r="V7" t="n">
        <v>0.76</v>
      </c>
      <c r="W7" t="n">
        <v>2.62</v>
      </c>
      <c r="X7" t="n">
        <v>1.14</v>
      </c>
      <c r="Y7" t="n">
        <v>0.5</v>
      </c>
      <c r="Z7" t="n">
        <v>10</v>
      </c>
      <c r="AA7" t="n">
        <v>613.7697740144064</v>
      </c>
      <c r="AB7" t="n">
        <v>839.7868824178991</v>
      </c>
      <c r="AC7" t="n">
        <v>759.6388010082262</v>
      </c>
      <c r="AD7" t="n">
        <v>613769.7740144064</v>
      </c>
      <c r="AE7" t="n">
        <v>839786.8824178991</v>
      </c>
      <c r="AF7" t="n">
        <v>9.094538814187435e-06</v>
      </c>
      <c r="AG7" t="n">
        <v>26.35416666666667</v>
      </c>
      <c r="AH7" t="n">
        <v>759638.8010082262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2.486</v>
      </c>
      <c r="E8" t="n">
        <v>40.22</v>
      </c>
      <c r="F8" t="n">
        <v>37.87</v>
      </c>
      <c r="G8" t="n">
        <v>84.15000000000001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22</v>
      </c>
      <c r="N8" t="n">
        <v>11</v>
      </c>
      <c r="O8" t="n">
        <v>11099.43</v>
      </c>
      <c r="P8" t="n">
        <v>243.08</v>
      </c>
      <c r="Q8" t="n">
        <v>790.21</v>
      </c>
      <c r="R8" t="n">
        <v>105.61</v>
      </c>
      <c r="S8" t="n">
        <v>58.53</v>
      </c>
      <c r="T8" t="n">
        <v>16356.73</v>
      </c>
      <c r="U8" t="n">
        <v>0.55</v>
      </c>
      <c r="V8" t="n">
        <v>0.77</v>
      </c>
      <c r="W8" t="n">
        <v>2.62</v>
      </c>
      <c r="X8" t="n">
        <v>0.96</v>
      </c>
      <c r="Y8" t="n">
        <v>0.5</v>
      </c>
      <c r="Z8" t="n">
        <v>10</v>
      </c>
      <c r="AA8" t="n">
        <v>605.4921427908689</v>
      </c>
      <c r="AB8" t="n">
        <v>828.461062194539</v>
      </c>
      <c r="AC8" t="n">
        <v>749.3939011710951</v>
      </c>
      <c r="AD8" t="n">
        <v>605492.1427908689</v>
      </c>
      <c r="AE8" t="n">
        <v>828461.062194539</v>
      </c>
      <c r="AF8" t="n">
        <v>9.153080236456001e-06</v>
      </c>
      <c r="AG8" t="n">
        <v>26.18489583333333</v>
      </c>
      <c r="AH8" t="n">
        <v>749393.9011710951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2.496</v>
      </c>
      <c r="E9" t="n">
        <v>40.06</v>
      </c>
      <c r="F9" t="n">
        <v>37.76</v>
      </c>
      <c r="G9" t="n">
        <v>94.40000000000001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5</v>
      </c>
      <c r="N9" t="n">
        <v>11.22</v>
      </c>
      <c r="O9" t="n">
        <v>11249.89</v>
      </c>
      <c r="P9" t="n">
        <v>241.84</v>
      </c>
      <c r="Q9" t="n">
        <v>790.16</v>
      </c>
      <c r="R9" t="n">
        <v>101.45</v>
      </c>
      <c r="S9" t="n">
        <v>58.53</v>
      </c>
      <c r="T9" t="n">
        <v>14294.91</v>
      </c>
      <c r="U9" t="n">
        <v>0.58</v>
      </c>
      <c r="V9" t="n">
        <v>0.77</v>
      </c>
      <c r="W9" t="n">
        <v>2.62</v>
      </c>
      <c r="X9" t="n">
        <v>0.86</v>
      </c>
      <c r="Y9" t="n">
        <v>0.5</v>
      </c>
      <c r="Z9" t="n">
        <v>10</v>
      </c>
      <c r="AA9" t="n">
        <v>603.6297127585744</v>
      </c>
      <c r="AB9" t="n">
        <v>825.9128032597395</v>
      </c>
      <c r="AC9" t="n">
        <v>747.0888444925288</v>
      </c>
      <c r="AD9" t="n">
        <v>603629.7127585744</v>
      </c>
      <c r="AE9" t="n">
        <v>825912.8032597394</v>
      </c>
      <c r="AF9" t="n">
        <v>9.189898741027424e-06</v>
      </c>
      <c r="AG9" t="n">
        <v>26.08072916666667</v>
      </c>
      <c r="AH9" t="n">
        <v>747088.8444925288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2.4944</v>
      </c>
      <c r="E10" t="n">
        <v>40.09</v>
      </c>
      <c r="F10" t="n">
        <v>37.78</v>
      </c>
      <c r="G10" t="n">
        <v>94.45999999999999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243.12</v>
      </c>
      <c r="Q10" t="n">
        <v>790.21</v>
      </c>
      <c r="R10" t="n">
        <v>101.87</v>
      </c>
      <c r="S10" t="n">
        <v>58.53</v>
      </c>
      <c r="T10" t="n">
        <v>14504.46</v>
      </c>
      <c r="U10" t="n">
        <v>0.57</v>
      </c>
      <c r="V10" t="n">
        <v>0.77</v>
      </c>
      <c r="W10" t="n">
        <v>2.64</v>
      </c>
      <c r="X10" t="n">
        <v>0.88</v>
      </c>
      <c r="Y10" t="n">
        <v>0.5</v>
      </c>
      <c r="Z10" t="n">
        <v>10</v>
      </c>
      <c r="AA10" t="n">
        <v>604.5226049737776</v>
      </c>
      <c r="AB10" t="n">
        <v>827.134497780205</v>
      </c>
      <c r="AC10" t="n">
        <v>748.1939422026202</v>
      </c>
      <c r="AD10" t="n">
        <v>604522.6049737775</v>
      </c>
      <c r="AE10" t="n">
        <v>827134.497780205</v>
      </c>
      <c r="AF10" t="n">
        <v>9.184007780295995e-06</v>
      </c>
      <c r="AG10" t="n">
        <v>26.10026041666667</v>
      </c>
      <c r="AH10" t="n">
        <v>748193.9422026202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1.6733</v>
      </c>
      <c r="E2" t="n">
        <v>59.76</v>
      </c>
      <c r="F2" t="n">
        <v>50.11</v>
      </c>
      <c r="G2" t="n">
        <v>8.76</v>
      </c>
      <c r="H2" t="n">
        <v>0.16</v>
      </c>
      <c r="I2" t="n">
        <v>343</v>
      </c>
      <c r="J2" t="n">
        <v>107.41</v>
      </c>
      <c r="K2" t="n">
        <v>41.65</v>
      </c>
      <c r="L2" t="n">
        <v>1</v>
      </c>
      <c r="M2" t="n">
        <v>341</v>
      </c>
      <c r="N2" t="n">
        <v>14.77</v>
      </c>
      <c r="O2" t="n">
        <v>13481.73</v>
      </c>
      <c r="P2" t="n">
        <v>472.08</v>
      </c>
      <c r="Q2" t="n">
        <v>790.25</v>
      </c>
      <c r="R2" t="n">
        <v>514.1</v>
      </c>
      <c r="S2" t="n">
        <v>58.53</v>
      </c>
      <c r="T2" t="n">
        <v>219021.53</v>
      </c>
      <c r="U2" t="n">
        <v>0.11</v>
      </c>
      <c r="V2" t="n">
        <v>0.58</v>
      </c>
      <c r="W2" t="n">
        <v>3.15</v>
      </c>
      <c r="X2" t="n">
        <v>13.2</v>
      </c>
      <c r="Y2" t="n">
        <v>0.5</v>
      </c>
      <c r="Z2" t="n">
        <v>10</v>
      </c>
      <c r="AA2" t="n">
        <v>1163.096440243316</v>
      </c>
      <c r="AB2" t="n">
        <v>1591.399861734416</v>
      </c>
      <c r="AC2" t="n">
        <v>1439.518892474217</v>
      </c>
      <c r="AD2" t="n">
        <v>1163096.440243316</v>
      </c>
      <c r="AE2" t="n">
        <v>1591399.861734416</v>
      </c>
      <c r="AF2" t="n">
        <v>5.33528300069245e-06</v>
      </c>
      <c r="AG2" t="n">
        <v>38.90625</v>
      </c>
      <c r="AH2" t="n">
        <v>1439518.892474217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2.1062</v>
      </c>
      <c r="E3" t="n">
        <v>47.48</v>
      </c>
      <c r="F3" t="n">
        <v>42.26</v>
      </c>
      <c r="G3" t="n">
        <v>17.73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141</v>
      </c>
      <c r="N3" t="n">
        <v>15.03</v>
      </c>
      <c r="O3" t="n">
        <v>13638.32</v>
      </c>
      <c r="P3" t="n">
        <v>392.69</v>
      </c>
      <c r="Q3" t="n">
        <v>790.21</v>
      </c>
      <c r="R3" t="n">
        <v>251.91</v>
      </c>
      <c r="S3" t="n">
        <v>58.53</v>
      </c>
      <c r="T3" t="n">
        <v>88927.24000000001</v>
      </c>
      <c r="U3" t="n">
        <v>0.23</v>
      </c>
      <c r="V3" t="n">
        <v>0.6899999999999999</v>
      </c>
      <c r="W3" t="n">
        <v>2.81</v>
      </c>
      <c r="X3" t="n">
        <v>5.36</v>
      </c>
      <c r="Y3" t="n">
        <v>0.5</v>
      </c>
      <c r="Z3" t="n">
        <v>10</v>
      </c>
      <c r="AA3" t="n">
        <v>847.3672077962258</v>
      </c>
      <c r="AB3" t="n">
        <v>1159.405196909631</v>
      </c>
      <c r="AC3" t="n">
        <v>1048.753192151989</v>
      </c>
      <c r="AD3" t="n">
        <v>847367.2077962258</v>
      </c>
      <c r="AE3" t="n">
        <v>1159405.196909631</v>
      </c>
      <c r="AF3" t="n">
        <v>6.715575841784758e-06</v>
      </c>
      <c r="AG3" t="n">
        <v>30.91145833333333</v>
      </c>
      <c r="AH3" t="n">
        <v>1048753.192151989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2.262</v>
      </c>
      <c r="E4" t="n">
        <v>44.21</v>
      </c>
      <c r="F4" t="n">
        <v>40.2</v>
      </c>
      <c r="G4" t="n">
        <v>27.1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87</v>
      </c>
      <c r="N4" t="n">
        <v>15.31</v>
      </c>
      <c r="O4" t="n">
        <v>13795.21</v>
      </c>
      <c r="P4" t="n">
        <v>367.7</v>
      </c>
      <c r="Q4" t="n">
        <v>790.1900000000001</v>
      </c>
      <c r="R4" t="n">
        <v>182.43</v>
      </c>
      <c r="S4" t="n">
        <v>58.53</v>
      </c>
      <c r="T4" t="n">
        <v>54458.33</v>
      </c>
      <c r="U4" t="n">
        <v>0.32</v>
      </c>
      <c r="V4" t="n">
        <v>0.72</v>
      </c>
      <c r="W4" t="n">
        <v>2.74</v>
      </c>
      <c r="X4" t="n">
        <v>3.29</v>
      </c>
      <c r="Y4" t="n">
        <v>0.5</v>
      </c>
      <c r="Z4" t="n">
        <v>10</v>
      </c>
      <c r="AA4" t="n">
        <v>769.7537535059629</v>
      </c>
      <c r="AB4" t="n">
        <v>1053.211044685748</v>
      </c>
      <c r="AC4" t="n">
        <v>952.6940607719247</v>
      </c>
      <c r="AD4" t="n">
        <v>769753.7535059629</v>
      </c>
      <c r="AE4" t="n">
        <v>1053211.044685748</v>
      </c>
      <c r="AF4" t="n">
        <v>7.212340971473329e-06</v>
      </c>
      <c r="AG4" t="n">
        <v>28.78255208333333</v>
      </c>
      <c r="AH4" t="n">
        <v>952694.0607719247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2.3369</v>
      </c>
      <c r="E5" t="n">
        <v>42.79</v>
      </c>
      <c r="F5" t="n">
        <v>39.31</v>
      </c>
      <c r="G5" t="n">
        <v>36.29</v>
      </c>
      <c r="H5" t="n">
        <v>0.63</v>
      </c>
      <c r="I5" t="n">
        <v>65</v>
      </c>
      <c r="J5" t="n">
        <v>111.23</v>
      </c>
      <c r="K5" t="n">
        <v>41.65</v>
      </c>
      <c r="L5" t="n">
        <v>4</v>
      </c>
      <c r="M5" t="n">
        <v>63</v>
      </c>
      <c r="N5" t="n">
        <v>15.58</v>
      </c>
      <c r="O5" t="n">
        <v>13952.52</v>
      </c>
      <c r="P5" t="n">
        <v>354.74</v>
      </c>
      <c r="Q5" t="n">
        <v>790.1799999999999</v>
      </c>
      <c r="R5" t="n">
        <v>153.46</v>
      </c>
      <c r="S5" t="n">
        <v>58.53</v>
      </c>
      <c r="T5" t="n">
        <v>40095.52</v>
      </c>
      <c r="U5" t="n">
        <v>0.38</v>
      </c>
      <c r="V5" t="n">
        <v>0.74</v>
      </c>
      <c r="W5" t="n">
        <v>2.69</v>
      </c>
      <c r="X5" t="n">
        <v>2.41</v>
      </c>
      <c r="Y5" t="n">
        <v>0.5</v>
      </c>
      <c r="Z5" t="n">
        <v>10</v>
      </c>
      <c r="AA5" t="n">
        <v>738.6782754297133</v>
      </c>
      <c r="AB5" t="n">
        <v>1010.692204628488</v>
      </c>
      <c r="AC5" t="n">
        <v>914.2331591341626</v>
      </c>
      <c r="AD5" t="n">
        <v>738678.2754297133</v>
      </c>
      <c r="AE5" t="n">
        <v>1010692.204628488</v>
      </c>
      <c r="AF5" t="n">
        <v>7.451158097363405e-06</v>
      </c>
      <c r="AG5" t="n">
        <v>27.85807291666667</v>
      </c>
      <c r="AH5" t="n">
        <v>914233.1591341626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2.3844</v>
      </c>
      <c r="E6" t="n">
        <v>41.94</v>
      </c>
      <c r="F6" t="n">
        <v>38.77</v>
      </c>
      <c r="G6" t="n">
        <v>45.61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344.21</v>
      </c>
      <c r="Q6" t="n">
        <v>790.1900000000001</v>
      </c>
      <c r="R6" t="n">
        <v>135.98</v>
      </c>
      <c r="S6" t="n">
        <v>58.53</v>
      </c>
      <c r="T6" t="n">
        <v>31421.34</v>
      </c>
      <c r="U6" t="n">
        <v>0.43</v>
      </c>
      <c r="V6" t="n">
        <v>0.75</v>
      </c>
      <c r="W6" t="n">
        <v>2.65</v>
      </c>
      <c r="X6" t="n">
        <v>1.87</v>
      </c>
      <c r="Y6" t="n">
        <v>0.5</v>
      </c>
      <c r="Z6" t="n">
        <v>10</v>
      </c>
      <c r="AA6" t="n">
        <v>715.0076456025299</v>
      </c>
      <c r="AB6" t="n">
        <v>978.3050046244488</v>
      </c>
      <c r="AC6" t="n">
        <v>884.9369480427882</v>
      </c>
      <c r="AD6" t="n">
        <v>715007.6456025299</v>
      </c>
      <c r="AE6" t="n">
        <v>978305.0046244487</v>
      </c>
      <c r="AF6" t="n">
        <v>7.602610880805042e-06</v>
      </c>
      <c r="AG6" t="n">
        <v>27.3046875</v>
      </c>
      <c r="AH6" t="n">
        <v>884936.9480427882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2.4157</v>
      </c>
      <c r="E7" t="n">
        <v>41.4</v>
      </c>
      <c r="F7" t="n">
        <v>38.43</v>
      </c>
      <c r="G7" t="n">
        <v>54.89</v>
      </c>
      <c r="H7" t="n">
        <v>0.93</v>
      </c>
      <c r="I7" t="n">
        <v>42</v>
      </c>
      <c r="J7" t="n">
        <v>113.79</v>
      </c>
      <c r="K7" t="n">
        <v>41.65</v>
      </c>
      <c r="L7" t="n">
        <v>6</v>
      </c>
      <c r="M7" t="n">
        <v>40</v>
      </c>
      <c r="N7" t="n">
        <v>16.14</v>
      </c>
      <c r="O7" t="n">
        <v>14268.39</v>
      </c>
      <c r="P7" t="n">
        <v>335.66</v>
      </c>
      <c r="Q7" t="n">
        <v>790.17</v>
      </c>
      <c r="R7" t="n">
        <v>124.07</v>
      </c>
      <c r="S7" t="n">
        <v>58.53</v>
      </c>
      <c r="T7" t="n">
        <v>25514.09</v>
      </c>
      <c r="U7" t="n">
        <v>0.47</v>
      </c>
      <c r="V7" t="n">
        <v>0.75</v>
      </c>
      <c r="W7" t="n">
        <v>2.64</v>
      </c>
      <c r="X7" t="n">
        <v>1.52</v>
      </c>
      <c r="Y7" t="n">
        <v>0.5</v>
      </c>
      <c r="Z7" t="n">
        <v>10</v>
      </c>
      <c r="AA7" t="n">
        <v>695.6084474682416</v>
      </c>
      <c r="AB7" t="n">
        <v>951.7621659048951</v>
      </c>
      <c r="AC7" t="n">
        <v>860.9273205975206</v>
      </c>
      <c r="AD7" t="n">
        <v>695608.4474682416</v>
      </c>
      <c r="AE7" t="n">
        <v>951762.1659048952</v>
      </c>
      <c r="AF7" t="n">
        <v>7.702410293893953e-06</v>
      </c>
      <c r="AG7" t="n">
        <v>26.953125</v>
      </c>
      <c r="AH7" t="n">
        <v>860927.3205975207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2.4416</v>
      </c>
      <c r="E8" t="n">
        <v>40.96</v>
      </c>
      <c r="F8" t="n">
        <v>38.14</v>
      </c>
      <c r="G8" t="n">
        <v>65.39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328.02</v>
      </c>
      <c r="Q8" t="n">
        <v>790.16</v>
      </c>
      <c r="R8" t="n">
        <v>114.78</v>
      </c>
      <c r="S8" t="n">
        <v>58.53</v>
      </c>
      <c r="T8" t="n">
        <v>20901.25</v>
      </c>
      <c r="U8" t="n">
        <v>0.51</v>
      </c>
      <c r="V8" t="n">
        <v>0.76</v>
      </c>
      <c r="W8" t="n">
        <v>2.63</v>
      </c>
      <c r="X8" t="n">
        <v>1.24</v>
      </c>
      <c r="Y8" t="n">
        <v>0.5</v>
      </c>
      <c r="Z8" t="n">
        <v>10</v>
      </c>
      <c r="AA8" t="n">
        <v>687.2813726193185</v>
      </c>
      <c r="AB8" t="n">
        <v>940.3686947319836</v>
      </c>
      <c r="AC8" t="n">
        <v>850.6212263225148</v>
      </c>
      <c r="AD8" t="n">
        <v>687281.3726193185</v>
      </c>
      <c r="AE8" t="n">
        <v>940368.6947319836</v>
      </c>
      <c r="AF8" t="n">
        <v>7.784991916865287e-06</v>
      </c>
      <c r="AG8" t="n">
        <v>26.66666666666667</v>
      </c>
      <c r="AH8" t="n">
        <v>850621.2263225147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2.4585</v>
      </c>
      <c r="E9" t="n">
        <v>40.68</v>
      </c>
      <c r="F9" t="n">
        <v>37.97</v>
      </c>
      <c r="G9" t="n">
        <v>75.94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320.5</v>
      </c>
      <c r="Q9" t="n">
        <v>790.17</v>
      </c>
      <c r="R9" t="n">
        <v>108.87</v>
      </c>
      <c r="S9" t="n">
        <v>58.53</v>
      </c>
      <c r="T9" t="n">
        <v>17973.09</v>
      </c>
      <c r="U9" t="n">
        <v>0.54</v>
      </c>
      <c r="V9" t="n">
        <v>0.76</v>
      </c>
      <c r="W9" t="n">
        <v>2.62</v>
      </c>
      <c r="X9" t="n">
        <v>1.07</v>
      </c>
      <c r="Y9" t="n">
        <v>0.5</v>
      </c>
      <c r="Z9" t="n">
        <v>10</v>
      </c>
      <c r="AA9" t="n">
        <v>680.4944158574558</v>
      </c>
      <c r="AB9" t="n">
        <v>931.0824810710028</v>
      </c>
      <c r="AC9" t="n">
        <v>842.2212758600551</v>
      </c>
      <c r="AD9" t="n">
        <v>680494.4158574558</v>
      </c>
      <c r="AE9" t="n">
        <v>931082.4810710028</v>
      </c>
      <c r="AF9" t="n">
        <v>7.838877222973996e-06</v>
      </c>
      <c r="AG9" t="n">
        <v>26.484375</v>
      </c>
      <c r="AH9" t="n">
        <v>842221.2758600551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2.4737</v>
      </c>
      <c r="E10" t="n">
        <v>40.42</v>
      </c>
      <c r="F10" t="n">
        <v>37.81</v>
      </c>
      <c r="G10" t="n">
        <v>87.26000000000001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312.26</v>
      </c>
      <c r="Q10" t="n">
        <v>790.1799999999999</v>
      </c>
      <c r="R10" t="n">
        <v>103.87</v>
      </c>
      <c r="S10" t="n">
        <v>58.53</v>
      </c>
      <c r="T10" t="n">
        <v>15491.45</v>
      </c>
      <c r="U10" t="n">
        <v>0.5600000000000001</v>
      </c>
      <c r="V10" t="n">
        <v>0.77</v>
      </c>
      <c r="W10" t="n">
        <v>2.61</v>
      </c>
      <c r="X10" t="n">
        <v>0.91</v>
      </c>
      <c r="Y10" t="n">
        <v>0.5</v>
      </c>
      <c r="Z10" t="n">
        <v>10</v>
      </c>
      <c r="AA10" t="n">
        <v>664.3126031540381</v>
      </c>
      <c r="AB10" t="n">
        <v>908.9418110389943</v>
      </c>
      <c r="AC10" t="n">
        <v>822.1936803012758</v>
      </c>
      <c r="AD10" t="n">
        <v>664312.6031540381</v>
      </c>
      <c r="AE10" t="n">
        <v>908941.8110389942</v>
      </c>
      <c r="AF10" t="n">
        <v>7.88734211367532e-06</v>
      </c>
      <c r="AG10" t="n">
        <v>26.31510416666667</v>
      </c>
      <c r="AH10" t="n">
        <v>822193.6803012758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2.4839</v>
      </c>
      <c r="E11" t="n">
        <v>40.26</v>
      </c>
      <c r="F11" t="n">
        <v>37.71</v>
      </c>
      <c r="G11" t="n">
        <v>98.38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306.34</v>
      </c>
      <c r="Q11" t="n">
        <v>790.1799999999999</v>
      </c>
      <c r="R11" t="n">
        <v>100.62</v>
      </c>
      <c r="S11" t="n">
        <v>58.53</v>
      </c>
      <c r="T11" t="n">
        <v>13885.87</v>
      </c>
      <c r="U11" t="n">
        <v>0.58</v>
      </c>
      <c r="V11" t="n">
        <v>0.77</v>
      </c>
      <c r="W11" t="n">
        <v>2.6</v>
      </c>
      <c r="X11" t="n">
        <v>0.8100000000000001</v>
      </c>
      <c r="Y11" t="n">
        <v>0.5</v>
      </c>
      <c r="Z11" t="n">
        <v>10</v>
      </c>
      <c r="AA11" t="n">
        <v>659.6250462255846</v>
      </c>
      <c r="AB11" t="n">
        <v>902.5280888490677</v>
      </c>
      <c r="AC11" t="n">
        <v>816.3920747554404</v>
      </c>
      <c r="AD11" t="n">
        <v>659625.0462255846</v>
      </c>
      <c r="AE11" t="n">
        <v>902528.0888490677</v>
      </c>
      <c r="AF11" t="n">
        <v>7.91986460611963e-06</v>
      </c>
      <c r="AG11" t="n">
        <v>26.2109375</v>
      </c>
      <c r="AH11" t="n">
        <v>816392.0747554403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2.4907</v>
      </c>
      <c r="E12" t="n">
        <v>40.15</v>
      </c>
      <c r="F12" t="n">
        <v>37.65</v>
      </c>
      <c r="G12" t="n">
        <v>107.56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299.11</v>
      </c>
      <c r="Q12" t="n">
        <v>790.16</v>
      </c>
      <c r="R12" t="n">
        <v>98.2</v>
      </c>
      <c r="S12" t="n">
        <v>58.53</v>
      </c>
      <c r="T12" t="n">
        <v>12684.88</v>
      </c>
      <c r="U12" t="n">
        <v>0.6</v>
      </c>
      <c r="V12" t="n">
        <v>0.77</v>
      </c>
      <c r="W12" t="n">
        <v>2.61</v>
      </c>
      <c r="X12" t="n">
        <v>0.74</v>
      </c>
      <c r="Y12" t="n">
        <v>0.5</v>
      </c>
      <c r="Z12" t="n">
        <v>10</v>
      </c>
      <c r="AA12" t="n">
        <v>654.7471101722929</v>
      </c>
      <c r="AB12" t="n">
        <v>895.8538815416033</v>
      </c>
      <c r="AC12" t="n">
        <v>810.3548444260915</v>
      </c>
      <c r="AD12" t="n">
        <v>654747.1101722929</v>
      </c>
      <c r="AE12" t="n">
        <v>895853.8815416032</v>
      </c>
      <c r="AF12" t="n">
        <v>7.941546267749169e-06</v>
      </c>
      <c r="AG12" t="n">
        <v>26.13932291666667</v>
      </c>
      <c r="AH12" t="n">
        <v>810354.8444260915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2.4978</v>
      </c>
      <c r="E13" t="n">
        <v>40.03</v>
      </c>
      <c r="F13" t="n">
        <v>37.58</v>
      </c>
      <c r="G13" t="n">
        <v>118.66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292.54</v>
      </c>
      <c r="Q13" t="n">
        <v>790.1799999999999</v>
      </c>
      <c r="R13" t="n">
        <v>95.62</v>
      </c>
      <c r="S13" t="n">
        <v>58.53</v>
      </c>
      <c r="T13" t="n">
        <v>11405.6</v>
      </c>
      <c r="U13" t="n">
        <v>0.61</v>
      </c>
      <c r="V13" t="n">
        <v>0.77</v>
      </c>
      <c r="W13" t="n">
        <v>2.61</v>
      </c>
      <c r="X13" t="n">
        <v>0.67</v>
      </c>
      <c r="Y13" t="n">
        <v>0.5</v>
      </c>
      <c r="Z13" t="n">
        <v>10</v>
      </c>
      <c r="AA13" t="n">
        <v>650.1943962034987</v>
      </c>
      <c r="AB13" t="n">
        <v>889.6246574379342</v>
      </c>
      <c r="AC13" t="n">
        <v>804.7201287281057</v>
      </c>
      <c r="AD13" t="n">
        <v>650194.3962034987</v>
      </c>
      <c r="AE13" t="n">
        <v>889624.6574379342</v>
      </c>
      <c r="AF13" t="n">
        <v>7.964184473274128e-06</v>
      </c>
      <c r="AG13" t="n">
        <v>26.06119791666667</v>
      </c>
      <c r="AH13" t="n">
        <v>804720.1287281057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2.5011</v>
      </c>
      <c r="E14" t="n">
        <v>39.98</v>
      </c>
      <c r="F14" t="n">
        <v>37.55</v>
      </c>
      <c r="G14" t="n">
        <v>125.15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6</v>
      </c>
      <c r="N14" t="n">
        <v>18.22</v>
      </c>
      <c r="O14" t="n">
        <v>15387.5</v>
      </c>
      <c r="P14" t="n">
        <v>291.4</v>
      </c>
      <c r="Q14" t="n">
        <v>790.16</v>
      </c>
      <c r="R14" t="n">
        <v>94.42</v>
      </c>
      <c r="S14" t="n">
        <v>58.53</v>
      </c>
      <c r="T14" t="n">
        <v>10807.17</v>
      </c>
      <c r="U14" t="n">
        <v>0.62</v>
      </c>
      <c r="V14" t="n">
        <v>0.77</v>
      </c>
      <c r="W14" t="n">
        <v>2.61</v>
      </c>
      <c r="X14" t="n">
        <v>0.64</v>
      </c>
      <c r="Y14" t="n">
        <v>0.5</v>
      </c>
      <c r="Z14" t="n">
        <v>10</v>
      </c>
      <c r="AA14" t="n">
        <v>649.1353725870232</v>
      </c>
      <c r="AB14" t="n">
        <v>888.1756546050477</v>
      </c>
      <c r="AC14" t="n">
        <v>803.4094166919016</v>
      </c>
      <c r="AD14" t="n">
        <v>649135.3725870232</v>
      </c>
      <c r="AE14" t="n">
        <v>888175.6546050478</v>
      </c>
      <c r="AF14" t="n">
        <v>7.974706456123759e-06</v>
      </c>
      <c r="AG14" t="n">
        <v>26.02864583333333</v>
      </c>
      <c r="AH14" t="n">
        <v>803409.4166919016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2.5037</v>
      </c>
      <c r="E15" t="n">
        <v>39.94</v>
      </c>
      <c r="F15" t="n">
        <v>37.53</v>
      </c>
      <c r="G15" t="n">
        <v>132.45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2</v>
      </c>
      <c r="N15" t="n">
        <v>18.53</v>
      </c>
      <c r="O15" t="n">
        <v>15549.15</v>
      </c>
      <c r="P15" t="n">
        <v>289.8</v>
      </c>
      <c r="Q15" t="n">
        <v>790.16</v>
      </c>
      <c r="R15" t="n">
        <v>93.55</v>
      </c>
      <c r="S15" t="n">
        <v>58.53</v>
      </c>
      <c r="T15" t="n">
        <v>10380.63</v>
      </c>
      <c r="U15" t="n">
        <v>0.63</v>
      </c>
      <c r="V15" t="n">
        <v>0.77</v>
      </c>
      <c r="W15" t="n">
        <v>2.62</v>
      </c>
      <c r="X15" t="n">
        <v>0.63</v>
      </c>
      <c r="Y15" t="n">
        <v>0.5</v>
      </c>
      <c r="Z15" t="n">
        <v>10</v>
      </c>
      <c r="AA15" t="n">
        <v>647.9320238194205</v>
      </c>
      <c r="AB15" t="n">
        <v>886.529179733213</v>
      </c>
      <c r="AC15" t="n">
        <v>801.9200790709928</v>
      </c>
      <c r="AD15" t="n">
        <v>647932.0238194205</v>
      </c>
      <c r="AE15" t="n">
        <v>886529.179733213</v>
      </c>
      <c r="AF15" t="n">
        <v>7.982996503217406e-06</v>
      </c>
      <c r="AG15" t="n">
        <v>26.00260416666667</v>
      </c>
      <c r="AH15" t="n">
        <v>801920.0790709928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2.504</v>
      </c>
      <c r="E16" t="n">
        <v>39.94</v>
      </c>
      <c r="F16" t="n">
        <v>37.52</v>
      </c>
      <c r="G16" t="n">
        <v>132.43</v>
      </c>
      <c r="H16" t="n">
        <v>2.11</v>
      </c>
      <c r="I16" t="n">
        <v>17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292.47</v>
      </c>
      <c r="Q16" t="n">
        <v>790.16</v>
      </c>
      <c r="R16" t="n">
        <v>93.27</v>
      </c>
      <c r="S16" t="n">
        <v>58.53</v>
      </c>
      <c r="T16" t="n">
        <v>10239.87</v>
      </c>
      <c r="U16" t="n">
        <v>0.63</v>
      </c>
      <c r="V16" t="n">
        <v>0.77</v>
      </c>
      <c r="W16" t="n">
        <v>2.62</v>
      </c>
      <c r="X16" t="n">
        <v>0.62</v>
      </c>
      <c r="Y16" t="n">
        <v>0.5</v>
      </c>
      <c r="Z16" t="n">
        <v>10</v>
      </c>
      <c r="AA16" t="n">
        <v>649.3222654796921</v>
      </c>
      <c r="AB16" t="n">
        <v>888.4313697059299</v>
      </c>
      <c r="AC16" t="n">
        <v>803.640726702454</v>
      </c>
      <c r="AD16" t="n">
        <v>649322.265479692</v>
      </c>
      <c r="AE16" t="n">
        <v>888431.3697059299</v>
      </c>
      <c r="AF16" t="n">
        <v>7.983953047112826e-06</v>
      </c>
      <c r="AG16" t="n">
        <v>26.00260416666667</v>
      </c>
      <c r="AH16" t="n">
        <v>803640.726702454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2.026</v>
      </c>
      <c r="E2" t="n">
        <v>49.36</v>
      </c>
      <c r="F2" t="n">
        <v>44.7</v>
      </c>
      <c r="G2" t="n">
        <v>13.02</v>
      </c>
      <c r="H2" t="n">
        <v>0.28</v>
      </c>
      <c r="I2" t="n">
        <v>206</v>
      </c>
      <c r="J2" t="n">
        <v>61.76</v>
      </c>
      <c r="K2" t="n">
        <v>28.92</v>
      </c>
      <c r="L2" t="n">
        <v>1</v>
      </c>
      <c r="M2" t="n">
        <v>204</v>
      </c>
      <c r="N2" t="n">
        <v>6.84</v>
      </c>
      <c r="O2" t="n">
        <v>7851.41</v>
      </c>
      <c r="P2" t="n">
        <v>283.3</v>
      </c>
      <c r="Q2" t="n">
        <v>790.22</v>
      </c>
      <c r="R2" t="n">
        <v>333.91</v>
      </c>
      <c r="S2" t="n">
        <v>58.53</v>
      </c>
      <c r="T2" t="n">
        <v>129613.29</v>
      </c>
      <c r="U2" t="n">
        <v>0.18</v>
      </c>
      <c r="V2" t="n">
        <v>0.65</v>
      </c>
      <c r="W2" t="n">
        <v>2.91</v>
      </c>
      <c r="X2" t="n">
        <v>7.8</v>
      </c>
      <c r="Y2" t="n">
        <v>0.5</v>
      </c>
      <c r="Z2" t="n">
        <v>10</v>
      </c>
      <c r="AA2" t="n">
        <v>767.4579426558561</v>
      </c>
      <c r="AB2" t="n">
        <v>1050.069814996605</v>
      </c>
      <c r="AC2" t="n">
        <v>949.8526256355702</v>
      </c>
      <c r="AD2" t="n">
        <v>767457.942655856</v>
      </c>
      <c r="AE2" t="n">
        <v>1050069.814996605</v>
      </c>
      <c r="AF2" t="n">
        <v>8.543758444850822e-06</v>
      </c>
      <c r="AG2" t="n">
        <v>32.13541666666666</v>
      </c>
      <c r="AH2" t="n">
        <v>949852.6256355703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2.3122</v>
      </c>
      <c r="E3" t="n">
        <v>43.25</v>
      </c>
      <c r="F3" t="n">
        <v>40.22</v>
      </c>
      <c r="G3" t="n">
        <v>27.11</v>
      </c>
      <c r="H3" t="n">
        <v>0.55</v>
      </c>
      <c r="I3" t="n">
        <v>89</v>
      </c>
      <c r="J3" t="n">
        <v>62.92</v>
      </c>
      <c r="K3" t="n">
        <v>28.92</v>
      </c>
      <c r="L3" t="n">
        <v>2</v>
      </c>
      <c r="M3" t="n">
        <v>87</v>
      </c>
      <c r="N3" t="n">
        <v>7</v>
      </c>
      <c r="O3" t="n">
        <v>7994.37</v>
      </c>
      <c r="P3" t="n">
        <v>244.41</v>
      </c>
      <c r="Q3" t="n">
        <v>790.21</v>
      </c>
      <c r="R3" t="n">
        <v>183.98</v>
      </c>
      <c r="S3" t="n">
        <v>58.53</v>
      </c>
      <c r="T3" t="n">
        <v>55234.57</v>
      </c>
      <c r="U3" t="n">
        <v>0.32</v>
      </c>
      <c r="V3" t="n">
        <v>0.72</v>
      </c>
      <c r="W3" t="n">
        <v>2.72</v>
      </c>
      <c r="X3" t="n">
        <v>3.31</v>
      </c>
      <c r="Y3" t="n">
        <v>0.5</v>
      </c>
      <c r="Z3" t="n">
        <v>10</v>
      </c>
      <c r="AA3" t="n">
        <v>639.771424995265</v>
      </c>
      <c r="AB3" t="n">
        <v>875.363488401792</v>
      </c>
      <c r="AC3" t="n">
        <v>791.8200256490966</v>
      </c>
      <c r="AD3" t="n">
        <v>639771.424995265</v>
      </c>
      <c r="AE3" t="n">
        <v>875363.488401792</v>
      </c>
      <c r="AF3" t="n">
        <v>9.750680294266573e-06</v>
      </c>
      <c r="AG3" t="n">
        <v>28.15755208333333</v>
      </c>
      <c r="AH3" t="n">
        <v>791820.0256490966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38.96</v>
      </c>
      <c r="G4" t="n">
        <v>41.74</v>
      </c>
      <c r="H4" t="n">
        <v>0.8100000000000001</v>
      </c>
      <c r="I4" t="n">
        <v>56</v>
      </c>
      <c r="J4" t="n">
        <v>64.08</v>
      </c>
      <c r="K4" t="n">
        <v>28.92</v>
      </c>
      <c r="L4" t="n">
        <v>3</v>
      </c>
      <c r="M4" t="n">
        <v>54</v>
      </c>
      <c r="N4" t="n">
        <v>7.16</v>
      </c>
      <c r="O4" t="n">
        <v>8137.65</v>
      </c>
      <c r="P4" t="n">
        <v>226.52</v>
      </c>
      <c r="Q4" t="n">
        <v>790.17</v>
      </c>
      <c r="R4" t="n">
        <v>141.78</v>
      </c>
      <c r="S4" t="n">
        <v>58.53</v>
      </c>
      <c r="T4" t="n">
        <v>34299.28</v>
      </c>
      <c r="U4" t="n">
        <v>0.41</v>
      </c>
      <c r="V4" t="n">
        <v>0.74</v>
      </c>
      <c r="W4" t="n">
        <v>2.67</v>
      </c>
      <c r="X4" t="n">
        <v>2.06</v>
      </c>
      <c r="Y4" t="n">
        <v>0.5</v>
      </c>
      <c r="Z4" t="n">
        <v>10</v>
      </c>
      <c r="AA4" t="n">
        <v>598.8113098931916</v>
      </c>
      <c r="AB4" t="n">
        <v>819.320051886391</v>
      </c>
      <c r="AC4" t="n">
        <v>741.1252960572682</v>
      </c>
      <c r="AD4" t="n">
        <v>598811.3098931916</v>
      </c>
      <c r="AE4" t="n">
        <v>819320.051886391</v>
      </c>
      <c r="AF4" t="n">
        <v>1.015298757740515e-05</v>
      </c>
      <c r="AG4" t="n">
        <v>27.04427083333333</v>
      </c>
      <c r="AH4" t="n">
        <v>741125.2960572682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2.4563</v>
      </c>
      <c r="E5" t="n">
        <v>40.71</v>
      </c>
      <c r="F5" t="n">
        <v>38.36</v>
      </c>
      <c r="G5" t="n">
        <v>57.54</v>
      </c>
      <c r="H5" t="n">
        <v>1.07</v>
      </c>
      <c r="I5" t="n">
        <v>40</v>
      </c>
      <c r="J5" t="n">
        <v>65.25</v>
      </c>
      <c r="K5" t="n">
        <v>28.92</v>
      </c>
      <c r="L5" t="n">
        <v>4</v>
      </c>
      <c r="M5" t="n">
        <v>34</v>
      </c>
      <c r="N5" t="n">
        <v>7.33</v>
      </c>
      <c r="O5" t="n">
        <v>8281.25</v>
      </c>
      <c r="P5" t="n">
        <v>211.43</v>
      </c>
      <c r="Q5" t="n">
        <v>790.16</v>
      </c>
      <c r="R5" t="n">
        <v>121.89</v>
      </c>
      <c r="S5" t="n">
        <v>58.53</v>
      </c>
      <c r="T5" t="n">
        <v>24434.04</v>
      </c>
      <c r="U5" t="n">
        <v>0.48</v>
      </c>
      <c r="V5" t="n">
        <v>0.76</v>
      </c>
      <c r="W5" t="n">
        <v>2.64</v>
      </c>
      <c r="X5" t="n">
        <v>1.46</v>
      </c>
      <c r="Y5" t="n">
        <v>0.5</v>
      </c>
      <c r="Z5" t="n">
        <v>10</v>
      </c>
      <c r="AA5" t="n">
        <v>584.7458162588986</v>
      </c>
      <c r="AB5" t="n">
        <v>800.0750229701665</v>
      </c>
      <c r="AC5" t="n">
        <v>723.7169856902406</v>
      </c>
      <c r="AD5" t="n">
        <v>584745.8162588986</v>
      </c>
      <c r="AE5" t="n">
        <v>800075.0229701665</v>
      </c>
      <c r="AF5" t="n">
        <v>1.035835827644969e-05</v>
      </c>
      <c r="AG5" t="n">
        <v>26.50390625</v>
      </c>
      <c r="AH5" t="n">
        <v>723716.9856902405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2.4726</v>
      </c>
      <c r="E6" t="n">
        <v>40.44</v>
      </c>
      <c r="F6" t="n">
        <v>38.17</v>
      </c>
      <c r="G6" t="n">
        <v>67.37</v>
      </c>
      <c r="H6" t="n">
        <v>1.31</v>
      </c>
      <c r="I6" t="n">
        <v>34</v>
      </c>
      <c r="J6" t="n">
        <v>66.42</v>
      </c>
      <c r="K6" t="n">
        <v>28.92</v>
      </c>
      <c r="L6" t="n">
        <v>5</v>
      </c>
      <c r="M6" t="n">
        <v>7</v>
      </c>
      <c r="N6" t="n">
        <v>7.49</v>
      </c>
      <c r="O6" t="n">
        <v>8425.16</v>
      </c>
      <c r="P6" t="n">
        <v>204.61</v>
      </c>
      <c r="Q6" t="n">
        <v>790.1900000000001</v>
      </c>
      <c r="R6" t="n">
        <v>114.68</v>
      </c>
      <c r="S6" t="n">
        <v>58.53</v>
      </c>
      <c r="T6" t="n">
        <v>20858.8</v>
      </c>
      <c r="U6" t="n">
        <v>0.51</v>
      </c>
      <c r="V6" t="n">
        <v>0.76</v>
      </c>
      <c r="W6" t="n">
        <v>2.66</v>
      </c>
      <c r="X6" t="n">
        <v>1.27</v>
      </c>
      <c r="Y6" t="n">
        <v>0.5</v>
      </c>
      <c r="Z6" t="n">
        <v>10</v>
      </c>
      <c r="AA6" t="n">
        <v>569.960721037738</v>
      </c>
      <c r="AB6" t="n">
        <v>779.8454034162087</v>
      </c>
      <c r="AC6" t="n">
        <v>705.418052634063</v>
      </c>
      <c r="AD6" t="n">
        <v>569960.721037738</v>
      </c>
      <c r="AE6" t="n">
        <v>779845.4034162087</v>
      </c>
      <c r="AF6" t="n">
        <v>1.042709631329622e-05</v>
      </c>
      <c r="AG6" t="n">
        <v>26.328125</v>
      </c>
      <c r="AH6" t="n">
        <v>705418.0526340629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2.4759</v>
      </c>
      <c r="E7" t="n">
        <v>40.39</v>
      </c>
      <c r="F7" t="n">
        <v>38.14</v>
      </c>
      <c r="G7" t="n">
        <v>69.34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207.83</v>
      </c>
      <c r="Q7" t="n">
        <v>790.1799999999999</v>
      </c>
      <c r="R7" t="n">
        <v>112.98</v>
      </c>
      <c r="S7" t="n">
        <v>58.53</v>
      </c>
      <c r="T7" t="n">
        <v>20014.62</v>
      </c>
      <c r="U7" t="n">
        <v>0.52</v>
      </c>
      <c r="V7" t="n">
        <v>0.76</v>
      </c>
      <c r="W7" t="n">
        <v>2.67</v>
      </c>
      <c r="X7" t="n">
        <v>1.23</v>
      </c>
      <c r="Y7" t="n">
        <v>0.5</v>
      </c>
      <c r="Z7" t="n">
        <v>10</v>
      </c>
      <c r="AA7" t="n">
        <v>571.4025364269414</v>
      </c>
      <c r="AB7" t="n">
        <v>781.8181588401225</v>
      </c>
      <c r="AC7" t="n">
        <v>707.2025310490981</v>
      </c>
      <c r="AD7" t="n">
        <v>571402.5364269414</v>
      </c>
      <c r="AE7" t="n">
        <v>781818.1588401225</v>
      </c>
      <c r="AF7" t="n">
        <v>1.044101260296454e-05</v>
      </c>
      <c r="AG7" t="n">
        <v>26.29557291666667</v>
      </c>
      <c r="AH7" t="n">
        <v>707202.5310490981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1.2701</v>
      </c>
      <c r="E2" t="n">
        <v>78.73</v>
      </c>
      <c r="F2" t="n">
        <v>58.13</v>
      </c>
      <c r="G2" t="n">
        <v>6.48</v>
      </c>
      <c r="H2" t="n">
        <v>0.11</v>
      </c>
      <c r="I2" t="n">
        <v>538</v>
      </c>
      <c r="J2" t="n">
        <v>167.88</v>
      </c>
      <c r="K2" t="n">
        <v>51.39</v>
      </c>
      <c r="L2" t="n">
        <v>1</v>
      </c>
      <c r="M2" t="n">
        <v>536</v>
      </c>
      <c r="N2" t="n">
        <v>30.49</v>
      </c>
      <c r="O2" t="n">
        <v>20939.59</v>
      </c>
      <c r="P2" t="n">
        <v>736.92</v>
      </c>
      <c r="Q2" t="n">
        <v>790.37</v>
      </c>
      <c r="R2" t="n">
        <v>783.39</v>
      </c>
      <c r="S2" t="n">
        <v>58.53</v>
      </c>
      <c r="T2" t="n">
        <v>352695.93</v>
      </c>
      <c r="U2" t="n">
        <v>0.07000000000000001</v>
      </c>
      <c r="V2" t="n">
        <v>0.5</v>
      </c>
      <c r="W2" t="n">
        <v>3.47</v>
      </c>
      <c r="X2" t="n">
        <v>21.21</v>
      </c>
      <c r="Y2" t="n">
        <v>0.5</v>
      </c>
      <c r="Z2" t="n">
        <v>10</v>
      </c>
      <c r="AA2" t="n">
        <v>1959.744999609914</v>
      </c>
      <c r="AB2" t="n">
        <v>2681.409566313779</v>
      </c>
      <c r="AC2" t="n">
        <v>2425.499600686754</v>
      </c>
      <c r="AD2" t="n">
        <v>1959744.999609914</v>
      </c>
      <c r="AE2" t="n">
        <v>2681409.566313779</v>
      </c>
      <c r="AF2" t="n">
        <v>3.26938332161856e-06</v>
      </c>
      <c r="AG2" t="n">
        <v>51.25651041666666</v>
      </c>
      <c r="AH2" t="n">
        <v>2425499.600686754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1.8562</v>
      </c>
      <c r="E3" t="n">
        <v>53.87</v>
      </c>
      <c r="F3" t="n">
        <v>44.59</v>
      </c>
      <c r="G3" t="n">
        <v>13.11</v>
      </c>
      <c r="H3" t="n">
        <v>0.21</v>
      </c>
      <c r="I3" t="n">
        <v>204</v>
      </c>
      <c r="J3" t="n">
        <v>169.33</v>
      </c>
      <c r="K3" t="n">
        <v>51.39</v>
      </c>
      <c r="L3" t="n">
        <v>2</v>
      </c>
      <c r="M3" t="n">
        <v>202</v>
      </c>
      <c r="N3" t="n">
        <v>30.94</v>
      </c>
      <c r="O3" t="n">
        <v>21118.46</v>
      </c>
      <c r="P3" t="n">
        <v>561.84</v>
      </c>
      <c r="Q3" t="n">
        <v>790.22</v>
      </c>
      <c r="R3" t="n">
        <v>330.16</v>
      </c>
      <c r="S3" t="n">
        <v>58.53</v>
      </c>
      <c r="T3" t="n">
        <v>127751.08</v>
      </c>
      <c r="U3" t="n">
        <v>0.18</v>
      </c>
      <c r="V3" t="n">
        <v>0.65</v>
      </c>
      <c r="W3" t="n">
        <v>2.9</v>
      </c>
      <c r="X3" t="n">
        <v>7.68</v>
      </c>
      <c r="Y3" t="n">
        <v>0.5</v>
      </c>
      <c r="Z3" t="n">
        <v>10</v>
      </c>
      <c r="AA3" t="n">
        <v>1154.133633260065</v>
      </c>
      <c r="AB3" t="n">
        <v>1579.136553808794</v>
      </c>
      <c r="AC3" t="n">
        <v>1428.425977445356</v>
      </c>
      <c r="AD3" t="n">
        <v>1154133.633260065</v>
      </c>
      <c r="AE3" t="n">
        <v>1579136.553808794</v>
      </c>
      <c r="AF3" t="n">
        <v>4.77807205856891e-06</v>
      </c>
      <c r="AG3" t="n">
        <v>35.07161458333334</v>
      </c>
      <c r="AH3" t="n">
        <v>1428425.977445356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2.0731</v>
      </c>
      <c r="E4" t="n">
        <v>48.24</v>
      </c>
      <c r="F4" t="n">
        <v>41.6</v>
      </c>
      <c r="G4" t="n">
        <v>19.81</v>
      </c>
      <c r="H4" t="n">
        <v>0.31</v>
      </c>
      <c r="I4" t="n">
        <v>126</v>
      </c>
      <c r="J4" t="n">
        <v>170.79</v>
      </c>
      <c r="K4" t="n">
        <v>51.39</v>
      </c>
      <c r="L4" t="n">
        <v>3</v>
      </c>
      <c r="M4" t="n">
        <v>124</v>
      </c>
      <c r="N4" t="n">
        <v>31.4</v>
      </c>
      <c r="O4" t="n">
        <v>21297.94</v>
      </c>
      <c r="P4" t="n">
        <v>521.1900000000001</v>
      </c>
      <c r="Q4" t="n">
        <v>790.1799999999999</v>
      </c>
      <c r="R4" t="n">
        <v>229.83</v>
      </c>
      <c r="S4" t="n">
        <v>58.53</v>
      </c>
      <c r="T4" t="n">
        <v>77973.12</v>
      </c>
      <c r="U4" t="n">
        <v>0.25</v>
      </c>
      <c r="V4" t="n">
        <v>0.7</v>
      </c>
      <c r="W4" t="n">
        <v>2.79</v>
      </c>
      <c r="X4" t="n">
        <v>4.69</v>
      </c>
      <c r="Y4" t="n">
        <v>0.5</v>
      </c>
      <c r="Z4" t="n">
        <v>10</v>
      </c>
      <c r="AA4" t="n">
        <v>990.5326748320567</v>
      </c>
      <c r="AB4" t="n">
        <v>1355.290504922698</v>
      </c>
      <c r="AC4" t="n">
        <v>1225.943481295046</v>
      </c>
      <c r="AD4" t="n">
        <v>990532.6748320567</v>
      </c>
      <c r="AE4" t="n">
        <v>1355290.504922698</v>
      </c>
      <c r="AF4" t="n">
        <v>5.336397578180803e-06</v>
      </c>
      <c r="AG4" t="n">
        <v>31.40625</v>
      </c>
      <c r="AH4" t="n">
        <v>1225943.481295045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2.1835</v>
      </c>
      <c r="E5" t="n">
        <v>45.8</v>
      </c>
      <c r="F5" t="n">
        <v>40.31</v>
      </c>
      <c r="G5" t="n">
        <v>26.29</v>
      </c>
      <c r="H5" t="n">
        <v>0.41</v>
      </c>
      <c r="I5" t="n">
        <v>92</v>
      </c>
      <c r="J5" t="n">
        <v>172.25</v>
      </c>
      <c r="K5" t="n">
        <v>51.39</v>
      </c>
      <c r="L5" t="n">
        <v>4</v>
      </c>
      <c r="M5" t="n">
        <v>90</v>
      </c>
      <c r="N5" t="n">
        <v>31.86</v>
      </c>
      <c r="O5" t="n">
        <v>21478.05</v>
      </c>
      <c r="P5" t="n">
        <v>502.25</v>
      </c>
      <c r="Q5" t="n">
        <v>790.17</v>
      </c>
      <c r="R5" t="n">
        <v>187</v>
      </c>
      <c r="S5" t="n">
        <v>58.53</v>
      </c>
      <c r="T5" t="n">
        <v>56728.88</v>
      </c>
      <c r="U5" t="n">
        <v>0.31</v>
      </c>
      <c r="V5" t="n">
        <v>0.72</v>
      </c>
      <c r="W5" t="n">
        <v>2.72</v>
      </c>
      <c r="X5" t="n">
        <v>3.4</v>
      </c>
      <c r="Y5" t="n">
        <v>0.5</v>
      </c>
      <c r="Z5" t="n">
        <v>10</v>
      </c>
      <c r="AA5" t="n">
        <v>927.5729716873176</v>
      </c>
      <c r="AB5" t="n">
        <v>1269.146261493995</v>
      </c>
      <c r="AC5" t="n">
        <v>1148.020723554973</v>
      </c>
      <c r="AD5" t="n">
        <v>927572.9716873176</v>
      </c>
      <c r="AE5" t="n">
        <v>1269146.261493995</v>
      </c>
      <c r="AF5" t="n">
        <v>5.620579862021987e-06</v>
      </c>
      <c r="AG5" t="n">
        <v>29.81770833333333</v>
      </c>
      <c r="AH5" t="n">
        <v>1148020.723554973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2.2548</v>
      </c>
      <c r="E6" t="n">
        <v>44.35</v>
      </c>
      <c r="F6" t="n">
        <v>39.54</v>
      </c>
      <c r="G6" t="n">
        <v>32.95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70</v>
      </c>
      <c r="N6" t="n">
        <v>32.32</v>
      </c>
      <c r="O6" t="n">
        <v>21658.78</v>
      </c>
      <c r="P6" t="n">
        <v>490.19</v>
      </c>
      <c r="Q6" t="n">
        <v>790.17</v>
      </c>
      <c r="R6" t="n">
        <v>160.94</v>
      </c>
      <c r="S6" t="n">
        <v>58.53</v>
      </c>
      <c r="T6" t="n">
        <v>43800.93</v>
      </c>
      <c r="U6" t="n">
        <v>0.36</v>
      </c>
      <c r="V6" t="n">
        <v>0.73</v>
      </c>
      <c r="W6" t="n">
        <v>2.69</v>
      </c>
      <c r="X6" t="n">
        <v>2.63</v>
      </c>
      <c r="Y6" t="n">
        <v>0.5</v>
      </c>
      <c r="Z6" t="n">
        <v>10</v>
      </c>
      <c r="AA6" t="n">
        <v>882.6865829697682</v>
      </c>
      <c r="AB6" t="n">
        <v>1207.730724202933</v>
      </c>
      <c r="AC6" t="n">
        <v>1092.466598945722</v>
      </c>
      <c r="AD6" t="n">
        <v>882686.5829697682</v>
      </c>
      <c r="AE6" t="n">
        <v>1207730.724202933</v>
      </c>
      <c r="AF6" t="n">
        <v>5.804114253669419e-06</v>
      </c>
      <c r="AG6" t="n">
        <v>28.87369791666667</v>
      </c>
      <c r="AH6" t="n">
        <v>1092466.598945722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2.3037</v>
      </c>
      <c r="E7" t="n">
        <v>43.41</v>
      </c>
      <c r="F7" t="n">
        <v>39.04</v>
      </c>
      <c r="G7" t="n">
        <v>39.7</v>
      </c>
      <c r="H7" t="n">
        <v>0.61</v>
      </c>
      <c r="I7" t="n">
        <v>59</v>
      </c>
      <c r="J7" t="n">
        <v>175.18</v>
      </c>
      <c r="K7" t="n">
        <v>51.39</v>
      </c>
      <c r="L7" t="n">
        <v>6</v>
      </c>
      <c r="M7" t="n">
        <v>57</v>
      </c>
      <c r="N7" t="n">
        <v>32.79</v>
      </c>
      <c r="O7" t="n">
        <v>21840.16</v>
      </c>
      <c r="P7" t="n">
        <v>480.98</v>
      </c>
      <c r="Q7" t="n">
        <v>790.17</v>
      </c>
      <c r="R7" t="n">
        <v>144.47</v>
      </c>
      <c r="S7" t="n">
        <v>58.53</v>
      </c>
      <c r="T7" t="n">
        <v>35628.24</v>
      </c>
      <c r="U7" t="n">
        <v>0.41</v>
      </c>
      <c r="V7" t="n">
        <v>0.74</v>
      </c>
      <c r="W7" t="n">
        <v>2.67</v>
      </c>
      <c r="X7" t="n">
        <v>2.13</v>
      </c>
      <c r="Y7" t="n">
        <v>0.5</v>
      </c>
      <c r="Z7" t="n">
        <v>10</v>
      </c>
      <c r="AA7" t="n">
        <v>855.9858117034668</v>
      </c>
      <c r="AB7" t="n">
        <v>1171.197551001487</v>
      </c>
      <c r="AC7" t="n">
        <v>1059.420100519992</v>
      </c>
      <c r="AD7" t="n">
        <v>855985.8117034668</v>
      </c>
      <c r="AE7" t="n">
        <v>1171197.551001487</v>
      </c>
      <c r="AF7" t="n">
        <v>5.929988471783858e-06</v>
      </c>
      <c r="AG7" t="n">
        <v>28.26171875</v>
      </c>
      <c r="AH7" t="n">
        <v>1059420.100519991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2.3364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474.84</v>
      </c>
      <c r="Q8" t="n">
        <v>790.17</v>
      </c>
      <c r="R8" t="n">
        <v>134.45</v>
      </c>
      <c r="S8" t="n">
        <v>58.53</v>
      </c>
      <c r="T8" t="n">
        <v>30661.6</v>
      </c>
      <c r="U8" t="n">
        <v>0.44</v>
      </c>
      <c r="V8" t="n">
        <v>0.75</v>
      </c>
      <c r="W8" t="n">
        <v>2.66</v>
      </c>
      <c r="X8" t="n">
        <v>1.83</v>
      </c>
      <c r="Y8" t="n">
        <v>0.5</v>
      </c>
      <c r="Z8" t="n">
        <v>10</v>
      </c>
      <c r="AA8" t="n">
        <v>845.0436156626735</v>
      </c>
      <c r="AB8" t="n">
        <v>1156.225955642854</v>
      </c>
      <c r="AC8" t="n">
        <v>1045.87737320962</v>
      </c>
      <c r="AD8" t="n">
        <v>845043.6156626735</v>
      </c>
      <c r="AE8" t="n">
        <v>1156225.955642854</v>
      </c>
      <c r="AF8" t="n">
        <v>6.014162028682469e-06</v>
      </c>
      <c r="AG8" t="n">
        <v>27.86458333333333</v>
      </c>
      <c r="AH8" t="n">
        <v>1045877.37320962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2.3649</v>
      </c>
      <c r="E9" t="n">
        <v>42.28</v>
      </c>
      <c r="F9" t="n">
        <v>38.45</v>
      </c>
      <c r="G9" t="n">
        <v>53.66</v>
      </c>
      <c r="H9" t="n">
        <v>0.8</v>
      </c>
      <c r="I9" t="n">
        <v>43</v>
      </c>
      <c r="J9" t="n">
        <v>178.14</v>
      </c>
      <c r="K9" t="n">
        <v>51.39</v>
      </c>
      <c r="L9" t="n">
        <v>8</v>
      </c>
      <c r="M9" t="n">
        <v>41</v>
      </c>
      <c r="N9" t="n">
        <v>33.75</v>
      </c>
      <c r="O9" t="n">
        <v>22204.83</v>
      </c>
      <c r="P9" t="n">
        <v>468.79</v>
      </c>
      <c r="Q9" t="n">
        <v>790.1799999999999</v>
      </c>
      <c r="R9" t="n">
        <v>125.15</v>
      </c>
      <c r="S9" t="n">
        <v>58.53</v>
      </c>
      <c r="T9" t="n">
        <v>26050.67</v>
      </c>
      <c r="U9" t="n">
        <v>0.47</v>
      </c>
      <c r="V9" t="n">
        <v>0.75</v>
      </c>
      <c r="W9" t="n">
        <v>2.64</v>
      </c>
      <c r="X9" t="n">
        <v>1.55</v>
      </c>
      <c r="Y9" t="n">
        <v>0.5</v>
      </c>
      <c r="Z9" t="n">
        <v>10</v>
      </c>
      <c r="AA9" t="n">
        <v>825.7603718308957</v>
      </c>
      <c r="AB9" t="n">
        <v>1129.841770715539</v>
      </c>
      <c r="AC9" t="n">
        <v>1022.011257861332</v>
      </c>
      <c r="AD9" t="n">
        <v>825760.3718308957</v>
      </c>
      <c r="AE9" t="n">
        <v>1129841.770715539</v>
      </c>
      <c r="AF9" t="n">
        <v>6.087524303043645e-06</v>
      </c>
      <c r="AG9" t="n">
        <v>27.52604166666667</v>
      </c>
      <c r="AH9" t="n">
        <v>1022011.257861331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2.3852</v>
      </c>
      <c r="E10" t="n">
        <v>41.93</v>
      </c>
      <c r="F10" t="n">
        <v>38.27</v>
      </c>
      <c r="G10" t="n">
        <v>60.42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463.58</v>
      </c>
      <c r="Q10" t="n">
        <v>790.17</v>
      </c>
      <c r="R10" t="n">
        <v>118.87</v>
      </c>
      <c r="S10" t="n">
        <v>58.53</v>
      </c>
      <c r="T10" t="n">
        <v>22932.37</v>
      </c>
      <c r="U10" t="n">
        <v>0.49</v>
      </c>
      <c r="V10" t="n">
        <v>0.76</v>
      </c>
      <c r="W10" t="n">
        <v>2.63</v>
      </c>
      <c r="X10" t="n">
        <v>1.36</v>
      </c>
      <c r="Y10" t="n">
        <v>0.5</v>
      </c>
      <c r="Z10" t="n">
        <v>10</v>
      </c>
      <c r="AA10" t="n">
        <v>818.4898763010644</v>
      </c>
      <c r="AB10" t="n">
        <v>1119.893957979998</v>
      </c>
      <c r="AC10" t="n">
        <v>1013.012850411428</v>
      </c>
      <c r="AD10" t="n">
        <v>818489.8763010644</v>
      </c>
      <c r="AE10" t="n">
        <v>1119893.957979998</v>
      </c>
      <c r="AF10" t="n">
        <v>6.139778835307921e-06</v>
      </c>
      <c r="AG10" t="n">
        <v>27.29817708333333</v>
      </c>
      <c r="AH10" t="n">
        <v>1013012.850411428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2.4006</v>
      </c>
      <c r="E11" t="n">
        <v>41.66</v>
      </c>
      <c r="F11" t="n">
        <v>38.13</v>
      </c>
      <c r="G11" t="n">
        <v>67.29000000000001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459.32</v>
      </c>
      <c r="Q11" t="n">
        <v>790.16</v>
      </c>
      <c r="R11" t="n">
        <v>114.21</v>
      </c>
      <c r="S11" t="n">
        <v>58.53</v>
      </c>
      <c r="T11" t="n">
        <v>20623.14</v>
      </c>
      <c r="U11" t="n">
        <v>0.51</v>
      </c>
      <c r="V11" t="n">
        <v>0.76</v>
      </c>
      <c r="W11" t="n">
        <v>2.63</v>
      </c>
      <c r="X11" t="n">
        <v>1.23</v>
      </c>
      <c r="Y11" t="n">
        <v>0.5</v>
      </c>
      <c r="Z11" t="n">
        <v>10</v>
      </c>
      <c r="AA11" t="n">
        <v>812.9451006118304</v>
      </c>
      <c r="AB11" t="n">
        <v>1112.307351263749</v>
      </c>
      <c r="AC11" t="n">
        <v>1006.150298792308</v>
      </c>
      <c r="AD11" t="n">
        <v>812945.1006118304</v>
      </c>
      <c r="AE11" t="n">
        <v>1112307.351263749</v>
      </c>
      <c r="AF11" t="n">
        <v>6.179420204611854e-06</v>
      </c>
      <c r="AG11" t="n">
        <v>27.12239583333333</v>
      </c>
      <c r="AH11" t="n">
        <v>1006150.298792309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2.4127</v>
      </c>
      <c r="E12" t="n">
        <v>41.45</v>
      </c>
      <c r="F12" t="n">
        <v>38.02</v>
      </c>
      <c r="G12" t="n">
        <v>73.59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454.9</v>
      </c>
      <c r="Q12" t="n">
        <v>790.17</v>
      </c>
      <c r="R12" t="n">
        <v>110.66</v>
      </c>
      <c r="S12" t="n">
        <v>58.53</v>
      </c>
      <c r="T12" t="n">
        <v>18861.53</v>
      </c>
      <c r="U12" t="n">
        <v>0.53</v>
      </c>
      <c r="V12" t="n">
        <v>0.76</v>
      </c>
      <c r="W12" t="n">
        <v>2.63</v>
      </c>
      <c r="X12" t="n">
        <v>1.12</v>
      </c>
      <c r="Y12" t="n">
        <v>0.5</v>
      </c>
      <c r="Z12" t="n">
        <v>10</v>
      </c>
      <c r="AA12" t="n">
        <v>798.2910948076064</v>
      </c>
      <c r="AB12" t="n">
        <v>1092.257094033301</v>
      </c>
      <c r="AC12" t="n">
        <v>988.0136099712213</v>
      </c>
      <c r="AD12" t="n">
        <v>798291.0948076064</v>
      </c>
      <c r="AE12" t="n">
        <v>1092257.094033301</v>
      </c>
      <c r="AF12" t="n">
        <v>6.210566994779231e-06</v>
      </c>
      <c r="AG12" t="n">
        <v>26.98567708333333</v>
      </c>
      <c r="AH12" t="n">
        <v>988013.6099712213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2.4256</v>
      </c>
      <c r="E13" t="n">
        <v>41.23</v>
      </c>
      <c r="F13" t="n">
        <v>37.91</v>
      </c>
      <c r="G13" t="n">
        <v>81.23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451.33</v>
      </c>
      <c r="Q13" t="n">
        <v>790.16</v>
      </c>
      <c r="R13" t="n">
        <v>106.46</v>
      </c>
      <c r="S13" t="n">
        <v>58.53</v>
      </c>
      <c r="T13" t="n">
        <v>16781.1</v>
      </c>
      <c r="U13" t="n">
        <v>0.55</v>
      </c>
      <c r="V13" t="n">
        <v>0.77</v>
      </c>
      <c r="W13" t="n">
        <v>2.63</v>
      </c>
      <c r="X13" t="n">
        <v>1</v>
      </c>
      <c r="Y13" t="n">
        <v>0.5</v>
      </c>
      <c r="Z13" t="n">
        <v>10</v>
      </c>
      <c r="AA13" t="n">
        <v>793.7757226591876</v>
      </c>
      <c r="AB13" t="n">
        <v>1086.078962655674</v>
      </c>
      <c r="AC13" t="n">
        <v>982.4251107812134</v>
      </c>
      <c r="AD13" t="n">
        <v>793775.7226591876</v>
      </c>
      <c r="AE13" t="n">
        <v>1086078.962655674</v>
      </c>
      <c r="AF13" t="n">
        <v>6.2437730768585e-06</v>
      </c>
      <c r="AG13" t="n">
        <v>26.84244791666667</v>
      </c>
      <c r="AH13" t="n">
        <v>982425.1107812135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2.4347</v>
      </c>
      <c r="E14" t="n">
        <v>41.07</v>
      </c>
      <c r="F14" t="n">
        <v>37.82</v>
      </c>
      <c r="G14" t="n">
        <v>87.27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446.46</v>
      </c>
      <c r="Q14" t="n">
        <v>790.17</v>
      </c>
      <c r="R14" t="n">
        <v>103.99</v>
      </c>
      <c r="S14" t="n">
        <v>58.53</v>
      </c>
      <c r="T14" t="n">
        <v>15553.63</v>
      </c>
      <c r="U14" t="n">
        <v>0.5600000000000001</v>
      </c>
      <c r="V14" t="n">
        <v>0.77</v>
      </c>
      <c r="W14" t="n">
        <v>2.61</v>
      </c>
      <c r="X14" t="n">
        <v>0.92</v>
      </c>
      <c r="Y14" t="n">
        <v>0.5</v>
      </c>
      <c r="Z14" t="n">
        <v>10</v>
      </c>
      <c r="AA14" t="n">
        <v>789.2598605143146</v>
      </c>
      <c r="AB14" t="n">
        <v>1079.900160843282</v>
      </c>
      <c r="AC14" t="n">
        <v>976.8360051417928</v>
      </c>
      <c r="AD14" t="n">
        <v>789259.8605143146</v>
      </c>
      <c r="AE14" t="n">
        <v>1079900.160843282</v>
      </c>
      <c r="AF14" t="n">
        <v>6.267197522356278e-06</v>
      </c>
      <c r="AG14" t="n">
        <v>26.73828125</v>
      </c>
      <c r="AH14" t="n">
        <v>976836.0051417928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2.4424</v>
      </c>
      <c r="E15" t="n">
        <v>40.94</v>
      </c>
      <c r="F15" t="n">
        <v>37.76</v>
      </c>
      <c r="G15" t="n">
        <v>94.39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443.63</v>
      </c>
      <c r="Q15" t="n">
        <v>790.16</v>
      </c>
      <c r="R15" t="n">
        <v>101.88</v>
      </c>
      <c r="S15" t="n">
        <v>58.53</v>
      </c>
      <c r="T15" t="n">
        <v>14509.17</v>
      </c>
      <c r="U15" t="n">
        <v>0.57</v>
      </c>
      <c r="V15" t="n">
        <v>0.77</v>
      </c>
      <c r="W15" t="n">
        <v>2.61</v>
      </c>
      <c r="X15" t="n">
        <v>0.85</v>
      </c>
      <c r="Y15" t="n">
        <v>0.5</v>
      </c>
      <c r="Z15" t="n">
        <v>10</v>
      </c>
      <c r="AA15" t="n">
        <v>786.2428553526178</v>
      </c>
      <c r="AB15" t="n">
        <v>1075.772161280174</v>
      </c>
      <c r="AC15" t="n">
        <v>973.1019760633046</v>
      </c>
      <c r="AD15" t="n">
        <v>786242.8553526178</v>
      </c>
      <c r="AE15" t="n">
        <v>1075772.161280174</v>
      </c>
      <c r="AF15" t="n">
        <v>6.287018207008245e-06</v>
      </c>
      <c r="AG15" t="n">
        <v>26.65364583333333</v>
      </c>
      <c r="AH15" t="n">
        <v>973101.9760633046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2.4469</v>
      </c>
      <c r="E16" t="n">
        <v>40.87</v>
      </c>
      <c r="F16" t="n">
        <v>37.72</v>
      </c>
      <c r="G16" t="n">
        <v>98.39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441.12</v>
      </c>
      <c r="Q16" t="n">
        <v>790.17</v>
      </c>
      <c r="R16" t="n">
        <v>100.41</v>
      </c>
      <c r="S16" t="n">
        <v>58.53</v>
      </c>
      <c r="T16" t="n">
        <v>13780.92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783.9945238779241</v>
      </c>
      <c r="AB16" t="n">
        <v>1072.695894967114</v>
      </c>
      <c r="AC16" t="n">
        <v>970.3193042895962</v>
      </c>
      <c r="AD16" t="n">
        <v>783994.5238779241</v>
      </c>
      <c r="AE16" t="n">
        <v>1072695.894967114</v>
      </c>
      <c r="AF16" t="n">
        <v>6.29860172401264e-06</v>
      </c>
      <c r="AG16" t="n">
        <v>26.60807291666667</v>
      </c>
      <c r="AH16" t="n">
        <v>970319.3042895962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37.66</v>
      </c>
      <c r="G17" t="n">
        <v>107.59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437.63</v>
      </c>
      <c r="Q17" t="n">
        <v>790.17</v>
      </c>
      <c r="R17" t="n">
        <v>98.56999999999999</v>
      </c>
      <c r="S17" t="n">
        <v>58.53</v>
      </c>
      <c r="T17" t="n">
        <v>12867.91</v>
      </c>
      <c r="U17" t="n">
        <v>0.59</v>
      </c>
      <c r="V17" t="n">
        <v>0.77</v>
      </c>
      <c r="W17" t="n">
        <v>2.6</v>
      </c>
      <c r="X17" t="n">
        <v>0.75</v>
      </c>
      <c r="Y17" t="n">
        <v>0.5</v>
      </c>
      <c r="Z17" t="n">
        <v>10</v>
      </c>
      <c r="AA17" t="n">
        <v>780.643218786106</v>
      </c>
      <c r="AB17" t="n">
        <v>1068.110491491342</v>
      </c>
      <c r="AC17" t="n">
        <v>966.171525285898</v>
      </c>
      <c r="AD17" t="n">
        <v>780643.218786106</v>
      </c>
      <c r="AE17" t="n">
        <v>1068110.491491342</v>
      </c>
      <c r="AF17" t="n">
        <v>6.318422408664608e-06</v>
      </c>
      <c r="AG17" t="n">
        <v>26.5234375</v>
      </c>
      <c r="AH17" t="n">
        <v>966171.525285898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37.61</v>
      </c>
      <c r="G18" t="n">
        <v>112.83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433.89</v>
      </c>
      <c r="Q18" t="n">
        <v>790.16</v>
      </c>
      <c r="R18" t="n">
        <v>96.98</v>
      </c>
      <c r="S18" t="n">
        <v>58.53</v>
      </c>
      <c r="T18" t="n">
        <v>12076.93</v>
      </c>
      <c r="U18" t="n">
        <v>0.6</v>
      </c>
      <c r="V18" t="n">
        <v>0.77</v>
      </c>
      <c r="W18" t="n">
        <v>2.6</v>
      </c>
      <c r="X18" t="n">
        <v>0.71</v>
      </c>
      <c r="Y18" t="n">
        <v>0.5</v>
      </c>
      <c r="Z18" t="n">
        <v>10</v>
      </c>
      <c r="AA18" t="n">
        <v>777.5369748066784</v>
      </c>
      <c r="AB18" t="n">
        <v>1063.860391440877</v>
      </c>
      <c r="AC18" t="n">
        <v>962.327048819196</v>
      </c>
      <c r="AD18" t="n">
        <v>777536.9748066784</v>
      </c>
      <c r="AE18" t="n">
        <v>1063860.391440877</v>
      </c>
      <c r="AF18" t="n">
        <v>6.33103557162495e-06</v>
      </c>
      <c r="AG18" t="n">
        <v>26.47135416666667</v>
      </c>
      <c r="AH18" t="n">
        <v>962327.0488191959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2.4685</v>
      </c>
      <c r="E19" t="n">
        <v>40.51</v>
      </c>
      <c r="F19" t="n">
        <v>37.53</v>
      </c>
      <c r="G19" t="n">
        <v>125.09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427.16</v>
      </c>
      <c r="Q19" t="n">
        <v>790.16</v>
      </c>
      <c r="R19" t="n">
        <v>94.23999999999999</v>
      </c>
      <c r="S19" t="n">
        <v>58.53</v>
      </c>
      <c r="T19" t="n">
        <v>10717.81</v>
      </c>
      <c r="U19" t="n">
        <v>0.62</v>
      </c>
      <c r="V19" t="n">
        <v>0.77</v>
      </c>
      <c r="W19" t="n">
        <v>2.6</v>
      </c>
      <c r="X19" t="n">
        <v>0.62</v>
      </c>
      <c r="Y19" t="n">
        <v>0.5</v>
      </c>
      <c r="Z19" t="n">
        <v>10</v>
      </c>
      <c r="AA19" t="n">
        <v>762.5279822521359</v>
      </c>
      <c r="AB19" t="n">
        <v>1043.324425677732</v>
      </c>
      <c r="AC19" t="n">
        <v>943.7510068060772</v>
      </c>
      <c r="AD19" t="n">
        <v>762527.9822521359</v>
      </c>
      <c r="AE19" t="n">
        <v>1043324.425677732</v>
      </c>
      <c r="AF19" t="n">
        <v>6.354202605633743e-06</v>
      </c>
      <c r="AG19" t="n">
        <v>26.37369791666667</v>
      </c>
      <c r="AH19" t="n">
        <v>943751.0068060772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2.4678</v>
      </c>
      <c r="E20" t="n">
        <v>40.52</v>
      </c>
      <c r="F20" t="n">
        <v>37.54</v>
      </c>
      <c r="G20" t="n">
        <v>125.13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429.19</v>
      </c>
      <c r="Q20" t="n">
        <v>790.16</v>
      </c>
      <c r="R20" t="n">
        <v>94.78</v>
      </c>
      <c r="S20" t="n">
        <v>58.53</v>
      </c>
      <c r="T20" t="n">
        <v>10989.67</v>
      </c>
      <c r="U20" t="n">
        <v>0.62</v>
      </c>
      <c r="V20" t="n">
        <v>0.77</v>
      </c>
      <c r="W20" t="n">
        <v>2.6</v>
      </c>
      <c r="X20" t="n">
        <v>0.64</v>
      </c>
      <c r="Y20" t="n">
        <v>0.5</v>
      </c>
      <c r="Z20" t="n">
        <v>10</v>
      </c>
      <c r="AA20" t="n">
        <v>763.7882948087554</v>
      </c>
      <c r="AB20" t="n">
        <v>1045.048840918765</v>
      </c>
      <c r="AC20" t="n">
        <v>945.3108462767375</v>
      </c>
      <c r="AD20" t="n">
        <v>763788.2948087554</v>
      </c>
      <c r="AE20" t="n">
        <v>1045048.840918765</v>
      </c>
      <c r="AF20" t="n">
        <v>6.352400725210836e-06</v>
      </c>
      <c r="AG20" t="n">
        <v>26.38020833333333</v>
      </c>
      <c r="AH20" t="n">
        <v>945310.8462767375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2.4728</v>
      </c>
      <c r="E21" t="n">
        <v>40.44</v>
      </c>
      <c r="F21" t="n">
        <v>37.49</v>
      </c>
      <c r="G21" t="n">
        <v>132.32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423.38</v>
      </c>
      <c r="Q21" t="n">
        <v>790.17</v>
      </c>
      <c r="R21" t="n">
        <v>92.95</v>
      </c>
      <c r="S21" t="n">
        <v>58.53</v>
      </c>
      <c r="T21" t="n">
        <v>10078.9</v>
      </c>
      <c r="U21" t="n">
        <v>0.63</v>
      </c>
      <c r="V21" t="n">
        <v>0.77</v>
      </c>
      <c r="W21" t="n">
        <v>2.6</v>
      </c>
      <c r="X21" t="n">
        <v>0.59</v>
      </c>
      <c r="Y21" t="n">
        <v>0.5</v>
      </c>
      <c r="Z21" t="n">
        <v>10</v>
      </c>
      <c r="AA21" t="n">
        <v>759.659875053861</v>
      </c>
      <c r="AB21" t="n">
        <v>1039.400154877093</v>
      </c>
      <c r="AC21" t="n">
        <v>940.2012629029024</v>
      </c>
      <c r="AD21" t="n">
        <v>759659.8750538611</v>
      </c>
      <c r="AE21" t="n">
        <v>1039400.154877093</v>
      </c>
      <c r="AF21" t="n">
        <v>6.365271299660165e-06</v>
      </c>
      <c r="AG21" t="n">
        <v>26.328125</v>
      </c>
      <c r="AH21" t="n">
        <v>940201.2629029024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2.4767</v>
      </c>
      <c r="E22" t="n">
        <v>40.38</v>
      </c>
      <c r="F22" t="n">
        <v>37.46</v>
      </c>
      <c r="G22" t="n">
        <v>140.48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420.13</v>
      </c>
      <c r="Q22" t="n">
        <v>790.17</v>
      </c>
      <c r="R22" t="n">
        <v>92.09</v>
      </c>
      <c r="S22" t="n">
        <v>58.53</v>
      </c>
      <c r="T22" t="n">
        <v>9654.6</v>
      </c>
      <c r="U22" t="n">
        <v>0.64</v>
      </c>
      <c r="V22" t="n">
        <v>0.77</v>
      </c>
      <c r="W22" t="n">
        <v>2.6</v>
      </c>
      <c r="X22" t="n">
        <v>0.5600000000000001</v>
      </c>
      <c r="Y22" t="n">
        <v>0.5</v>
      </c>
      <c r="Z22" t="n">
        <v>10</v>
      </c>
      <c r="AA22" t="n">
        <v>757.1877138553174</v>
      </c>
      <c r="AB22" t="n">
        <v>1036.017634861191</v>
      </c>
      <c r="AC22" t="n">
        <v>937.1415658499212</v>
      </c>
      <c r="AD22" t="n">
        <v>757187.7138553173</v>
      </c>
      <c r="AE22" t="n">
        <v>1036017.634861191</v>
      </c>
      <c r="AF22" t="n">
        <v>6.375310347730642e-06</v>
      </c>
      <c r="AG22" t="n">
        <v>26.2890625</v>
      </c>
      <c r="AH22" t="n">
        <v>937141.5658499212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2.4814</v>
      </c>
      <c r="E23" t="n">
        <v>40.3</v>
      </c>
      <c r="F23" t="n">
        <v>37.42</v>
      </c>
      <c r="G23" t="n">
        <v>149.68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418.23</v>
      </c>
      <c r="Q23" t="n">
        <v>790.16</v>
      </c>
      <c r="R23" t="n">
        <v>90.59999999999999</v>
      </c>
      <c r="S23" t="n">
        <v>58.53</v>
      </c>
      <c r="T23" t="n">
        <v>8914.84</v>
      </c>
      <c r="U23" t="n">
        <v>0.65</v>
      </c>
      <c r="V23" t="n">
        <v>0.78</v>
      </c>
      <c r="W23" t="n">
        <v>2.6</v>
      </c>
      <c r="X23" t="n">
        <v>0.52</v>
      </c>
      <c r="Y23" t="n">
        <v>0.5</v>
      </c>
      <c r="Z23" t="n">
        <v>10</v>
      </c>
      <c r="AA23" t="n">
        <v>755.3106694920831</v>
      </c>
      <c r="AB23" t="n">
        <v>1033.449379954061</v>
      </c>
      <c r="AC23" t="n">
        <v>934.8184215865592</v>
      </c>
      <c r="AD23" t="n">
        <v>755310.6694920831</v>
      </c>
      <c r="AE23" t="n">
        <v>1033449.379954061</v>
      </c>
      <c r="AF23" t="n">
        <v>6.387408687713011e-06</v>
      </c>
      <c r="AG23" t="n">
        <v>26.23697916666667</v>
      </c>
      <c r="AH23" t="n">
        <v>934818.4215865593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2.4855</v>
      </c>
      <c r="E24" t="n">
        <v>40.23</v>
      </c>
      <c r="F24" t="n">
        <v>37.39</v>
      </c>
      <c r="G24" t="n">
        <v>160.23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413.58</v>
      </c>
      <c r="Q24" t="n">
        <v>790.2</v>
      </c>
      <c r="R24" t="n">
        <v>89.48</v>
      </c>
      <c r="S24" t="n">
        <v>58.53</v>
      </c>
      <c r="T24" t="n">
        <v>8358.379999999999</v>
      </c>
      <c r="U24" t="n">
        <v>0.65</v>
      </c>
      <c r="V24" t="n">
        <v>0.78</v>
      </c>
      <c r="W24" t="n">
        <v>2.6</v>
      </c>
      <c r="X24" t="n">
        <v>0.48</v>
      </c>
      <c r="Y24" t="n">
        <v>0.5</v>
      </c>
      <c r="Z24" t="n">
        <v>10</v>
      </c>
      <c r="AA24" t="n">
        <v>752.0585218879344</v>
      </c>
      <c r="AB24" t="n">
        <v>1028.999648127439</v>
      </c>
      <c r="AC24" t="n">
        <v>930.7933659202318</v>
      </c>
      <c r="AD24" t="n">
        <v>752058.5218879344</v>
      </c>
      <c r="AE24" t="n">
        <v>1028999.648127439</v>
      </c>
      <c r="AF24" t="n">
        <v>6.397962558761461e-06</v>
      </c>
      <c r="AG24" t="n">
        <v>26.19140625</v>
      </c>
      <c r="AH24" t="n">
        <v>930793.3659202318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2.4867</v>
      </c>
      <c r="E25" t="n">
        <v>40.21</v>
      </c>
      <c r="F25" t="n">
        <v>37.37</v>
      </c>
      <c r="G25" t="n">
        <v>160.14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409.36</v>
      </c>
      <c r="Q25" t="n">
        <v>790.16</v>
      </c>
      <c r="R25" t="n">
        <v>89.04000000000001</v>
      </c>
      <c r="S25" t="n">
        <v>58.53</v>
      </c>
      <c r="T25" t="n">
        <v>8138.42</v>
      </c>
      <c r="U25" t="n">
        <v>0.66</v>
      </c>
      <c r="V25" t="n">
        <v>0.78</v>
      </c>
      <c r="W25" t="n">
        <v>2.59</v>
      </c>
      <c r="X25" t="n">
        <v>0.46</v>
      </c>
      <c r="Y25" t="n">
        <v>0.5</v>
      </c>
      <c r="Z25" t="n">
        <v>10</v>
      </c>
      <c r="AA25" t="n">
        <v>749.5043808378654</v>
      </c>
      <c r="AB25" t="n">
        <v>1025.504959661984</v>
      </c>
      <c r="AC25" t="n">
        <v>927.6322056170937</v>
      </c>
      <c r="AD25" t="n">
        <v>749504.3808378654</v>
      </c>
      <c r="AE25" t="n">
        <v>1025504.959661984</v>
      </c>
      <c r="AF25" t="n">
        <v>6.4010514966293e-06</v>
      </c>
      <c r="AG25" t="n">
        <v>26.17838541666667</v>
      </c>
      <c r="AH25" t="n">
        <v>927632.2056170937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2.4902</v>
      </c>
      <c r="E26" t="n">
        <v>40.16</v>
      </c>
      <c r="F26" t="n">
        <v>37.34</v>
      </c>
      <c r="G26" t="n">
        <v>172.36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407.62</v>
      </c>
      <c r="Q26" t="n">
        <v>790.16</v>
      </c>
      <c r="R26" t="n">
        <v>88.03</v>
      </c>
      <c r="S26" t="n">
        <v>58.53</v>
      </c>
      <c r="T26" t="n">
        <v>7638.57</v>
      </c>
      <c r="U26" t="n">
        <v>0.66</v>
      </c>
      <c r="V26" t="n">
        <v>0.78</v>
      </c>
      <c r="W26" t="n">
        <v>2.6</v>
      </c>
      <c r="X26" t="n">
        <v>0.44</v>
      </c>
      <c r="Y26" t="n">
        <v>0.5</v>
      </c>
      <c r="Z26" t="n">
        <v>10</v>
      </c>
      <c r="AA26" t="n">
        <v>747.9439426788585</v>
      </c>
      <c r="AB26" t="n">
        <v>1023.369899331158</v>
      </c>
      <c r="AC26" t="n">
        <v>925.7009124476658</v>
      </c>
      <c r="AD26" t="n">
        <v>747943.9426788585</v>
      </c>
      <c r="AE26" t="n">
        <v>1023369.899331158</v>
      </c>
      <c r="AF26" t="n">
        <v>6.410060898743831e-06</v>
      </c>
      <c r="AG26" t="n">
        <v>26.14583333333333</v>
      </c>
      <c r="AH26" t="n">
        <v>925700.9124476658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2.4903</v>
      </c>
      <c r="E27" t="n">
        <v>40.16</v>
      </c>
      <c r="F27" t="n">
        <v>37.34</v>
      </c>
      <c r="G27" t="n">
        <v>172.35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402.24</v>
      </c>
      <c r="Q27" t="n">
        <v>790.16</v>
      </c>
      <c r="R27" t="n">
        <v>88.20999999999999</v>
      </c>
      <c r="S27" t="n">
        <v>58.53</v>
      </c>
      <c r="T27" t="n">
        <v>7727.97</v>
      </c>
      <c r="U27" t="n">
        <v>0.66</v>
      </c>
      <c r="V27" t="n">
        <v>0.78</v>
      </c>
      <c r="W27" t="n">
        <v>2.59</v>
      </c>
      <c r="X27" t="n">
        <v>0.44</v>
      </c>
      <c r="Y27" t="n">
        <v>0.5</v>
      </c>
      <c r="Z27" t="n">
        <v>10</v>
      </c>
      <c r="AA27" t="n">
        <v>744.9904666252327</v>
      </c>
      <c r="AB27" t="n">
        <v>1019.328823096419</v>
      </c>
      <c r="AC27" t="n">
        <v>922.0455108570847</v>
      </c>
      <c r="AD27" t="n">
        <v>744990.4666252327</v>
      </c>
      <c r="AE27" t="n">
        <v>1019328.823096419</v>
      </c>
      <c r="AF27" t="n">
        <v>6.410318310232817e-06</v>
      </c>
      <c r="AG27" t="n">
        <v>26.14583333333333</v>
      </c>
      <c r="AH27" t="n">
        <v>922045.5108570846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2.4938</v>
      </c>
      <c r="E28" t="n">
        <v>40.1</v>
      </c>
      <c r="F28" t="n">
        <v>37.32</v>
      </c>
      <c r="G28" t="n">
        <v>186.6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401.41</v>
      </c>
      <c r="Q28" t="n">
        <v>790.16</v>
      </c>
      <c r="R28" t="n">
        <v>87.28</v>
      </c>
      <c r="S28" t="n">
        <v>58.53</v>
      </c>
      <c r="T28" t="n">
        <v>7268.88</v>
      </c>
      <c r="U28" t="n">
        <v>0.67</v>
      </c>
      <c r="V28" t="n">
        <v>0.78</v>
      </c>
      <c r="W28" t="n">
        <v>2.59</v>
      </c>
      <c r="X28" t="n">
        <v>0.42</v>
      </c>
      <c r="Y28" t="n">
        <v>0.5</v>
      </c>
      <c r="Z28" t="n">
        <v>10</v>
      </c>
      <c r="AA28" t="n">
        <v>743.9707327614359</v>
      </c>
      <c r="AB28" t="n">
        <v>1017.933578236489</v>
      </c>
      <c r="AC28" t="n">
        <v>920.783426208348</v>
      </c>
      <c r="AD28" t="n">
        <v>743970.7327614359</v>
      </c>
      <c r="AE28" t="n">
        <v>1017933.578236489</v>
      </c>
      <c r="AF28" t="n">
        <v>6.419327712347346e-06</v>
      </c>
      <c r="AG28" t="n">
        <v>26.10677083333333</v>
      </c>
      <c r="AH28" t="n">
        <v>920783.426208348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2.4934</v>
      </c>
      <c r="E29" t="n">
        <v>40.11</v>
      </c>
      <c r="F29" t="n">
        <v>37.33</v>
      </c>
      <c r="G29" t="n">
        <v>186.63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8</v>
      </c>
      <c r="N29" t="n">
        <v>44.57</v>
      </c>
      <c r="O29" t="n">
        <v>26006.56</v>
      </c>
      <c r="P29" t="n">
        <v>399.29</v>
      </c>
      <c r="Q29" t="n">
        <v>790.16</v>
      </c>
      <c r="R29" t="n">
        <v>87.42</v>
      </c>
      <c r="S29" t="n">
        <v>58.53</v>
      </c>
      <c r="T29" t="n">
        <v>7339.72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742.9061413484983</v>
      </c>
      <c r="AB29" t="n">
        <v>1016.47695729885</v>
      </c>
      <c r="AC29" t="n">
        <v>919.4658231286164</v>
      </c>
      <c r="AD29" t="n">
        <v>742906.1413484983</v>
      </c>
      <c r="AE29" t="n">
        <v>1016476.95729885</v>
      </c>
      <c r="AF29" t="n">
        <v>6.4182980663914e-06</v>
      </c>
      <c r="AG29" t="n">
        <v>26.11328125</v>
      </c>
      <c r="AH29" t="n">
        <v>919465.8231286164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2.4988</v>
      </c>
      <c r="E30" t="n">
        <v>40.02</v>
      </c>
      <c r="F30" t="n">
        <v>37.27</v>
      </c>
      <c r="G30" t="n">
        <v>203.31</v>
      </c>
      <c r="H30" t="n">
        <v>2.45</v>
      </c>
      <c r="I30" t="n">
        <v>11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396.15</v>
      </c>
      <c r="Q30" t="n">
        <v>790.17</v>
      </c>
      <c r="R30" t="n">
        <v>85.61</v>
      </c>
      <c r="S30" t="n">
        <v>58.53</v>
      </c>
      <c r="T30" t="n">
        <v>6436.29</v>
      </c>
      <c r="U30" t="n">
        <v>0.68</v>
      </c>
      <c r="V30" t="n">
        <v>0.78</v>
      </c>
      <c r="W30" t="n">
        <v>2.59</v>
      </c>
      <c r="X30" t="n">
        <v>0.37</v>
      </c>
      <c r="Y30" t="n">
        <v>0.5</v>
      </c>
      <c r="Z30" t="n">
        <v>10</v>
      </c>
      <c r="AA30" t="n">
        <v>740.2243748069341</v>
      </c>
      <c r="AB30" t="n">
        <v>1012.807646005492</v>
      </c>
      <c r="AC30" t="n">
        <v>916.1467057551856</v>
      </c>
      <c r="AD30" t="n">
        <v>740224.374806934</v>
      </c>
      <c r="AE30" t="n">
        <v>1012807.646005491</v>
      </c>
      <c r="AF30" t="n">
        <v>6.432198286796677e-06</v>
      </c>
      <c r="AG30" t="n">
        <v>26.0546875</v>
      </c>
      <c r="AH30" t="n">
        <v>916146.7057551856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2.499</v>
      </c>
      <c r="E31" t="n">
        <v>40.02</v>
      </c>
      <c r="F31" t="n">
        <v>37.27</v>
      </c>
      <c r="G31" t="n">
        <v>203.29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396.16</v>
      </c>
      <c r="Q31" t="n">
        <v>790.16</v>
      </c>
      <c r="R31" t="n">
        <v>85.47</v>
      </c>
      <c r="S31" t="n">
        <v>58.53</v>
      </c>
      <c r="T31" t="n">
        <v>6370.04</v>
      </c>
      <c r="U31" t="n">
        <v>0.68</v>
      </c>
      <c r="V31" t="n">
        <v>0.78</v>
      </c>
      <c r="W31" t="n">
        <v>2.6</v>
      </c>
      <c r="X31" t="n">
        <v>0.37</v>
      </c>
      <c r="Y31" t="n">
        <v>0.5</v>
      </c>
      <c r="Z31" t="n">
        <v>10</v>
      </c>
      <c r="AA31" t="n">
        <v>740.2019396418364</v>
      </c>
      <c r="AB31" t="n">
        <v>1012.776949222835</v>
      </c>
      <c r="AC31" t="n">
        <v>916.1189386303828</v>
      </c>
      <c r="AD31" t="n">
        <v>740201.9396418363</v>
      </c>
      <c r="AE31" t="n">
        <v>1012776.949222835</v>
      </c>
      <c r="AF31" t="n">
        <v>6.43271310977465e-06</v>
      </c>
      <c r="AG31" t="n">
        <v>26.0546875</v>
      </c>
      <c r="AH31" t="n">
        <v>916118.9386303828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2.498</v>
      </c>
      <c r="E32" t="n">
        <v>40.03</v>
      </c>
      <c r="F32" t="n">
        <v>37.29</v>
      </c>
      <c r="G32" t="n">
        <v>203.38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398.31</v>
      </c>
      <c r="Q32" t="n">
        <v>790.17</v>
      </c>
      <c r="R32" t="n">
        <v>85.73999999999999</v>
      </c>
      <c r="S32" t="n">
        <v>58.53</v>
      </c>
      <c r="T32" t="n">
        <v>6503.36</v>
      </c>
      <c r="U32" t="n">
        <v>0.68</v>
      </c>
      <c r="V32" t="n">
        <v>0.78</v>
      </c>
      <c r="W32" t="n">
        <v>2.6</v>
      </c>
      <c r="X32" t="n">
        <v>0.38</v>
      </c>
      <c r="Y32" t="n">
        <v>0.5</v>
      </c>
      <c r="Z32" t="n">
        <v>10</v>
      </c>
      <c r="AA32" t="n">
        <v>741.5835550161945</v>
      </c>
      <c r="AB32" t="n">
        <v>1014.667336330601</v>
      </c>
      <c r="AC32" t="n">
        <v>917.8289098457581</v>
      </c>
      <c r="AD32" t="n">
        <v>741583.5550161945</v>
      </c>
      <c r="AE32" t="n">
        <v>1014667.336330601</v>
      </c>
      <c r="AF32" t="n">
        <v>6.430138994884784e-06</v>
      </c>
      <c r="AG32" t="n">
        <v>26.06119791666667</v>
      </c>
      <c r="AH32" t="n">
        <v>917828.9098457581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2.4987</v>
      </c>
      <c r="E33" t="n">
        <v>40.02</v>
      </c>
      <c r="F33" t="n">
        <v>37.28</v>
      </c>
      <c r="G33" t="n">
        <v>203.32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398.92</v>
      </c>
      <c r="Q33" t="n">
        <v>790.1799999999999</v>
      </c>
      <c r="R33" t="n">
        <v>85.59999999999999</v>
      </c>
      <c r="S33" t="n">
        <v>58.53</v>
      </c>
      <c r="T33" t="n">
        <v>6431.29</v>
      </c>
      <c r="U33" t="n">
        <v>0.68</v>
      </c>
      <c r="V33" t="n">
        <v>0.78</v>
      </c>
      <c r="W33" t="n">
        <v>2.6</v>
      </c>
      <c r="X33" t="n">
        <v>0.37</v>
      </c>
      <c r="Y33" t="n">
        <v>0.5</v>
      </c>
      <c r="Z33" t="n">
        <v>10</v>
      </c>
      <c r="AA33" t="n">
        <v>741.78212004042</v>
      </c>
      <c r="AB33" t="n">
        <v>1014.939021756817</v>
      </c>
      <c r="AC33" t="n">
        <v>918.074665996209</v>
      </c>
      <c r="AD33" t="n">
        <v>741782.12004042</v>
      </c>
      <c r="AE33" t="n">
        <v>1014939.021756817</v>
      </c>
      <c r="AF33" t="n">
        <v>6.431940875307689e-06</v>
      </c>
      <c r="AG33" t="n">
        <v>26.0546875</v>
      </c>
      <c r="AH33" t="n">
        <v>918074.665996209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2.4981</v>
      </c>
      <c r="E34" t="n">
        <v>40.03</v>
      </c>
      <c r="F34" t="n">
        <v>37.28</v>
      </c>
      <c r="G34" t="n">
        <v>203.37</v>
      </c>
      <c r="H34" t="n">
        <v>2.7</v>
      </c>
      <c r="I34" t="n">
        <v>11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400.93</v>
      </c>
      <c r="Q34" t="n">
        <v>790.1799999999999</v>
      </c>
      <c r="R34" t="n">
        <v>85.63</v>
      </c>
      <c r="S34" t="n">
        <v>58.53</v>
      </c>
      <c r="T34" t="n">
        <v>6449.67</v>
      </c>
      <c r="U34" t="n">
        <v>0.68</v>
      </c>
      <c r="V34" t="n">
        <v>0.78</v>
      </c>
      <c r="W34" t="n">
        <v>2.6</v>
      </c>
      <c r="X34" t="n">
        <v>0.38</v>
      </c>
      <c r="Y34" t="n">
        <v>0.5</v>
      </c>
      <c r="Z34" t="n">
        <v>10</v>
      </c>
      <c r="AA34" t="n">
        <v>742.9608278379568</v>
      </c>
      <c r="AB34" t="n">
        <v>1016.551781766324</v>
      </c>
      <c r="AC34" t="n">
        <v>919.5335064539323</v>
      </c>
      <c r="AD34" t="n">
        <v>742960.8278379568</v>
      </c>
      <c r="AE34" t="n">
        <v>1016551.781766324</v>
      </c>
      <c r="AF34" t="n">
        <v>6.43039640637377e-06</v>
      </c>
      <c r="AG34" t="n">
        <v>26.06119791666667</v>
      </c>
      <c r="AH34" t="n">
        <v>919533.5064539323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2.1143</v>
      </c>
      <c r="E2" t="n">
        <v>47.3</v>
      </c>
      <c r="F2" t="n">
        <v>43.44</v>
      </c>
      <c r="G2" t="n">
        <v>15.06</v>
      </c>
      <c r="H2" t="n">
        <v>0.34</v>
      </c>
      <c r="I2" t="n">
        <v>173</v>
      </c>
      <c r="J2" t="n">
        <v>51.33</v>
      </c>
      <c r="K2" t="n">
        <v>24.83</v>
      </c>
      <c r="L2" t="n">
        <v>1</v>
      </c>
      <c r="M2" t="n">
        <v>171</v>
      </c>
      <c r="N2" t="n">
        <v>5.51</v>
      </c>
      <c r="O2" t="n">
        <v>6564.78</v>
      </c>
      <c r="P2" t="n">
        <v>238.22</v>
      </c>
      <c r="Q2" t="n">
        <v>790.22</v>
      </c>
      <c r="R2" t="n">
        <v>291.26</v>
      </c>
      <c r="S2" t="n">
        <v>58.53</v>
      </c>
      <c r="T2" t="n">
        <v>108454.79</v>
      </c>
      <c r="U2" t="n">
        <v>0.2</v>
      </c>
      <c r="V2" t="n">
        <v>0.67</v>
      </c>
      <c r="W2" t="n">
        <v>2.86</v>
      </c>
      <c r="X2" t="n">
        <v>6.53</v>
      </c>
      <c r="Y2" t="n">
        <v>0.5</v>
      </c>
      <c r="Z2" t="n">
        <v>10</v>
      </c>
      <c r="AA2" t="n">
        <v>691.0936537867021</v>
      </c>
      <c r="AB2" t="n">
        <v>945.5848260111729</v>
      </c>
      <c r="AC2" t="n">
        <v>855.3395373533044</v>
      </c>
      <c r="AD2" t="n">
        <v>691093.6537867021</v>
      </c>
      <c r="AE2" t="n">
        <v>945584.826011173</v>
      </c>
      <c r="AF2" t="n">
        <v>9.755881782698981e-06</v>
      </c>
      <c r="AG2" t="n">
        <v>30.79427083333333</v>
      </c>
      <c r="AH2" t="n">
        <v>855339.5373533044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2.3627</v>
      </c>
      <c r="E3" t="n">
        <v>42.32</v>
      </c>
      <c r="F3" t="n">
        <v>39.66</v>
      </c>
      <c r="G3" t="n">
        <v>31.73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73</v>
      </c>
      <c r="N3" t="n">
        <v>5.64</v>
      </c>
      <c r="O3" t="n">
        <v>6705.1</v>
      </c>
      <c r="P3" t="n">
        <v>204.65</v>
      </c>
      <c r="Q3" t="n">
        <v>790.1799999999999</v>
      </c>
      <c r="R3" t="n">
        <v>165.12</v>
      </c>
      <c r="S3" t="n">
        <v>58.53</v>
      </c>
      <c r="T3" t="n">
        <v>45875.73</v>
      </c>
      <c r="U3" t="n">
        <v>0.35</v>
      </c>
      <c r="V3" t="n">
        <v>0.73</v>
      </c>
      <c r="W3" t="n">
        <v>2.7</v>
      </c>
      <c r="X3" t="n">
        <v>2.76</v>
      </c>
      <c r="Y3" t="n">
        <v>0.5</v>
      </c>
      <c r="Z3" t="n">
        <v>10</v>
      </c>
      <c r="AA3" t="n">
        <v>590.7760411806514</v>
      </c>
      <c r="AB3" t="n">
        <v>808.3258427428566</v>
      </c>
      <c r="AC3" t="n">
        <v>731.1803588039231</v>
      </c>
      <c r="AD3" t="n">
        <v>590776.0411806514</v>
      </c>
      <c r="AE3" t="n">
        <v>808325.8427428566</v>
      </c>
      <c r="AF3" t="n">
        <v>1.09020583114898e-05</v>
      </c>
      <c r="AG3" t="n">
        <v>27.55208333333333</v>
      </c>
      <c r="AH3" t="n">
        <v>731180.3588039231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2.4462</v>
      </c>
      <c r="E4" t="n">
        <v>40.88</v>
      </c>
      <c r="F4" t="n">
        <v>38.57</v>
      </c>
      <c r="G4" t="n">
        <v>50.31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184.46</v>
      </c>
      <c r="Q4" t="n">
        <v>790.24</v>
      </c>
      <c r="R4" t="n">
        <v>128.55</v>
      </c>
      <c r="S4" t="n">
        <v>58.53</v>
      </c>
      <c r="T4" t="n">
        <v>27733.9</v>
      </c>
      <c r="U4" t="n">
        <v>0.46</v>
      </c>
      <c r="V4" t="n">
        <v>0.75</v>
      </c>
      <c r="W4" t="n">
        <v>2.66</v>
      </c>
      <c r="X4" t="n">
        <v>1.67</v>
      </c>
      <c r="Y4" t="n">
        <v>0.5</v>
      </c>
      <c r="Z4" t="n">
        <v>10</v>
      </c>
      <c r="AA4" t="n">
        <v>561.1463137783832</v>
      </c>
      <c r="AB4" t="n">
        <v>767.7851425397557</v>
      </c>
      <c r="AC4" t="n">
        <v>694.5088061289762</v>
      </c>
      <c r="AD4" t="n">
        <v>561146.3137783832</v>
      </c>
      <c r="AE4" t="n">
        <v>767785.1425397557</v>
      </c>
      <c r="AF4" t="n">
        <v>1.128734712048349e-05</v>
      </c>
      <c r="AG4" t="n">
        <v>26.61458333333333</v>
      </c>
      <c r="AH4" t="n">
        <v>694508.8061289762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2.4583</v>
      </c>
      <c r="E5" t="n">
        <v>40.68</v>
      </c>
      <c r="F5" t="n">
        <v>38.43</v>
      </c>
      <c r="G5" t="n">
        <v>56.24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182.28</v>
      </c>
      <c r="Q5" t="n">
        <v>790.1900000000001</v>
      </c>
      <c r="R5" t="n">
        <v>122.54</v>
      </c>
      <c r="S5" t="n">
        <v>58.53</v>
      </c>
      <c r="T5" t="n">
        <v>24753.87</v>
      </c>
      <c r="U5" t="n">
        <v>0.48</v>
      </c>
      <c r="V5" t="n">
        <v>0.75</v>
      </c>
      <c r="W5" t="n">
        <v>2.69</v>
      </c>
      <c r="X5" t="n">
        <v>1.53</v>
      </c>
      <c r="Y5" t="n">
        <v>0.5</v>
      </c>
      <c r="Z5" t="n">
        <v>10</v>
      </c>
      <c r="AA5" t="n">
        <v>558.6657205888361</v>
      </c>
      <c r="AB5" t="n">
        <v>764.3910855017695</v>
      </c>
      <c r="AC5" t="n">
        <v>691.4386731311063</v>
      </c>
      <c r="AD5" t="n">
        <v>558665.720588836</v>
      </c>
      <c r="AE5" t="n">
        <v>764391.0855017694</v>
      </c>
      <c r="AF5" t="n">
        <v>1.134317939100833e-05</v>
      </c>
      <c r="AG5" t="n">
        <v>26.484375</v>
      </c>
      <c r="AH5" t="n">
        <v>691438.6731311063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1.4916</v>
      </c>
      <c r="E2" t="n">
        <v>67.04000000000001</v>
      </c>
      <c r="F2" t="n">
        <v>53.35</v>
      </c>
      <c r="G2" t="n">
        <v>7.57</v>
      </c>
      <c r="H2" t="n">
        <v>0.13</v>
      </c>
      <c r="I2" t="n">
        <v>423</v>
      </c>
      <c r="J2" t="n">
        <v>133.21</v>
      </c>
      <c r="K2" t="n">
        <v>46.47</v>
      </c>
      <c r="L2" t="n">
        <v>1</v>
      </c>
      <c r="M2" t="n">
        <v>421</v>
      </c>
      <c r="N2" t="n">
        <v>20.75</v>
      </c>
      <c r="O2" t="n">
        <v>16663.42</v>
      </c>
      <c r="P2" t="n">
        <v>581</v>
      </c>
      <c r="Q2" t="n">
        <v>790.27</v>
      </c>
      <c r="R2" t="n">
        <v>623.3</v>
      </c>
      <c r="S2" t="n">
        <v>58.53</v>
      </c>
      <c r="T2" t="n">
        <v>273221.65</v>
      </c>
      <c r="U2" t="n">
        <v>0.09</v>
      </c>
      <c r="V2" t="n">
        <v>0.54</v>
      </c>
      <c r="W2" t="n">
        <v>3.27</v>
      </c>
      <c r="X2" t="n">
        <v>16.44</v>
      </c>
      <c r="Y2" t="n">
        <v>0.5</v>
      </c>
      <c r="Z2" t="n">
        <v>10</v>
      </c>
      <c r="AA2" t="n">
        <v>1463.085497614284</v>
      </c>
      <c r="AB2" t="n">
        <v>2001.858124612535</v>
      </c>
      <c r="AC2" t="n">
        <v>1810.803594825038</v>
      </c>
      <c r="AD2" t="n">
        <v>1463085.497614284</v>
      </c>
      <c r="AE2" t="n">
        <v>2001858.124612535</v>
      </c>
      <c r="AF2" t="n">
        <v>4.278336316035907e-06</v>
      </c>
      <c r="AG2" t="n">
        <v>43.64583333333334</v>
      </c>
      <c r="AH2" t="n">
        <v>1810803.594825038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43.25</v>
      </c>
      <c r="G3" t="n">
        <v>15.36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167</v>
      </c>
      <c r="N3" t="n">
        <v>21.09</v>
      </c>
      <c r="O3" t="n">
        <v>16828.84</v>
      </c>
      <c r="P3" t="n">
        <v>466.49</v>
      </c>
      <c r="Q3" t="n">
        <v>790.21</v>
      </c>
      <c r="R3" t="n">
        <v>285.47</v>
      </c>
      <c r="S3" t="n">
        <v>58.53</v>
      </c>
      <c r="T3" t="n">
        <v>105578.71</v>
      </c>
      <c r="U3" t="n">
        <v>0.21</v>
      </c>
      <c r="V3" t="n">
        <v>0.67</v>
      </c>
      <c r="W3" t="n">
        <v>2.85</v>
      </c>
      <c r="X3" t="n">
        <v>6.35</v>
      </c>
      <c r="Y3" t="n">
        <v>0.5</v>
      </c>
      <c r="Z3" t="n">
        <v>10</v>
      </c>
      <c r="AA3" t="n">
        <v>973.863895736289</v>
      </c>
      <c r="AB3" t="n">
        <v>1332.483545989235</v>
      </c>
      <c r="AC3" t="n">
        <v>1205.313186512424</v>
      </c>
      <c r="AD3" t="n">
        <v>973863.895736289</v>
      </c>
      <c r="AE3" t="n">
        <v>1332483.545989235</v>
      </c>
      <c r="AF3" t="n">
        <v>5.732557630215449e-06</v>
      </c>
      <c r="AG3" t="n">
        <v>32.578125</v>
      </c>
      <c r="AH3" t="n">
        <v>1205313.186512424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2.1786</v>
      </c>
      <c r="E4" t="n">
        <v>45.9</v>
      </c>
      <c r="F4" t="n">
        <v>40.84</v>
      </c>
      <c r="G4" t="n">
        <v>23.11</v>
      </c>
      <c r="H4" t="n">
        <v>0.39</v>
      </c>
      <c r="I4" t="n">
        <v>106</v>
      </c>
      <c r="J4" t="n">
        <v>135.9</v>
      </c>
      <c r="K4" t="n">
        <v>46.47</v>
      </c>
      <c r="L4" t="n">
        <v>3</v>
      </c>
      <c r="M4" t="n">
        <v>104</v>
      </c>
      <c r="N4" t="n">
        <v>21.43</v>
      </c>
      <c r="O4" t="n">
        <v>16994.64</v>
      </c>
      <c r="P4" t="n">
        <v>436.71</v>
      </c>
      <c r="Q4" t="n">
        <v>790.23</v>
      </c>
      <c r="R4" t="n">
        <v>204.68</v>
      </c>
      <c r="S4" t="n">
        <v>58.53</v>
      </c>
      <c r="T4" t="n">
        <v>65499.9</v>
      </c>
      <c r="U4" t="n">
        <v>0.29</v>
      </c>
      <c r="V4" t="n">
        <v>0.71</v>
      </c>
      <c r="W4" t="n">
        <v>2.74</v>
      </c>
      <c r="X4" t="n">
        <v>3.93</v>
      </c>
      <c r="Y4" t="n">
        <v>0.5</v>
      </c>
      <c r="Z4" t="n">
        <v>10</v>
      </c>
      <c r="AA4" t="n">
        <v>867.238579923566</v>
      </c>
      <c r="AB4" t="n">
        <v>1186.594084917324</v>
      </c>
      <c r="AC4" t="n">
        <v>1073.347210848072</v>
      </c>
      <c r="AD4" t="n">
        <v>867238.579923566</v>
      </c>
      <c r="AE4" t="n">
        <v>1186594.084917324</v>
      </c>
      <c r="AF4" t="n">
        <v>6.248849221048422e-06</v>
      </c>
      <c r="AG4" t="n">
        <v>29.8828125</v>
      </c>
      <c r="AH4" t="n">
        <v>1073347.210848072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2.2725</v>
      </c>
      <c r="E5" t="n">
        <v>44</v>
      </c>
      <c r="F5" t="n">
        <v>39.73</v>
      </c>
      <c r="G5" t="n">
        <v>30.96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75</v>
      </c>
      <c r="N5" t="n">
        <v>21.78</v>
      </c>
      <c r="O5" t="n">
        <v>17160.92</v>
      </c>
      <c r="P5" t="n">
        <v>420.49</v>
      </c>
      <c r="Q5" t="n">
        <v>790.2</v>
      </c>
      <c r="R5" t="n">
        <v>167.26</v>
      </c>
      <c r="S5" t="n">
        <v>58.53</v>
      </c>
      <c r="T5" t="n">
        <v>46932.24</v>
      </c>
      <c r="U5" t="n">
        <v>0.35</v>
      </c>
      <c r="V5" t="n">
        <v>0.73</v>
      </c>
      <c r="W5" t="n">
        <v>2.71</v>
      </c>
      <c r="X5" t="n">
        <v>2.83</v>
      </c>
      <c r="Y5" t="n">
        <v>0.5</v>
      </c>
      <c r="Z5" t="n">
        <v>10</v>
      </c>
      <c r="AA5" t="n">
        <v>816.9341288453995</v>
      </c>
      <c r="AB5" t="n">
        <v>1117.765315676424</v>
      </c>
      <c r="AC5" t="n">
        <v>1011.087362741739</v>
      </c>
      <c r="AD5" t="n">
        <v>816934.1288453995</v>
      </c>
      <c r="AE5" t="n">
        <v>1117765.315676423</v>
      </c>
      <c r="AF5" t="n">
        <v>6.518181334266289e-06</v>
      </c>
      <c r="AG5" t="n">
        <v>28.64583333333333</v>
      </c>
      <c r="AH5" t="n">
        <v>1011087.362741739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2.3305</v>
      </c>
      <c r="E6" t="n">
        <v>42.91</v>
      </c>
      <c r="F6" t="n">
        <v>39.1</v>
      </c>
      <c r="G6" t="n">
        <v>39.1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409.92</v>
      </c>
      <c r="Q6" t="n">
        <v>790.1900000000001</v>
      </c>
      <c r="R6" t="n">
        <v>146.36</v>
      </c>
      <c r="S6" t="n">
        <v>58.53</v>
      </c>
      <c r="T6" t="n">
        <v>36570.56</v>
      </c>
      <c r="U6" t="n">
        <v>0.4</v>
      </c>
      <c r="V6" t="n">
        <v>0.74</v>
      </c>
      <c r="W6" t="n">
        <v>2.67</v>
      </c>
      <c r="X6" t="n">
        <v>2.19</v>
      </c>
      <c r="Y6" t="n">
        <v>0.5</v>
      </c>
      <c r="Z6" t="n">
        <v>10</v>
      </c>
      <c r="AA6" t="n">
        <v>789.1444075116221</v>
      </c>
      <c r="AB6" t="n">
        <v>1079.742192951571</v>
      </c>
      <c r="AC6" t="n">
        <v>976.6931134839576</v>
      </c>
      <c r="AD6" t="n">
        <v>789144.4075116222</v>
      </c>
      <c r="AE6" t="n">
        <v>1079742.192951571</v>
      </c>
      <c r="AF6" t="n">
        <v>6.684541957979137e-06</v>
      </c>
      <c r="AG6" t="n">
        <v>27.93619791666667</v>
      </c>
      <c r="AH6" t="n">
        <v>976693.1134839576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2.3661</v>
      </c>
      <c r="E7" t="n">
        <v>42.26</v>
      </c>
      <c r="F7" t="n">
        <v>38.72</v>
      </c>
      <c r="G7" t="n">
        <v>46.47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402.67</v>
      </c>
      <c r="Q7" t="n">
        <v>790.17</v>
      </c>
      <c r="R7" t="n">
        <v>134.19</v>
      </c>
      <c r="S7" t="n">
        <v>58.53</v>
      </c>
      <c r="T7" t="n">
        <v>30534.43</v>
      </c>
      <c r="U7" t="n">
        <v>0.44</v>
      </c>
      <c r="V7" t="n">
        <v>0.75</v>
      </c>
      <c r="W7" t="n">
        <v>2.65</v>
      </c>
      <c r="X7" t="n">
        <v>1.82</v>
      </c>
      <c r="Y7" t="n">
        <v>0.5</v>
      </c>
      <c r="Z7" t="n">
        <v>10</v>
      </c>
      <c r="AA7" t="n">
        <v>768.5580964107917</v>
      </c>
      <c r="AB7" t="n">
        <v>1051.575093899466</v>
      </c>
      <c r="AC7" t="n">
        <v>951.2142428326143</v>
      </c>
      <c r="AD7" t="n">
        <v>768558.0964107916</v>
      </c>
      <c r="AE7" t="n">
        <v>1051575.093899466</v>
      </c>
      <c r="AF7" t="n">
        <v>6.786652961499436e-06</v>
      </c>
      <c r="AG7" t="n">
        <v>27.51302083333333</v>
      </c>
      <c r="AH7" t="n">
        <v>951214.2428326143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2.394</v>
      </c>
      <c r="E8" t="n">
        <v>41.77</v>
      </c>
      <c r="F8" t="n">
        <v>38.45</v>
      </c>
      <c r="G8" t="n">
        <v>54.93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396.28</v>
      </c>
      <c r="Q8" t="n">
        <v>790.1799999999999</v>
      </c>
      <c r="R8" t="n">
        <v>124.86</v>
      </c>
      <c r="S8" t="n">
        <v>58.53</v>
      </c>
      <c r="T8" t="n">
        <v>25906.4</v>
      </c>
      <c r="U8" t="n">
        <v>0.47</v>
      </c>
      <c r="V8" t="n">
        <v>0.75</v>
      </c>
      <c r="W8" t="n">
        <v>2.64</v>
      </c>
      <c r="X8" t="n">
        <v>1.54</v>
      </c>
      <c r="Y8" t="n">
        <v>0.5</v>
      </c>
      <c r="Z8" t="n">
        <v>10</v>
      </c>
      <c r="AA8" t="n">
        <v>759.7042913783661</v>
      </c>
      <c r="AB8" t="n">
        <v>1039.460927251791</v>
      </c>
      <c r="AC8" t="n">
        <v>940.2562352474534</v>
      </c>
      <c r="AD8" t="n">
        <v>759704.2913783661</v>
      </c>
      <c r="AE8" t="n">
        <v>1039460.927251791</v>
      </c>
      <c r="AF8" t="n">
        <v>6.866678158078547e-06</v>
      </c>
      <c r="AG8" t="n">
        <v>27.19401041666667</v>
      </c>
      <c r="AH8" t="n">
        <v>940256.2352474534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2.4176</v>
      </c>
      <c r="E9" t="n">
        <v>41.36</v>
      </c>
      <c r="F9" t="n">
        <v>38.2</v>
      </c>
      <c r="G9" t="n">
        <v>63.67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389.42</v>
      </c>
      <c r="Q9" t="n">
        <v>790.1799999999999</v>
      </c>
      <c r="R9" t="n">
        <v>116.51</v>
      </c>
      <c r="S9" t="n">
        <v>58.53</v>
      </c>
      <c r="T9" t="n">
        <v>21765.78</v>
      </c>
      <c r="U9" t="n">
        <v>0.5</v>
      </c>
      <c r="V9" t="n">
        <v>0.76</v>
      </c>
      <c r="W9" t="n">
        <v>2.63</v>
      </c>
      <c r="X9" t="n">
        <v>1.3</v>
      </c>
      <c r="Y9" t="n">
        <v>0.5</v>
      </c>
      <c r="Z9" t="n">
        <v>10</v>
      </c>
      <c r="AA9" t="n">
        <v>741.946942309784</v>
      </c>
      <c r="AB9" t="n">
        <v>1015.164538857206</v>
      </c>
      <c r="AC9" t="n">
        <v>918.2786600610522</v>
      </c>
      <c r="AD9" t="n">
        <v>741946.942309784</v>
      </c>
      <c r="AE9" t="n">
        <v>1015164.538857206</v>
      </c>
      <c r="AF9" t="n">
        <v>6.934369722209982e-06</v>
      </c>
      <c r="AG9" t="n">
        <v>26.92708333333333</v>
      </c>
      <c r="AH9" t="n">
        <v>918278.6600610522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2.4324</v>
      </c>
      <c r="E10" t="n">
        <v>41.11</v>
      </c>
      <c r="F10" t="n">
        <v>38.06</v>
      </c>
      <c r="G10" t="n">
        <v>71.36</v>
      </c>
      <c r="H10" t="n">
        <v>1.11</v>
      </c>
      <c r="I10" t="n">
        <v>32</v>
      </c>
      <c r="J10" t="n">
        <v>144.05</v>
      </c>
      <c r="K10" t="n">
        <v>46.47</v>
      </c>
      <c r="L10" t="n">
        <v>9</v>
      </c>
      <c r="M10" t="n">
        <v>30</v>
      </c>
      <c r="N10" t="n">
        <v>23.58</v>
      </c>
      <c r="O10" t="n">
        <v>17999.83</v>
      </c>
      <c r="P10" t="n">
        <v>383.52</v>
      </c>
      <c r="Q10" t="n">
        <v>790.16</v>
      </c>
      <c r="R10" t="n">
        <v>112.11</v>
      </c>
      <c r="S10" t="n">
        <v>58.53</v>
      </c>
      <c r="T10" t="n">
        <v>19583.16</v>
      </c>
      <c r="U10" t="n">
        <v>0.52</v>
      </c>
      <c r="V10" t="n">
        <v>0.76</v>
      </c>
      <c r="W10" t="n">
        <v>2.62</v>
      </c>
      <c r="X10" t="n">
        <v>1.16</v>
      </c>
      <c r="Y10" t="n">
        <v>0.5</v>
      </c>
      <c r="Z10" t="n">
        <v>10</v>
      </c>
      <c r="AA10" t="n">
        <v>736.0866988541193</v>
      </c>
      <c r="AB10" t="n">
        <v>1007.146295225471</v>
      </c>
      <c r="AC10" t="n">
        <v>911.0256663478542</v>
      </c>
      <c r="AD10" t="n">
        <v>736086.6988541193</v>
      </c>
      <c r="AE10" t="n">
        <v>1007146.295225471</v>
      </c>
      <c r="AF10" t="n">
        <v>6.976820364122914e-06</v>
      </c>
      <c r="AG10" t="n">
        <v>26.76432291666667</v>
      </c>
      <c r="AH10" t="n">
        <v>911025.6663478542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2.4437</v>
      </c>
      <c r="E11" t="n">
        <v>40.92</v>
      </c>
      <c r="F11" t="n">
        <v>37.95</v>
      </c>
      <c r="G11" t="n">
        <v>78.52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378.35</v>
      </c>
      <c r="Q11" t="n">
        <v>790.1799999999999</v>
      </c>
      <c r="R11" t="n">
        <v>108.28</v>
      </c>
      <c r="S11" t="n">
        <v>58.53</v>
      </c>
      <c r="T11" t="n">
        <v>17681.26</v>
      </c>
      <c r="U11" t="n">
        <v>0.54</v>
      </c>
      <c r="V11" t="n">
        <v>0.76</v>
      </c>
      <c r="W11" t="n">
        <v>2.62</v>
      </c>
      <c r="X11" t="n">
        <v>1.05</v>
      </c>
      <c r="Y11" t="n">
        <v>0.5</v>
      </c>
      <c r="Z11" t="n">
        <v>10</v>
      </c>
      <c r="AA11" t="n">
        <v>731.2795814935176</v>
      </c>
      <c r="AB11" t="n">
        <v>1000.568985177645</v>
      </c>
      <c r="AC11" t="n">
        <v>905.0760855396803</v>
      </c>
      <c r="AD11" t="n">
        <v>731279.5814935176</v>
      </c>
      <c r="AE11" t="n">
        <v>1000568.985177645</v>
      </c>
      <c r="AF11" t="n">
        <v>7.009232002880764e-06</v>
      </c>
      <c r="AG11" t="n">
        <v>26.640625</v>
      </c>
      <c r="AH11" t="n">
        <v>905076.0855396803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2.4551</v>
      </c>
      <c r="E12" t="n">
        <v>40.73</v>
      </c>
      <c r="F12" t="n">
        <v>37.84</v>
      </c>
      <c r="G12" t="n">
        <v>87.33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373.19</v>
      </c>
      <c r="Q12" t="n">
        <v>790.17</v>
      </c>
      <c r="R12" t="n">
        <v>104.73</v>
      </c>
      <c r="S12" t="n">
        <v>58.53</v>
      </c>
      <c r="T12" t="n">
        <v>15923.61</v>
      </c>
      <c r="U12" t="n">
        <v>0.5600000000000001</v>
      </c>
      <c r="V12" t="n">
        <v>0.77</v>
      </c>
      <c r="W12" t="n">
        <v>2.62</v>
      </c>
      <c r="X12" t="n">
        <v>0.9399999999999999</v>
      </c>
      <c r="Y12" t="n">
        <v>0.5</v>
      </c>
      <c r="Z12" t="n">
        <v>10</v>
      </c>
      <c r="AA12" t="n">
        <v>726.5088235370107</v>
      </c>
      <c r="AB12" t="n">
        <v>994.0414236705652</v>
      </c>
      <c r="AC12" t="n">
        <v>899.1715053413462</v>
      </c>
      <c r="AD12" t="n">
        <v>726508.8235370107</v>
      </c>
      <c r="AE12" t="n">
        <v>994041.4236705652</v>
      </c>
      <c r="AF12" t="n">
        <v>7.041930470300184e-06</v>
      </c>
      <c r="AG12" t="n">
        <v>26.51692708333333</v>
      </c>
      <c r="AH12" t="n">
        <v>899171.5053413463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2.4676</v>
      </c>
      <c r="E13" t="n">
        <v>40.53</v>
      </c>
      <c r="F13" t="n">
        <v>37.72</v>
      </c>
      <c r="G13" t="n">
        <v>98.40000000000001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367.23</v>
      </c>
      <c r="Q13" t="n">
        <v>790.16</v>
      </c>
      <c r="R13" t="n">
        <v>100.62</v>
      </c>
      <c r="S13" t="n">
        <v>58.53</v>
      </c>
      <c r="T13" t="n">
        <v>13883.24</v>
      </c>
      <c r="U13" t="n">
        <v>0.58</v>
      </c>
      <c r="V13" t="n">
        <v>0.77</v>
      </c>
      <c r="W13" t="n">
        <v>2.61</v>
      </c>
      <c r="X13" t="n">
        <v>0.82</v>
      </c>
      <c r="Y13" t="n">
        <v>0.5</v>
      </c>
      <c r="Z13" t="n">
        <v>10</v>
      </c>
      <c r="AA13" t="n">
        <v>711.5422202510332</v>
      </c>
      <c r="AB13" t="n">
        <v>973.5634567747542</v>
      </c>
      <c r="AC13" t="n">
        <v>880.6479268650643</v>
      </c>
      <c r="AD13" t="n">
        <v>711542.2202510332</v>
      </c>
      <c r="AE13" t="n">
        <v>973563.4567747542</v>
      </c>
      <c r="AF13" t="n">
        <v>7.077784052996918e-06</v>
      </c>
      <c r="AG13" t="n">
        <v>26.38671875</v>
      </c>
      <c r="AH13" t="n">
        <v>880647.9268650643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2.4763</v>
      </c>
      <c r="E14" t="n">
        <v>40.38</v>
      </c>
      <c r="F14" t="n">
        <v>37.63</v>
      </c>
      <c r="G14" t="n">
        <v>107.52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361.76</v>
      </c>
      <c r="Q14" t="n">
        <v>790.16</v>
      </c>
      <c r="R14" t="n">
        <v>97.78</v>
      </c>
      <c r="S14" t="n">
        <v>58.53</v>
      </c>
      <c r="T14" t="n">
        <v>12471.67</v>
      </c>
      <c r="U14" t="n">
        <v>0.6</v>
      </c>
      <c r="V14" t="n">
        <v>0.77</v>
      </c>
      <c r="W14" t="n">
        <v>2.6</v>
      </c>
      <c r="X14" t="n">
        <v>0.73</v>
      </c>
      <c r="Y14" t="n">
        <v>0.5</v>
      </c>
      <c r="Z14" t="n">
        <v>10</v>
      </c>
      <c r="AA14" t="n">
        <v>707.1068323611738</v>
      </c>
      <c r="AB14" t="n">
        <v>967.4947633883451</v>
      </c>
      <c r="AC14" t="n">
        <v>875.1584210579894</v>
      </c>
      <c r="AD14" t="n">
        <v>707106.8323611738</v>
      </c>
      <c r="AE14" t="n">
        <v>967494.763388345</v>
      </c>
      <c r="AF14" t="n">
        <v>7.102738146553847e-06</v>
      </c>
      <c r="AG14" t="n">
        <v>26.2890625</v>
      </c>
      <c r="AH14" t="n">
        <v>875158.4210579894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2.4795</v>
      </c>
      <c r="E15" t="n">
        <v>40.33</v>
      </c>
      <c r="F15" t="n">
        <v>37.61</v>
      </c>
      <c r="G15" t="n">
        <v>112.82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357.44</v>
      </c>
      <c r="Q15" t="n">
        <v>790.17</v>
      </c>
      <c r="R15" t="n">
        <v>96.90000000000001</v>
      </c>
      <c r="S15" t="n">
        <v>58.53</v>
      </c>
      <c r="T15" t="n">
        <v>12037.69</v>
      </c>
      <c r="U15" t="n">
        <v>0.6</v>
      </c>
      <c r="V15" t="n">
        <v>0.77</v>
      </c>
      <c r="W15" t="n">
        <v>2.6</v>
      </c>
      <c r="X15" t="n">
        <v>0.7</v>
      </c>
      <c r="Y15" t="n">
        <v>0.5</v>
      </c>
      <c r="Z15" t="n">
        <v>10</v>
      </c>
      <c r="AA15" t="n">
        <v>704.25902615654</v>
      </c>
      <c r="AB15" t="n">
        <v>963.5982693028222</v>
      </c>
      <c r="AC15" t="n">
        <v>871.6338028992253</v>
      </c>
      <c r="AD15" t="n">
        <v>704259.02615654</v>
      </c>
      <c r="AE15" t="n">
        <v>963598.2693028223</v>
      </c>
      <c r="AF15" t="n">
        <v>7.111916663724209e-06</v>
      </c>
      <c r="AG15" t="n">
        <v>26.25651041666667</v>
      </c>
      <c r="AH15" t="n">
        <v>871633.8028992253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2.4877</v>
      </c>
      <c r="E16" t="n">
        <v>40.2</v>
      </c>
      <c r="F16" t="n">
        <v>37.53</v>
      </c>
      <c r="G16" t="n">
        <v>125.09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351.86</v>
      </c>
      <c r="Q16" t="n">
        <v>790.17</v>
      </c>
      <c r="R16" t="n">
        <v>94.08</v>
      </c>
      <c r="S16" t="n">
        <v>58.53</v>
      </c>
      <c r="T16" t="n">
        <v>10636.49</v>
      </c>
      <c r="U16" t="n">
        <v>0.62</v>
      </c>
      <c r="V16" t="n">
        <v>0.77</v>
      </c>
      <c r="W16" t="n">
        <v>2.61</v>
      </c>
      <c r="X16" t="n">
        <v>0.62</v>
      </c>
      <c r="Y16" t="n">
        <v>0.5</v>
      </c>
      <c r="Z16" t="n">
        <v>10</v>
      </c>
      <c r="AA16" t="n">
        <v>699.9051193401017</v>
      </c>
      <c r="AB16" t="n">
        <v>957.641061915759</v>
      </c>
      <c r="AC16" t="n">
        <v>866.2451430241902</v>
      </c>
      <c r="AD16" t="n">
        <v>699905.1193401017</v>
      </c>
      <c r="AE16" t="n">
        <v>957641.061915759</v>
      </c>
      <c r="AF16" t="n">
        <v>7.135436613973267e-06</v>
      </c>
      <c r="AG16" t="n">
        <v>26.171875</v>
      </c>
      <c r="AH16" t="n">
        <v>866245.1430241902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2.491</v>
      </c>
      <c r="E17" t="n">
        <v>40.15</v>
      </c>
      <c r="F17" t="n">
        <v>37.5</v>
      </c>
      <c r="G17" t="n">
        <v>132.36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346.63</v>
      </c>
      <c r="Q17" t="n">
        <v>790.1799999999999</v>
      </c>
      <c r="R17" t="n">
        <v>93.38</v>
      </c>
      <c r="S17" t="n">
        <v>58.53</v>
      </c>
      <c r="T17" t="n">
        <v>10294.62</v>
      </c>
      <c r="U17" t="n">
        <v>0.63</v>
      </c>
      <c r="V17" t="n">
        <v>0.77</v>
      </c>
      <c r="W17" t="n">
        <v>2.6</v>
      </c>
      <c r="X17" t="n">
        <v>0.6</v>
      </c>
      <c r="Y17" t="n">
        <v>0.5</v>
      </c>
      <c r="Z17" t="n">
        <v>10</v>
      </c>
      <c r="AA17" t="n">
        <v>696.538100096737</v>
      </c>
      <c r="AB17" t="n">
        <v>953.0341576445823</v>
      </c>
      <c r="AC17" t="n">
        <v>862.0779152308237</v>
      </c>
      <c r="AD17" t="n">
        <v>696538.100096737</v>
      </c>
      <c r="AE17" t="n">
        <v>953034.1576445822</v>
      </c>
      <c r="AF17" t="n">
        <v>7.144901959805206e-06</v>
      </c>
      <c r="AG17" t="n">
        <v>26.13932291666667</v>
      </c>
      <c r="AH17" t="n">
        <v>862077.9152308237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2.4958</v>
      </c>
      <c r="E18" t="n">
        <v>40.07</v>
      </c>
      <c r="F18" t="n">
        <v>37.45</v>
      </c>
      <c r="G18" t="n">
        <v>140.44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340.65</v>
      </c>
      <c r="Q18" t="n">
        <v>790.16</v>
      </c>
      <c r="R18" t="n">
        <v>91.97</v>
      </c>
      <c r="S18" t="n">
        <v>58.53</v>
      </c>
      <c r="T18" t="n">
        <v>9591.610000000001</v>
      </c>
      <c r="U18" t="n">
        <v>0.64</v>
      </c>
      <c r="V18" t="n">
        <v>0.77</v>
      </c>
      <c r="W18" t="n">
        <v>2.59</v>
      </c>
      <c r="X18" t="n">
        <v>0.55</v>
      </c>
      <c r="Y18" t="n">
        <v>0.5</v>
      </c>
      <c r="Z18" t="n">
        <v>10</v>
      </c>
      <c r="AA18" t="n">
        <v>692.5232043496214</v>
      </c>
      <c r="AB18" t="n">
        <v>947.5408001586791</v>
      </c>
      <c r="AC18" t="n">
        <v>857.1088360733995</v>
      </c>
      <c r="AD18" t="n">
        <v>692523.2043496214</v>
      </c>
      <c r="AE18" t="n">
        <v>947540.800158679</v>
      </c>
      <c r="AF18" t="n">
        <v>7.158669735560751e-06</v>
      </c>
      <c r="AG18" t="n">
        <v>26.08723958333333</v>
      </c>
      <c r="AH18" t="n">
        <v>857108.8360733995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2.5002</v>
      </c>
      <c r="E19" t="n">
        <v>40</v>
      </c>
      <c r="F19" t="n">
        <v>37.41</v>
      </c>
      <c r="G19" t="n">
        <v>149.64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12</v>
      </c>
      <c r="N19" t="n">
        <v>27.09</v>
      </c>
      <c r="O19" t="n">
        <v>19542.89</v>
      </c>
      <c r="P19" t="n">
        <v>338.63</v>
      </c>
      <c r="Q19" t="n">
        <v>790.17</v>
      </c>
      <c r="R19" t="n">
        <v>90.31999999999999</v>
      </c>
      <c r="S19" t="n">
        <v>58.53</v>
      </c>
      <c r="T19" t="n">
        <v>8772.07</v>
      </c>
      <c r="U19" t="n">
        <v>0.65</v>
      </c>
      <c r="V19" t="n">
        <v>0.78</v>
      </c>
      <c r="W19" t="n">
        <v>2.59</v>
      </c>
      <c r="X19" t="n">
        <v>0.51</v>
      </c>
      <c r="Y19" t="n">
        <v>0.5</v>
      </c>
      <c r="Z19" t="n">
        <v>10</v>
      </c>
      <c r="AA19" t="n">
        <v>690.7587238564929</v>
      </c>
      <c r="AB19" t="n">
        <v>945.1265601045952</v>
      </c>
      <c r="AC19" t="n">
        <v>854.9250077016703</v>
      </c>
      <c r="AD19" t="n">
        <v>690758.7238564929</v>
      </c>
      <c r="AE19" t="n">
        <v>945126.5601045953</v>
      </c>
      <c r="AF19" t="n">
        <v>7.171290196670001e-06</v>
      </c>
      <c r="AG19" t="n">
        <v>26.04166666666667</v>
      </c>
      <c r="AH19" t="n">
        <v>854925.0077016703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2.5034</v>
      </c>
      <c r="E20" t="n">
        <v>39.95</v>
      </c>
      <c r="F20" t="n">
        <v>37.38</v>
      </c>
      <c r="G20" t="n">
        <v>160.22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7</v>
      </c>
      <c r="N20" t="n">
        <v>27.5</v>
      </c>
      <c r="O20" t="n">
        <v>19717.08</v>
      </c>
      <c r="P20" t="n">
        <v>333.89</v>
      </c>
      <c r="Q20" t="n">
        <v>790.17</v>
      </c>
      <c r="R20" t="n">
        <v>89.09</v>
      </c>
      <c r="S20" t="n">
        <v>58.53</v>
      </c>
      <c r="T20" t="n">
        <v>8165.42</v>
      </c>
      <c r="U20" t="n">
        <v>0.66</v>
      </c>
      <c r="V20" t="n">
        <v>0.78</v>
      </c>
      <c r="W20" t="n">
        <v>2.6</v>
      </c>
      <c r="X20" t="n">
        <v>0.48</v>
      </c>
      <c r="Y20" t="n">
        <v>0.5</v>
      </c>
      <c r="Z20" t="n">
        <v>10</v>
      </c>
      <c r="AA20" t="n">
        <v>687.6988647272655</v>
      </c>
      <c r="AB20" t="n">
        <v>940.9399258525285</v>
      </c>
      <c r="AC20" t="n">
        <v>851.1379399466426</v>
      </c>
      <c r="AD20" t="n">
        <v>687698.8647272654</v>
      </c>
      <c r="AE20" t="n">
        <v>940939.9258525285</v>
      </c>
      <c r="AF20" t="n">
        <v>7.180468713840366e-06</v>
      </c>
      <c r="AG20" t="n">
        <v>26.00911458333333</v>
      </c>
      <c r="AH20" t="n">
        <v>851137.9399466426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2.503</v>
      </c>
      <c r="E21" t="n">
        <v>39.95</v>
      </c>
      <c r="F21" t="n">
        <v>37.39</v>
      </c>
      <c r="G21" t="n">
        <v>160.25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332.8</v>
      </c>
      <c r="Q21" t="n">
        <v>790.17</v>
      </c>
      <c r="R21" t="n">
        <v>89.17</v>
      </c>
      <c r="S21" t="n">
        <v>58.53</v>
      </c>
      <c r="T21" t="n">
        <v>8204.459999999999</v>
      </c>
      <c r="U21" t="n">
        <v>0.66</v>
      </c>
      <c r="V21" t="n">
        <v>0.78</v>
      </c>
      <c r="W21" t="n">
        <v>2.61</v>
      </c>
      <c r="X21" t="n">
        <v>0.49</v>
      </c>
      <c r="Y21" t="n">
        <v>0.5</v>
      </c>
      <c r="Z21" t="n">
        <v>10</v>
      </c>
      <c r="AA21" t="n">
        <v>687.1863392580333</v>
      </c>
      <c r="AB21" t="n">
        <v>940.2386658944972</v>
      </c>
      <c r="AC21" t="n">
        <v>850.5036072547813</v>
      </c>
      <c r="AD21" t="n">
        <v>687186.3392580333</v>
      </c>
      <c r="AE21" t="n">
        <v>940238.6658944972</v>
      </c>
      <c r="AF21" t="n">
        <v>7.17932139919407e-06</v>
      </c>
      <c r="AG21" t="n">
        <v>26.00911458333333</v>
      </c>
      <c r="AH21" t="n">
        <v>850503.6072547813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2.5028</v>
      </c>
      <c r="E22" t="n">
        <v>39.96</v>
      </c>
      <c r="F22" t="n">
        <v>37.39</v>
      </c>
      <c r="G22" t="n">
        <v>160.26</v>
      </c>
      <c r="H22" t="n">
        <v>2.31</v>
      </c>
      <c r="I22" t="n">
        <v>14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333.8</v>
      </c>
      <c r="Q22" t="n">
        <v>790.1900000000001</v>
      </c>
      <c r="R22" t="n">
        <v>89.28</v>
      </c>
      <c r="S22" t="n">
        <v>58.53</v>
      </c>
      <c r="T22" t="n">
        <v>8261.1</v>
      </c>
      <c r="U22" t="n">
        <v>0.66</v>
      </c>
      <c r="V22" t="n">
        <v>0.78</v>
      </c>
      <c r="W22" t="n">
        <v>2.61</v>
      </c>
      <c r="X22" t="n">
        <v>0.49</v>
      </c>
      <c r="Y22" t="n">
        <v>0.5</v>
      </c>
      <c r="Z22" t="n">
        <v>10</v>
      </c>
      <c r="AA22" t="n">
        <v>687.7539100938765</v>
      </c>
      <c r="AB22" t="n">
        <v>941.0152413515558</v>
      </c>
      <c r="AC22" t="n">
        <v>851.2060674401488</v>
      </c>
      <c r="AD22" t="n">
        <v>687753.9100938764</v>
      </c>
      <c r="AE22" t="n">
        <v>941015.2413515558</v>
      </c>
      <c r="AF22" t="n">
        <v>7.178747741870923e-06</v>
      </c>
      <c r="AG22" t="n">
        <v>26.015625</v>
      </c>
      <c r="AH22" t="n">
        <v>851206.0674401488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2.5028</v>
      </c>
      <c r="E23" t="n">
        <v>39.96</v>
      </c>
      <c r="F23" t="n">
        <v>37.39</v>
      </c>
      <c r="G23" t="n">
        <v>160.26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336.15</v>
      </c>
      <c r="Q23" t="n">
        <v>790.1900000000001</v>
      </c>
      <c r="R23" t="n">
        <v>89.22</v>
      </c>
      <c r="S23" t="n">
        <v>58.53</v>
      </c>
      <c r="T23" t="n">
        <v>8230.25</v>
      </c>
      <c r="U23" t="n">
        <v>0.66</v>
      </c>
      <c r="V23" t="n">
        <v>0.78</v>
      </c>
      <c r="W23" t="n">
        <v>2.61</v>
      </c>
      <c r="X23" t="n">
        <v>0.49</v>
      </c>
      <c r="Y23" t="n">
        <v>0.5</v>
      </c>
      <c r="Z23" t="n">
        <v>10</v>
      </c>
      <c r="AA23" t="n">
        <v>689.0313396360244</v>
      </c>
      <c r="AB23" t="n">
        <v>942.7630768073367</v>
      </c>
      <c r="AC23" t="n">
        <v>852.7870919331324</v>
      </c>
      <c r="AD23" t="n">
        <v>689031.3396360244</v>
      </c>
      <c r="AE23" t="n">
        <v>942763.0768073366</v>
      </c>
      <c r="AF23" t="n">
        <v>7.178747741870923e-06</v>
      </c>
      <c r="AG23" t="n">
        <v>26.015625</v>
      </c>
      <c r="AH23" t="n">
        <v>852787.0919331324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1.3776</v>
      </c>
      <c r="E2" t="n">
        <v>72.59</v>
      </c>
      <c r="F2" t="n">
        <v>55.68</v>
      </c>
      <c r="G2" t="n">
        <v>6.97</v>
      </c>
      <c r="H2" t="n">
        <v>0.12</v>
      </c>
      <c r="I2" t="n">
        <v>479</v>
      </c>
      <c r="J2" t="n">
        <v>150.44</v>
      </c>
      <c r="K2" t="n">
        <v>49.1</v>
      </c>
      <c r="L2" t="n">
        <v>1</v>
      </c>
      <c r="M2" t="n">
        <v>477</v>
      </c>
      <c r="N2" t="n">
        <v>25.34</v>
      </c>
      <c r="O2" t="n">
        <v>18787.76</v>
      </c>
      <c r="P2" t="n">
        <v>657.11</v>
      </c>
      <c r="Q2" t="n">
        <v>790.24</v>
      </c>
      <c r="R2" t="n">
        <v>700.99</v>
      </c>
      <c r="S2" t="n">
        <v>58.53</v>
      </c>
      <c r="T2" t="n">
        <v>311786.87</v>
      </c>
      <c r="U2" t="n">
        <v>0.08</v>
      </c>
      <c r="V2" t="n">
        <v>0.52</v>
      </c>
      <c r="W2" t="n">
        <v>3.37</v>
      </c>
      <c r="X2" t="n">
        <v>18.77</v>
      </c>
      <c r="Y2" t="n">
        <v>0.5</v>
      </c>
      <c r="Z2" t="n">
        <v>10</v>
      </c>
      <c r="AA2" t="n">
        <v>1691.22347924287</v>
      </c>
      <c r="AB2" t="n">
        <v>2314.006575814182</v>
      </c>
      <c r="AC2" t="n">
        <v>2093.161035947102</v>
      </c>
      <c r="AD2" t="n">
        <v>1691223.47924287</v>
      </c>
      <c r="AE2" t="n">
        <v>2314006.575814182</v>
      </c>
      <c r="AF2" t="n">
        <v>3.729728361198779e-06</v>
      </c>
      <c r="AG2" t="n">
        <v>47.25911458333334</v>
      </c>
      <c r="AH2" t="n">
        <v>2093161.035947103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1.9256</v>
      </c>
      <c r="E3" t="n">
        <v>51.93</v>
      </c>
      <c r="F3" t="n">
        <v>43.94</v>
      </c>
      <c r="G3" t="n">
        <v>14.1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514.63</v>
      </c>
      <c r="Q3" t="n">
        <v>790.2</v>
      </c>
      <c r="R3" t="n">
        <v>308.23</v>
      </c>
      <c r="S3" t="n">
        <v>58.53</v>
      </c>
      <c r="T3" t="n">
        <v>116867.61</v>
      </c>
      <c r="U3" t="n">
        <v>0.19</v>
      </c>
      <c r="V3" t="n">
        <v>0.66</v>
      </c>
      <c r="W3" t="n">
        <v>2.88</v>
      </c>
      <c r="X3" t="n">
        <v>7.04</v>
      </c>
      <c r="Y3" t="n">
        <v>0.5</v>
      </c>
      <c r="Z3" t="n">
        <v>10</v>
      </c>
      <c r="AA3" t="n">
        <v>1062.647801845622</v>
      </c>
      <c r="AB3" t="n">
        <v>1453.961603197523</v>
      </c>
      <c r="AC3" t="n">
        <v>1315.197548436278</v>
      </c>
      <c r="AD3" t="n">
        <v>1062647.801845622</v>
      </c>
      <c r="AE3" t="n">
        <v>1453961.603197523</v>
      </c>
      <c r="AF3" t="n">
        <v>5.213389178516527e-06</v>
      </c>
      <c r="AG3" t="n">
        <v>33.80859375</v>
      </c>
      <c r="AH3" t="n">
        <v>1315197.548436278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2.1254</v>
      </c>
      <c r="E4" t="n">
        <v>47.05</v>
      </c>
      <c r="F4" t="n">
        <v>41.23</v>
      </c>
      <c r="G4" t="n">
        <v>21.33</v>
      </c>
      <c r="H4" t="n">
        <v>0.35</v>
      </c>
      <c r="I4" t="n">
        <v>116</v>
      </c>
      <c r="J4" t="n">
        <v>153.23</v>
      </c>
      <c r="K4" t="n">
        <v>49.1</v>
      </c>
      <c r="L4" t="n">
        <v>3</v>
      </c>
      <c r="M4" t="n">
        <v>114</v>
      </c>
      <c r="N4" t="n">
        <v>26.13</v>
      </c>
      <c r="O4" t="n">
        <v>19131.85</v>
      </c>
      <c r="P4" t="n">
        <v>479.48</v>
      </c>
      <c r="Q4" t="n">
        <v>790.3</v>
      </c>
      <c r="R4" t="n">
        <v>217.15</v>
      </c>
      <c r="S4" t="n">
        <v>58.53</v>
      </c>
      <c r="T4" t="n">
        <v>71681.64</v>
      </c>
      <c r="U4" t="n">
        <v>0.27</v>
      </c>
      <c r="V4" t="n">
        <v>0.7</v>
      </c>
      <c r="W4" t="n">
        <v>2.77</v>
      </c>
      <c r="X4" t="n">
        <v>4.32</v>
      </c>
      <c r="Y4" t="n">
        <v>0.5</v>
      </c>
      <c r="Z4" t="n">
        <v>10</v>
      </c>
      <c r="AA4" t="n">
        <v>928.5212814144076</v>
      </c>
      <c r="AB4" t="n">
        <v>1270.443780699072</v>
      </c>
      <c r="AC4" t="n">
        <v>1149.194409348197</v>
      </c>
      <c r="AD4" t="n">
        <v>928521.2814144075</v>
      </c>
      <c r="AE4" t="n">
        <v>1270443.780699072</v>
      </c>
      <c r="AF4" t="n">
        <v>5.754329746582378e-06</v>
      </c>
      <c r="AG4" t="n">
        <v>30.63151041666667</v>
      </c>
      <c r="AH4" t="n">
        <v>1149194.409348197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2.2299</v>
      </c>
      <c r="E5" t="n">
        <v>44.85</v>
      </c>
      <c r="F5" t="n">
        <v>40</v>
      </c>
      <c r="G5" t="n">
        <v>28.57</v>
      </c>
      <c r="H5" t="n">
        <v>0.46</v>
      </c>
      <c r="I5" t="n">
        <v>84</v>
      </c>
      <c r="J5" t="n">
        <v>154.63</v>
      </c>
      <c r="K5" t="n">
        <v>49.1</v>
      </c>
      <c r="L5" t="n">
        <v>4</v>
      </c>
      <c r="M5" t="n">
        <v>82</v>
      </c>
      <c r="N5" t="n">
        <v>26.53</v>
      </c>
      <c r="O5" t="n">
        <v>19304.72</v>
      </c>
      <c r="P5" t="n">
        <v>461.9</v>
      </c>
      <c r="Q5" t="n">
        <v>790.2</v>
      </c>
      <c r="R5" t="n">
        <v>176.7</v>
      </c>
      <c r="S5" t="n">
        <v>58.53</v>
      </c>
      <c r="T5" t="n">
        <v>51620.33</v>
      </c>
      <c r="U5" t="n">
        <v>0.33</v>
      </c>
      <c r="V5" t="n">
        <v>0.73</v>
      </c>
      <c r="W5" t="n">
        <v>2.71</v>
      </c>
      <c r="X5" t="n">
        <v>3.1</v>
      </c>
      <c r="Y5" t="n">
        <v>0.5</v>
      </c>
      <c r="Z5" t="n">
        <v>10</v>
      </c>
      <c r="AA5" t="n">
        <v>871.5897522497304</v>
      </c>
      <c r="AB5" t="n">
        <v>1192.547550854157</v>
      </c>
      <c r="AC5" t="n">
        <v>1078.732486351636</v>
      </c>
      <c r="AD5" t="n">
        <v>871589.7522497304</v>
      </c>
      <c r="AE5" t="n">
        <v>1192547.550854157</v>
      </c>
      <c r="AF5" t="n">
        <v>6.037254117767972e-06</v>
      </c>
      <c r="AG5" t="n">
        <v>29.19921875</v>
      </c>
      <c r="AH5" t="n">
        <v>1078732.486351636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2.2927</v>
      </c>
      <c r="E6" t="n">
        <v>43.62</v>
      </c>
      <c r="F6" t="n">
        <v>39.32</v>
      </c>
      <c r="G6" t="n">
        <v>35.75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450.97</v>
      </c>
      <c r="Q6" t="n">
        <v>790.17</v>
      </c>
      <c r="R6" t="n">
        <v>153.97</v>
      </c>
      <c r="S6" t="n">
        <v>58.53</v>
      </c>
      <c r="T6" t="n">
        <v>40344.22</v>
      </c>
      <c r="U6" t="n">
        <v>0.38</v>
      </c>
      <c r="V6" t="n">
        <v>0.74</v>
      </c>
      <c r="W6" t="n">
        <v>2.68</v>
      </c>
      <c r="X6" t="n">
        <v>2.42</v>
      </c>
      <c r="Y6" t="n">
        <v>0.5</v>
      </c>
      <c r="Z6" t="n">
        <v>10</v>
      </c>
      <c r="AA6" t="n">
        <v>840.9355964994219</v>
      </c>
      <c r="AB6" t="n">
        <v>1150.605182590679</v>
      </c>
      <c r="AC6" t="n">
        <v>1040.79303884874</v>
      </c>
      <c r="AD6" t="n">
        <v>840935.5964994219</v>
      </c>
      <c r="AE6" t="n">
        <v>1150605.182590679</v>
      </c>
      <c r="AF6" t="n">
        <v>6.207279481504385e-06</v>
      </c>
      <c r="AG6" t="n">
        <v>28.3984375</v>
      </c>
      <c r="AH6" t="n">
        <v>1040793.03884874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2.3358</v>
      </c>
      <c r="E7" t="n">
        <v>42.81</v>
      </c>
      <c r="F7" t="n">
        <v>38.88</v>
      </c>
      <c r="G7" t="n">
        <v>43.21</v>
      </c>
      <c r="H7" t="n">
        <v>0.67</v>
      </c>
      <c r="I7" t="n">
        <v>54</v>
      </c>
      <c r="J7" t="n">
        <v>157.44</v>
      </c>
      <c r="K7" t="n">
        <v>49.1</v>
      </c>
      <c r="L7" t="n">
        <v>6</v>
      </c>
      <c r="M7" t="n">
        <v>52</v>
      </c>
      <c r="N7" t="n">
        <v>27.35</v>
      </c>
      <c r="O7" t="n">
        <v>19652.13</v>
      </c>
      <c r="P7" t="n">
        <v>442.49</v>
      </c>
      <c r="Q7" t="n">
        <v>790.16</v>
      </c>
      <c r="R7" t="n">
        <v>139.45</v>
      </c>
      <c r="S7" t="n">
        <v>58.53</v>
      </c>
      <c r="T7" t="n">
        <v>33144.29</v>
      </c>
      <c r="U7" t="n">
        <v>0.42</v>
      </c>
      <c r="V7" t="n">
        <v>0.75</v>
      </c>
      <c r="W7" t="n">
        <v>2.66</v>
      </c>
      <c r="X7" t="n">
        <v>1.98</v>
      </c>
      <c r="Y7" t="n">
        <v>0.5</v>
      </c>
      <c r="Z7" t="n">
        <v>10</v>
      </c>
      <c r="AA7" t="n">
        <v>817.1051555040129</v>
      </c>
      <c r="AB7" t="n">
        <v>1117.999321895903</v>
      </c>
      <c r="AC7" t="n">
        <v>1011.29903573606</v>
      </c>
      <c r="AD7" t="n">
        <v>817105.1555040129</v>
      </c>
      <c r="AE7" t="n">
        <v>1117999.321895903</v>
      </c>
      <c r="AF7" t="n">
        <v>6.323968863304376e-06</v>
      </c>
      <c r="AG7" t="n">
        <v>27.87109375</v>
      </c>
      <c r="AH7" t="n">
        <v>1011299.03573606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2.3669</v>
      </c>
      <c r="E8" t="n">
        <v>42.25</v>
      </c>
      <c r="F8" t="n">
        <v>38.57</v>
      </c>
      <c r="G8" t="n">
        <v>50.31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435.25</v>
      </c>
      <c r="Q8" t="n">
        <v>790.1799999999999</v>
      </c>
      <c r="R8" t="n">
        <v>128.81</v>
      </c>
      <c r="S8" t="n">
        <v>58.53</v>
      </c>
      <c r="T8" t="n">
        <v>27863.79</v>
      </c>
      <c r="U8" t="n">
        <v>0.45</v>
      </c>
      <c r="V8" t="n">
        <v>0.75</v>
      </c>
      <c r="W8" t="n">
        <v>2.65</v>
      </c>
      <c r="X8" t="n">
        <v>1.66</v>
      </c>
      <c r="Y8" t="n">
        <v>0.5</v>
      </c>
      <c r="Z8" t="n">
        <v>10</v>
      </c>
      <c r="AA8" t="n">
        <v>797.0172289604925</v>
      </c>
      <c r="AB8" t="n">
        <v>1090.514134582284</v>
      </c>
      <c r="AC8" t="n">
        <v>986.4369961239512</v>
      </c>
      <c r="AD8" t="n">
        <v>797017.2289604925</v>
      </c>
      <c r="AE8" t="n">
        <v>1090514.134582284</v>
      </c>
      <c r="AF8" t="n">
        <v>6.408169322097408e-06</v>
      </c>
      <c r="AG8" t="n">
        <v>27.50651041666667</v>
      </c>
      <c r="AH8" t="n">
        <v>986436.9961239512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2.3887</v>
      </c>
      <c r="E9" t="n">
        <v>41.86</v>
      </c>
      <c r="F9" t="n">
        <v>38.37</v>
      </c>
      <c r="G9" t="n">
        <v>57.55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429.79</v>
      </c>
      <c r="Q9" t="n">
        <v>790.2</v>
      </c>
      <c r="R9" t="n">
        <v>121.97</v>
      </c>
      <c r="S9" t="n">
        <v>58.53</v>
      </c>
      <c r="T9" t="n">
        <v>24473.84</v>
      </c>
      <c r="U9" t="n">
        <v>0.48</v>
      </c>
      <c r="V9" t="n">
        <v>0.76</v>
      </c>
      <c r="W9" t="n">
        <v>2.64</v>
      </c>
      <c r="X9" t="n">
        <v>1.46</v>
      </c>
      <c r="Y9" t="n">
        <v>0.5</v>
      </c>
      <c r="Z9" t="n">
        <v>10</v>
      </c>
      <c r="AA9" t="n">
        <v>789.5570275579652</v>
      </c>
      <c r="AB9" t="n">
        <v>1080.306757902489</v>
      </c>
      <c r="AC9" t="n">
        <v>977.203797148332</v>
      </c>
      <c r="AD9" t="n">
        <v>789557.0275579651</v>
      </c>
      <c r="AE9" t="n">
        <v>1080306.757902489</v>
      </c>
      <c r="AF9" t="n">
        <v>6.467190865560049e-06</v>
      </c>
      <c r="AG9" t="n">
        <v>27.25260416666667</v>
      </c>
      <c r="AH9" t="n">
        <v>977203.797148332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2.4093</v>
      </c>
      <c r="E10" t="n">
        <v>41.51</v>
      </c>
      <c r="F10" t="n">
        <v>38.16</v>
      </c>
      <c r="G10" t="n">
        <v>65.42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424.28</v>
      </c>
      <c r="Q10" t="n">
        <v>790.17</v>
      </c>
      <c r="R10" t="n">
        <v>115.29</v>
      </c>
      <c r="S10" t="n">
        <v>58.53</v>
      </c>
      <c r="T10" t="n">
        <v>21159.06</v>
      </c>
      <c r="U10" t="n">
        <v>0.51</v>
      </c>
      <c r="V10" t="n">
        <v>0.76</v>
      </c>
      <c r="W10" t="n">
        <v>2.63</v>
      </c>
      <c r="X10" t="n">
        <v>1.26</v>
      </c>
      <c r="Y10" t="n">
        <v>0.5</v>
      </c>
      <c r="Z10" t="n">
        <v>10</v>
      </c>
      <c r="AA10" t="n">
        <v>772.8712995928878</v>
      </c>
      <c r="AB10" t="n">
        <v>1057.476608778305</v>
      </c>
      <c r="AC10" t="n">
        <v>956.552525414245</v>
      </c>
      <c r="AD10" t="n">
        <v>772871.2995928877</v>
      </c>
      <c r="AE10" t="n">
        <v>1057476.608778305</v>
      </c>
      <c r="AF10" t="n">
        <v>6.522963516721993e-06</v>
      </c>
      <c r="AG10" t="n">
        <v>27.02473958333333</v>
      </c>
      <c r="AH10" t="n">
        <v>956552.525414245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2.4255</v>
      </c>
      <c r="E11" t="n">
        <v>41.23</v>
      </c>
      <c r="F11" t="n">
        <v>38</v>
      </c>
      <c r="G11" t="n">
        <v>73.56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418.85</v>
      </c>
      <c r="Q11" t="n">
        <v>790.16</v>
      </c>
      <c r="R11" t="n">
        <v>109.9</v>
      </c>
      <c r="S11" t="n">
        <v>58.53</v>
      </c>
      <c r="T11" t="n">
        <v>18483.44</v>
      </c>
      <c r="U11" t="n">
        <v>0.53</v>
      </c>
      <c r="V11" t="n">
        <v>0.76</v>
      </c>
      <c r="W11" t="n">
        <v>2.63</v>
      </c>
      <c r="X11" t="n">
        <v>1.1</v>
      </c>
      <c r="Y11" t="n">
        <v>0.5</v>
      </c>
      <c r="Z11" t="n">
        <v>10</v>
      </c>
      <c r="AA11" t="n">
        <v>766.671415064563</v>
      </c>
      <c r="AB11" t="n">
        <v>1048.99365324705</v>
      </c>
      <c r="AC11" t="n">
        <v>948.8791712529899</v>
      </c>
      <c r="AD11" t="n">
        <v>766671.415064563</v>
      </c>
      <c r="AE11" t="n">
        <v>1048993.65324705</v>
      </c>
      <c r="AF11" t="n">
        <v>6.566823562781386e-06</v>
      </c>
      <c r="AG11" t="n">
        <v>26.84244791666667</v>
      </c>
      <c r="AH11" t="n">
        <v>948879.1712529899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2.4324</v>
      </c>
      <c r="E12" t="n">
        <v>41.11</v>
      </c>
      <c r="F12" t="n">
        <v>37.95</v>
      </c>
      <c r="G12" t="n">
        <v>78.52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415.89</v>
      </c>
      <c r="Q12" t="n">
        <v>790.17</v>
      </c>
      <c r="R12" t="n">
        <v>108.34</v>
      </c>
      <c r="S12" t="n">
        <v>58.53</v>
      </c>
      <c r="T12" t="n">
        <v>17712.44</v>
      </c>
      <c r="U12" t="n">
        <v>0.54</v>
      </c>
      <c r="V12" t="n">
        <v>0.76</v>
      </c>
      <c r="W12" t="n">
        <v>2.62</v>
      </c>
      <c r="X12" t="n">
        <v>1.05</v>
      </c>
      <c r="Y12" t="n">
        <v>0.5</v>
      </c>
      <c r="Z12" t="n">
        <v>10</v>
      </c>
      <c r="AA12" t="n">
        <v>763.799707804949</v>
      </c>
      <c r="AB12" t="n">
        <v>1045.064456683663</v>
      </c>
      <c r="AC12" t="n">
        <v>945.3249716949507</v>
      </c>
      <c r="AD12" t="n">
        <v>763799.707804949</v>
      </c>
      <c r="AE12" t="n">
        <v>1045064.456683663</v>
      </c>
      <c r="AF12" t="n">
        <v>6.585504693510387e-06</v>
      </c>
      <c r="AG12" t="n">
        <v>26.76432291666667</v>
      </c>
      <c r="AH12" t="n">
        <v>945324.9716949507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2.4461</v>
      </c>
      <c r="E13" t="n">
        <v>40.88</v>
      </c>
      <c r="F13" t="n">
        <v>37.81</v>
      </c>
      <c r="G13" t="n">
        <v>87.26000000000001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410.61</v>
      </c>
      <c r="Q13" t="n">
        <v>790.1799999999999</v>
      </c>
      <c r="R13" t="n">
        <v>103.75</v>
      </c>
      <c r="S13" t="n">
        <v>58.53</v>
      </c>
      <c r="T13" t="n">
        <v>15436.12</v>
      </c>
      <c r="U13" t="n">
        <v>0.5600000000000001</v>
      </c>
      <c r="V13" t="n">
        <v>0.77</v>
      </c>
      <c r="W13" t="n">
        <v>2.61</v>
      </c>
      <c r="X13" t="n">
        <v>0.91</v>
      </c>
      <c r="Y13" t="n">
        <v>0.5</v>
      </c>
      <c r="Z13" t="n">
        <v>10</v>
      </c>
      <c r="AA13" t="n">
        <v>758.3372359625557</v>
      </c>
      <c r="AB13" t="n">
        <v>1037.590461721651</v>
      </c>
      <c r="AC13" t="n">
        <v>938.5642843222951</v>
      </c>
      <c r="AD13" t="n">
        <v>758337.2359625557</v>
      </c>
      <c r="AE13" t="n">
        <v>1037590.461721651</v>
      </c>
      <c r="AF13" t="n">
        <v>6.622596213943331e-06</v>
      </c>
      <c r="AG13" t="n">
        <v>26.61458333333333</v>
      </c>
      <c r="AH13" t="n">
        <v>938564.2843222951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2.4531</v>
      </c>
      <c r="E14" t="n">
        <v>40.76</v>
      </c>
      <c r="F14" t="n">
        <v>37.76</v>
      </c>
      <c r="G14" t="n">
        <v>94.39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405.59</v>
      </c>
      <c r="Q14" t="n">
        <v>790.17</v>
      </c>
      <c r="R14" t="n">
        <v>101.6</v>
      </c>
      <c r="S14" t="n">
        <v>58.53</v>
      </c>
      <c r="T14" t="n">
        <v>14370.09</v>
      </c>
      <c r="U14" t="n">
        <v>0.58</v>
      </c>
      <c r="V14" t="n">
        <v>0.77</v>
      </c>
      <c r="W14" t="n">
        <v>2.62</v>
      </c>
      <c r="X14" t="n">
        <v>0.85</v>
      </c>
      <c r="Y14" t="n">
        <v>0.5</v>
      </c>
      <c r="Z14" t="n">
        <v>10</v>
      </c>
      <c r="AA14" t="n">
        <v>754.3560884487331</v>
      </c>
      <c r="AB14" t="n">
        <v>1032.143280057406</v>
      </c>
      <c r="AC14" t="n">
        <v>933.6369740309184</v>
      </c>
      <c r="AD14" t="n">
        <v>754356.0884487331</v>
      </c>
      <c r="AE14" t="n">
        <v>1032143.280057406</v>
      </c>
      <c r="AF14" t="n">
        <v>6.64154808569739e-06</v>
      </c>
      <c r="AG14" t="n">
        <v>26.53645833333333</v>
      </c>
      <c r="AH14" t="n">
        <v>933636.9740309184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2.4618</v>
      </c>
      <c r="E15" t="n">
        <v>40.62</v>
      </c>
      <c r="F15" t="n">
        <v>37.67</v>
      </c>
      <c r="G15" t="n">
        <v>102.74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402.14</v>
      </c>
      <c r="Q15" t="n">
        <v>790.17</v>
      </c>
      <c r="R15" t="n">
        <v>99</v>
      </c>
      <c r="S15" t="n">
        <v>58.53</v>
      </c>
      <c r="T15" t="n">
        <v>13078.43</v>
      </c>
      <c r="U15" t="n">
        <v>0.59</v>
      </c>
      <c r="V15" t="n">
        <v>0.77</v>
      </c>
      <c r="W15" t="n">
        <v>2.61</v>
      </c>
      <c r="X15" t="n">
        <v>0.77</v>
      </c>
      <c r="Y15" t="n">
        <v>0.5</v>
      </c>
      <c r="Z15" t="n">
        <v>10</v>
      </c>
      <c r="AA15" t="n">
        <v>750.7838592337343</v>
      </c>
      <c r="AB15" t="n">
        <v>1027.255598449815</v>
      </c>
      <c r="AC15" t="n">
        <v>929.2157658960512</v>
      </c>
      <c r="AD15" t="n">
        <v>750783.8592337343</v>
      </c>
      <c r="AE15" t="n">
        <v>1027255.598449815</v>
      </c>
      <c r="AF15" t="n">
        <v>6.665102554877434e-06</v>
      </c>
      <c r="AG15" t="n">
        <v>26.4453125</v>
      </c>
      <c r="AH15" t="n">
        <v>929215.7658960512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2.4699</v>
      </c>
      <c r="E16" t="n">
        <v>40.49</v>
      </c>
      <c r="F16" t="n">
        <v>37.6</v>
      </c>
      <c r="G16" t="n">
        <v>112.8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397.9</v>
      </c>
      <c r="Q16" t="n">
        <v>790.2</v>
      </c>
      <c r="R16" t="n">
        <v>96.48999999999999</v>
      </c>
      <c r="S16" t="n">
        <v>58.53</v>
      </c>
      <c r="T16" t="n">
        <v>11833.06</v>
      </c>
      <c r="U16" t="n">
        <v>0.61</v>
      </c>
      <c r="V16" t="n">
        <v>0.77</v>
      </c>
      <c r="W16" t="n">
        <v>2.61</v>
      </c>
      <c r="X16" t="n">
        <v>0.7</v>
      </c>
      <c r="Y16" t="n">
        <v>0.5</v>
      </c>
      <c r="Z16" t="n">
        <v>10</v>
      </c>
      <c r="AA16" t="n">
        <v>737.4727102773663</v>
      </c>
      <c r="AB16" t="n">
        <v>1009.042697201266</v>
      </c>
      <c r="AC16" t="n">
        <v>912.7410783806962</v>
      </c>
      <c r="AD16" t="n">
        <v>737472.7102773663</v>
      </c>
      <c r="AE16" t="n">
        <v>1009042.697201266</v>
      </c>
      <c r="AF16" t="n">
        <v>6.68703257790713e-06</v>
      </c>
      <c r="AG16" t="n">
        <v>26.36067708333333</v>
      </c>
      <c r="AH16" t="n">
        <v>912741.0783806962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2.4735</v>
      </c>
      <c r="E17" t="n">
        <v>40.43</v>
      </c>
      <c r="F17" t="n">
        <v>37.57</v>
      </c>
      <c r="G17" t="n">
        <v>118.64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395.07</v>
      </c>
      <c r="Q17" t="n">
        <v>790.1799999999999</v>
      </c>
      <c r="R17" t="n">
        <v>95.77</v>
      </c>
      <c r="S17" t="n">
        <v>58.53</v>
      </c>
      <c r="T17" t="n">
        <v>11479.12</v>
      </c>
      <c r="U17" t="n">
        <v>0.61</v>
      </c>
      <c r="V17" t="n">
        <v>0.77</v>
      </c>
      <c r="W17" t="n">
        <v>2.6</v>
      </c>
      <c r="X17" t="n">
        <v>0.67</v>
      </c>
      <c r="Y17" t="n">
        <v>0.5</v>
      </c>
      <c r="Z17" t="n">
        <v>10</v>
      </c>
      <c r="AA17" t="n">
        <v>735.3072050242299</v>
      </c>
      <c r="AB17" t="n">
        <v>1006.079757378575</v>
      </c>
      <c r="AC17" t="n">
        <v>910.0609173761711</v>
      </c>
      <c r="AD17" t="n">
        <v>735307.2050242299</v>
      </c>
      <c r="AE17" t="n">
        <v>1006079.757378575</v>
      </c>
      <c r="AF17" t="n">
        <v>6.696779254809218e-06</v>
      </c>
      <c r="AG17" t="n">
        <v>26.32161458333333</v>
      </c>
      <c r="AH17" t="n">
        <v>910060.9173761711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2.4776</v>
      </c>
      <c r="E18" t="n">
        <v>40.36</v>
      </c>
      <c r="F18" t="n">
        <v>37.53</v>
      </c>
      <c r="G18" t="n">
        <v>125.12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391.69</v>
      </c>
      <c r="Q18" t="n">
        <v>790.17</v>
      </c>
      <c r="R18" t="n">
        <v>94.41</v>
      </c>
      <c r="S18" t="n">
        <v>58.53</v>
      </c>
      <c r="T18" t="n">
        <v>10804.09</v>
      </c>
      <c r="U18" t="n">
        <v>0.62</v>
      </c>
      <c r="V18" t="n">
        <v>0.77</v>
      </c>
      <c r="W18" t="n">
        <v>2.6</v>
      </c>
      <c r="X18" t="n">
        <v>0.63</v>
      </c>
      <c r="Y18" t="n">
        <v>0.5</v>
      </c>
      <c r="Z18" t="n">
        <v>10</v>
      </c>
      <c r="AA18" t="n">
        <v>732.7425084580744</v>
      </c>
      <c r="AB18" t="n">
        <v>1002.570626390334</v>
      </c>
      <c r="AC18" t="n">
        <v>906.8866929243517</v>
      </c>
      <c r="AD18" t="n">
        <v>732742.5084580744</v>
      </c>
      <c r="AE18" t="n">
        <v>1002570.626390334</v>
      </c>
      <c r="AF18" t="n">
        <v>6.707879636836596e-06</v>
      </c>
      <c r="AG18" t="n">
        <v>26.27604166666667</v>
      </c>
      <c r="AH18" t="n">
        <v>906886.6929243517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2.4818</v>
      </c>
      <c r="E19" t="n">
        <v>40.29</v>
      </c>
      <c r="F19" t="n">
        <v>37.5</v>
      </c>
      <c r="G19" t="n">
        <v>132.34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385.89</v>
      </c>
      <c r="Q19" t="n">
        <v>790.17</v>
      </c>
      <c r="R19" t="n">
        <v>93.17</v>
      </c>
      <c r="S19" t="n">
        <v>58.53</v>
      </c>
      <c r="T19" t="n">
        <v>10186.79</v>
      </c>
      <c r="U19" t="n">
        <v>0.63</v>
      </c>
      <c r="V19" t="n">
        <v>0.77</v>
      </c>
      <c r="W19" t="n">
        <v>2.6</v>
      </c>
      <c r="X19" t="n">
        <v>0.59</v>
      </c>
      <c r="Y19" t="n">
        <v>0.5</v>
      </c>
      <c r="Z19" t="n">
        <v>10</v>
      </c>
      <c r="AA19" t="n">
        <v>728.8800244248725</v>
      </c>
      <c r="AB19" t="n">
        <v>997.2858053353383</v>
      </c>
      <c r="AC19" t="n">
        <v>902.1062477735516</v>
      </c>
      <c r="AD19" t="n">
        <v>728880.0244248726</v>
      </c>
      <c r="AE19" t="n">
        <v>997285.8053353383</v>
      </c>
      <c r="AF19" t="n">
        <v>6.719250759889031e-06</v>
      </c>
      <c r="AG19" t="n">
        <v>26.23046875</v>
      </c>
      <c r="AH19" t="n">
        <v>902106.2477735516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2.4858</v>
      </c>
      <c r="E20" t="n">
        <v>40.23</v>
      </c>
      <c r="F20" t="n">
        <v>37.46</v>
      </c>
      <c r="G20" t="n">
        <v>140.49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381.18</v>
      </c>
      <c r="Q20" t="n">
        <v>790.17</v>
      </c>
      <c r="R20" t="n">
        <v>92.12</v>
      </c>
      <c r="S20" t="n">
        <v>58.53</v>
      </c>
      <c r="T20" t="n">
        <v>9669.25</v>
      </c>
      <c r="U20" t="n">
        <v>0.64</v>
      </c>
      <c r="V20" t="n">
        <v>0.77</v>
      </c>
      <c r="W20" t="n">
        <v>2.6</v>
      </c>
      <c r="X20" t="n">
        <v>0.5600000000000001</v>
      </c>
      <c r="Y20" t="n">
        <v>0.5</v>
      </c>
      <c r="Z20" t="n">
        <v>10</v>
      </c>
      <c r="AA20" t="n">
        <v>725.6201242356613</v>
      </c>
      <c r="AB20" t="n">
        <v>992.8254660798131</v>
      </c>
      <c r="AC20" t="n">
        <v>898.0715970364483</v>
      </c>
      <c r="AD20" t="n">
        <v>725620.1242356612</v>
      </c>
      <c r="AE20" t="n">
        <v>992825.4660798131</v>
      </c>
      <c r="AF20" t="n">
        <v>6.73008040089135e-06</v>
      </c>
      <c r="AG20" t="n">
        <v>26.19140625</v>
      </c>
      <c r="AH20" t="n">
        <v>898071.5970364483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2.4897</v>
      </c>
      <c r="E21" t="n">
        <v>40.17</v>
      </c>
      <c r="F21" t="n">
        <v>37.43</v>
      </c>
      <c r="G21" t="n">
        <v>149.72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379.79</v>
      </c>
      <c r="Q21" t="n">
        <v>790.17</v>
      </c>
      <c r="R21" t="n">
        <v>90.90000000000001</v>
      </c>
      <c r="S21" t="n">
        <v>58.53</v>
      </c>
      <c r="T21" t="n">
        <v>9065.59</v>
      </c>
      <c r="U21" t="n">
        <v>0.64</v>
      </c>
      <c r="V21" t="n">
        <v>0.77</v>
      </c>
      <c r="W21" t="n">
        <v>2.6</v>
      </c>
      <c r="X21" t="n">
        <v>0.53</v>
      </c>
      <c r="Y21" t="n">
        <v>0.5</v>
      </c>
      <c r="Z21" t="n">
        <v>10</v>
      </c>
      <c r="AA21" t="n">
        <v>724.2322376650761</v>
      </c>
      <c r="AB21" t="n">
        <v>990.9264984447043</v>
      </c>
      <c r="AC21" t="n">
        <v>896.3538642072166</v>
      </c>
      <c r="AD21" t="n">
        <v>724232.2376650762</v>
      </c>
      <c r="AE21" t="n">
        <v>990926.4984447043</v>
      </c>
      <c r="AF21" t="n">
        <v>6.740639300868612e-06</v>
      </c>
      <c r="AG21" t="n">
        <v>26.15234375</v>
      </c>
      <c r="AH21" t="n">
        <v>896353.8642072165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2.494</v>
      </c>
      <c r="E22" t="n">
        <v>40.1</v>
      </c>
      <c r="F22" t="n">
        <v>37.39</v>
      </c>
      <c r="G22" t="n">
        <v>160.25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374.06</v>
      </c>
      <c r="Q22" t="n">
        <v>790.16</v>
      </c>
      <c r="R22" t="n">
        <v>89.54000000000001</v>
      </c>
      <c r="S22" t="n">
        <v>58.53</v>
      </c>
      <c r="T22" t="n">
        <v>8387.99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720.3938374417745</v>
      </c>
      <c r="AB22" t="n">
        <v>985.6746299209167</v>
      </c>
      <c r="AC22" t="n">
        <v>891.6032266442953</v>
      </c>
      <c r="AD22" t="n">
        <v>720393.8374417746</v>
      </c>
      <c r="AE22" t="n">
        <v>985674.6299209166</v>
      </c>
      <c r="AF22" t="n">
        <v>6.752281164946106e-06</v>
      </c>
      <c r="AG22" t="n">
        <v>26.10677083333333</v>
      </c>
      <c r="AH22" t="n">
        <v>891603.2266442953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2.4993</v>
      </c>
      <c r="E23" t="n">
        <v>40.01</v>
      </c>
      <c r="F23" t="n">
        <v>37.34</v>
      </c>
      <c r="G23" t="n">
        <v>172.33</v>
      </c>
      <c r="H23" t="n">
        <v>2.16</v>
      </c>
      <c r="I23" t="n">
        <v>13</v>
      </c>
      <c r="J23" t="n">
        <v>180.67</v>
      </c>
      <c r="K23" t="n">
        <v>49.1</v>
      </c>
      <c r="L23" t="n">
        <v>22</v>
      </c>
      <c r="M23" t="n">
        <v>10</v>
      </c>
      <c r="N23" t="n">
        <v>34.58</v>
      </c>
      <c r="O23" t="n">
        <v>22517.21</v>
      </c>
      <c r="P23" t="n">
        <v>366.92</v>
      </c>
      <c r="Q23" t="n">
        <v>790.16</v>
      </c>
      <c r="R23" t="n">
        <v>87.87</v>
      </c>
      <c r="S23" t="n">
        <v>58.53</v>
      </c>
      <c r="T23" t="n">
        <v>7559.55</v>
      </c>
      <c r="U23" t="n">
        <v>0.67</v>
      </c>
      <c r="V23" t="n">
        <v>0.78</v>
      </c>
      <c r="W23" t="n">
        <v>2.59</v>
      </c>
      <c r="X23" t="n">
        <v>0.43</v>
      </c>
      <c r="Y23" t="n">
        <v>0.5</v>
      </c>
      <c r="Z23" t="n">
        <v>10</v>
      </c>
      <c r="AA23" t="n">
        <v>715.6364423058325</v>
      </c>
      <c r="AB23" t="n">
        <v>979.1653520144599</v>
      </c>
      <c r="AC23" t="n">
        <v>885.715185085402</v>
      </c>
      <c r="AD23" t="n">
        <v>715636.4423058325</v>
      </c>
      <c r="AE23" t="n">
        <v>979165.3520144599</v>
      </c>
      <c r="AF23" t="n">
        <v>6.766630439274177e-06</v>
      </c>
      <c r="AG23" t="n">
        <v>26.04817708333333</v>
      </c>
      <c r="AH23" t="n">
        <v>885715.185085402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2.498</v>
      </c>
      <c r="E24" t="n">
        <v>40.03</v>
      </c>
      <c r="F24" t="n">
        <v>37.36</v>
      </c>
      <c r="G24" t="n">
        <v>172.42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368.14</v>
      </c>
      <c r="Q24" t="n">
        <v>790.16</v>
      </c>
      <c r="R24" t="n">
        <v>88.28</v>
      </c>
      <c r="S24" t="n">
        <v>58.53</v>
      </c>
      <c r="T24" t="n">
        <v>7765.07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716.5382969134746</v>
      </c>
      <c r="AB24" t="n">
        <v>980.399309275653</v>
      </c>
      <c r="AC24" t="n">
        <v>886.8313751974566</v>
      </c>
      <c r="AD24" t="n">
        <v>716538.2969134746</v>
      </c>
      <c r="AE24" t="n">
        <v>980399.309275653</v>
      </c>
      <c r="AF24" t="n">
        <v>6.763110805948425e-06</v>
      </c>
      <c r="AG24" t="n">
        <v>26.06119791666667</v>
      </c>
      <c r="AH24" t="n">
        <v>886831.3751974566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2.4989</v>
      </c>
      <c r="E25" t="n">
        <v>40.02</v>
      </c>
      <c r="F25" t="n">
        <v>37.34</v>
      </c>
      <c r="G25" t="n">
        <v>172.36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6</v>
      </c>
      <c r="N25" t="n">
        <v>35.58</v>
      </c>
      <c r="O25" t="n">
        <v>22886.92</v>
      </c>
      <c r="P25" t="n">
        <v>363.47</v>
      </c>
      <c r="Q25" t="n">
        <v>790.17</v>
      </c>
      <c r="R25" t="n">
        <v>87.84</v>
      </c>
      <c r="S25" t="n">
        <v>58.53</v>
      </c>
      <c r="T25" t="n">
        <v>7544.55</v>
      </c>
      <c r="U25" t="n">
        <v>0.67</v>
      </c>
      <c r="V25" t="n">
        <v>0.78</v>
      </c>
      <c r="W25" t="n">
        <v>2.6</v>
      </c>
      <c r="X25" t="n">
        <v>0.44</v>
      </c>
      <c r="Y25" t="n">
        <v>0.5</v>
      </c>
      <c r="Z25" t="n">
        <v>10</v>
      </c>
      <c r="AA25" t="n">
        <v>713.8103355081364</v>
      </c>
      <c r="AB25" t="n">
        <v>976.666792131706</v>
      </c>
      <c r="AC25" t="n">
        <v>883.4550842511072</v>
      </c>
      <c r="AD25" t="n">
        <v>713810.3355081364</v>
      </c>
      <c r="AE25" t="n">
        <v>976666.7921317059</v>
      </c>
      <c r="AF25" t="n">
        <v>6.765547475173946e-06</v>
      </c>
      <c r="AG25" t="n">
        <v>26.0546875</v>
      </c>
      <c r="AH25" t="n">
        <v>883455.0842511072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2.5028</v>
      </c>
      <c r="E26" t="n">
        <v>39.96</v>
      </c>
      <c r="F26" t="n">
        <v>37.31</v>
      </c>
      <c r="G26" t="n">
        <v>186.56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364.34</v>
      </c>
      <c r="Q26" t="n">
        <v>790.17</v>
      </c>
      <c r="R26" t="n">
        <v>86.70999999999999</v>
      </c>
      <c r="S26" t="n">
        <v>58.53</v>
      </c>
      <c r="T26" t="n">
        <v>6981.22</v>
      </c>
      <c r="U26" t="n">
        <v>0.68</v>
      </c>
      <c r="V26" t="n">
        <v>0.78</v>
      </c>
      <c r="W26" t="n">
        <v>2.6</v>
      </c>
      <c r="X26" t="n">
        <v>0.41</v>
      </c>
      <c r="Y26" t="n">
        <v>0.5</v>
      </c>
      <c r="Z26" t="n">
        <v>10</v>
      </c>
      <c r="AA26" t="n">
        <v>713.6766226951203</v>
      </c>
      <c r="AB26" t="n">
        <v>976.4838403619442</v>
      </c>
      <c r="AC26" t="n">
        <v>883.2895931414771</v>
      </c>
      <c r="AD26" t="n">
        <v>713676.6226951203</v>
      </c>
      <c r="AE26" t="n">
        <v>976483.8403619442</v>
      </c>
      <c r="AF26" t="n">
        <v>6.776106375151208e-06</v>
      </c>
      <c r="AG26" t="n">
        <v>26.015625</v>
      </c>
      <c r="AH26" t="n">
        <v>883289.5931414771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2.5022</v>
      </c>
      <c r="E27" t="n">
        <v>39.97</v>
      </c>
      <c r="F27" t="n">
        <v>37.32</v>
      </c>
      <c r="G27" t="n">
        <v>186.61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2</v>
      </c>
      <c r="N27" t="n">
        <v>36.6</v>
      </c>
      <c r="O27" t="n">
        <v>23259.24</v>
      </c>
      <c r="P27" t="n">
        <v>366.24</v>
      </c>
      <c r="Q27" t="n">
        <v>790.16</v>
      </c>
      <c r="R27" t="n">
        <v>87.03</v>
      </c>
      <c r="S27" t="n">
        <v>58.53</v>
      </c>
      <c r="T27" t="n">
        <v>7144.48</v>
      </c>
      <c r="U27" t="n">
        <v>0.67</v>
      </c>
      <c r="V27" t="n">
        <v>0.78</v>
      </c>
      <c r="W27" t="n">
        <v>2.6</v>
      </c>
      <c r="X27" t="n">
        <v>0.42</v>
      </c>
      <c r="Y27" t="n">
        <v>0.5</v>
      </c>
      <c r="Z27" t="n">
        <v>10</v>
      </c>
      <c r="AA27" t="n">
        <v>714.8212027756963</v>
      </c>
      <c r="AB27" t="n">
        <v>978.0499053234979</v>
      </c>
      <c r="AC27" t="n">
        <v>884.7061950610861</v>
      </c>
      <c r="AD27" t="n">
        <v>714821.2027756963</v>
      </c>
      <c r="AE27" t="n">
        <v>978049.905323498</v>
      </c>
      <c r="AF27" t="n">
        <v>6.774481929000861e-06</v>
      </c>
      <c r="AG27" t="n">
        <v>26.02213541666667</v>
      </c>
      <c r="AH27" t="n">
        <v>884706.1950610861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2.5022</v>
      </c>
      <c r="E28" t="n">
        <v>39.97</v>
      </c>
      <c r="F28" t="n">
        <v>37.32</v>
      </c>
      <c r="G28" t="n">
        <v>186.61</v>
      </c>
      <c r="H28" t="n">
        <v>2.55</v>
      </c>
      <c r="I28" t="n">
        <v>12</v>
      </c>
      <c r="J28" t="n">
        <v>188.21</v>
      </c>
      <c r="K28" t="n">
        <v>49.1</v>
      </c>
      <c r="L28" t="n">
        <v>27</v>
      </c>
      <c r="M28" t="n">
        <v>1</v>
      </c>
      <c r="N28" t="n">
        <v>37.11</v>
      </c>
      <c r="O28" t="n">
        <v>23446.45</v>
      </c>
      <c r="P28" t="n">
        <v>369.2</v>
      </c>
      <c r="Q28" t="n">
        <v>790.16</v>
      </c>
      <c r="R28" t="n">
        <v>87</v>
      </c>
      <c r="S28" t="n">
        <v>58.53</v>
      </c>
      <c r="T28" t="n">
        <v>7129.15</v>
      </c>
      <c r="U28" t="n">
        <v>0.67</v>
      </c>
      <c r="V28" t="n">
        <v>0.78</v>
      </c>
      <c r="W28" t="n">
        <v>2.6</v>
      </c>
      <c r="X28" t="n">
        <v>0.42</v>
      </c>
      <c r="Y28" t="n">
        <v>0.5</v>
      </c>
      <c r="Z28" t="n">
        <v>10</v>
      </c>
      <c r="AA28" t="n">
        <v>716.4306062364707</v>
      </c>
      <c r="AB28" t="n">
        <v>980.2519621403987</v>
      </c>
      <c r="AC28" t="n">
        <v>886.6980906659882</v>
      </c>
      <c r="AD28" t="n">
        <v>716430.6062364706</v>
      </c>
      <c r="AE28" t="n">
        <v>980251.9621403988</v>
      </c>
      <c r="AF28" t="n">
        <v>6.774481929000861e-06</v>
      </c>
      <c r="AG28" t="n">
        <v>26.02213541666667</v>
      </c>
      <c r="AH28" t="n">
        <v>886698.0906659882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2.5021</v>
      </c>
      <c r="E29" t="n">
        <v>39.97</v>
      </c>
      <c r="F29" t="n">
        <v>37.32</v>
      </c>
      <c r="G29" t="n">
        <v>186.62</v>
      </c>
      <c r="H29" t="n">
        <v>2.62</v>
      </c>
      <c r="I29" t="n">
        <v>12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371.98</v>
      </c>
      <c r="Q29" t="n">
        <v>790.17</v>
      </c>
      <c r="R29" t="n">
        <v>87.02</v>
      </c>
      <c r="S29" t="n">
        <v>58.53</v>
      </c>
      <c r="T29" t="n">
        <v>7140.86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717.955264870114</v>
      </c>
      <c r="AB29" t="n">
        <v>982.3380673461414</v>
      </c>
      <c r="AC29" t="n">
        <v>888.5851009187617</v>
      </c>
      <c r="AD29" t="n">
        <v>717955.2648701139</v>
      </c>
      <c r="AE29" t="n">
        <v>982338.0673461414</v>
      </c>
      <c r="AF29" t="n">
        <v>6.774211187975802e-06</v>
      </c>
      <c r="AG29" t="n">
        <v>26.02213541666667</v>
      </c>
      <c r="AH29" t="n">
        <v>888585.1009187617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1.1665</v>
      </c>
      <c r="E2" t="n">
        <v>85.72</v>
      </c>
      <c r="F2" t="n">
        <v>60.85</v>
      </c>
      <c r="G2" t="n">
        <v>6.06</v>
      </c>
      <c r="H2" t="n">
        <v>0.1</v>
      </c>
      <c r="I2" t="n">
        <v>602</v>
      </c>
      <c r="J2" t="n">
        <v>185.69</v>
      </c>
      <c r="K2" t="n">
        <v>53.44</v>
      </c>
      <c r="L2" t="n">
        <v>1</v>
      </c>
      <c r="M2" t="n">
        <v>600</v>
      </c>
      <c r="N2" t="n">
        <v>36.26</v>
      </c>
      <c r="O2" t="n">
        <v>23136.14</v>
      </c>
      <c r="P2" t="n">
        <v>823.45</v>
      </c>
      <c r="Q2" t="n">
        <v>790.3099999999999</v>
      </c>
      <c r="R2" t="n">
        <v>874.4</v>
      </c>
      <c r="S2" t="n">
        <v>58.53</v>
      </c>
      <c r="T2" t="n">
        <v>397878.15</v>
      </c>
      <c r="U2" t="n">
        <v>0.07000000000000001</v>
      </c>
      <c r="V2" t="n">
        <v>0.48</v>
      </c>
      <c r="W2" t="n">
        <v>3.59</v>
      </c>
      <c r="X2" t="n">
        <v>23.93</v>
      </c>
      <c r="Y2" t="n">
        <v>0.5</v>
      </c>
      <c r="Z2" t="n">
        <v>10</v>
      </c>
      <c r="AA2" t="n">
        <v>2281.935909899821</v>
      </c>
      <c r="AB2" t="n">
        <v>3122.24538383239</v>
      </c>
      <c r="AC2" t="n">
        <v>2824.262666498228</v>
      </c>
      <c r="AD2" t="n">
        <v>2281935.909899821</v>
      </c>
      <c r="AE2" t="n">
        <v>3122245.38383239</v>
      </c>
      <c r="AF2" t="n">
        <v>2.870966384015945e-06</v>
      </c>
      <c r="AG2" t="n">
        <v>55.80729166666666</v>
      </c>
      <c r="AH2" t="n">
        <v>2824262.666498228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1.7873</v>
      </c>
      <c r="E3" t="n">
        <v>55.95</v>
      </c>
      <c r="F3" t="n">
        <v>45.26</v>
      </c>
      <c r="G3" t="n">
        <v>12.29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609.29</v>
      </c>
      <c r="Q3" t="n">
        <v>790.23</v>
      </c>
      <c r="R3" t="n">
        <v>352.5</v>
      </c>
      <c r="S3" t="n">
        <v>58.53</v>
      </c>
      <c r="T3" t="n">
        <v>138834.67</v>
      </c>
      <c r="U3" t="n">
        <v>0.17</v>
      </c>
      <c r="V3" t="n">
        <v>0.64</v>
      </c>
      <c r="W3" t="n">
        <v>2.93</v>
      </c>
      <c r="X3" t="n">
        <v>8.35</v>
      </c>
      <c r="Y3" t="n">
        <v>0.5</v>
      </c>
      <c r="Z3" t="n">
        <v>10</v>
      </c>
      <c r="AA3" t="n">
        <v>1250.536781689195</v>
      </c>
      <c r="AB3" t="n">
        <v>1711.039594496276</v>
      </c>
      <c r="AC3" t="n">
        <v>1547.740377056704</v>
      </c>
      <c r="AD3" t="n">
        <v>1250536.781689195</v>
      </c>
      <c r="AE3" t="n">
        <v>1711039.594496276</v>
      </c>
      <c r="AF3" t="n">
        <v>4.398866882256063e-06</v>
      </c>
      <c r="AG3" t="n">
        <v>36.42578125</v>
      </c>
      <c r="AH3" t="n">
        <v>1547740.377056704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2.0183</v>
      </c>
      <c r="E4" t="n">
        <v>49.55</v>
      </c>
      <c r="F4" t="n">
        <v>42.02</v>
      </c>
      <c r="G4" t="n">
        <v>18.54</v>
      </c>
      <c r="H4" t="n">
        <v>0.28</v>
      </c>
      <c r="I4" t="n">
        <v>136</v>
      </c>
      <c r="J4" t="n">
        <v>188.73</v>
      </c>
      <c r="K4" t="n">
        <v>53.44</v>
      </c>
      <c r="L4" t="n">
        <v>3</v>
      </c>
      <c r="M4" t="n">
        <v>134</v>
      </c>
      <c r="N4" t="n">
        <v>37.29</v>
      </c>
      <c r="O4" t="n">
        <v>23510.33</v>
      </c>
      <c r="P4" t="n">
        <v>563.21</v>
      </c>
      <c r="Q4" t="n">
        <v>790.1799999999999</v>
      </c>
      <c r="R4" t="n">
        <v>243.5</v>
      </c>
      <c r="S4" t="n">
        <v>58.53</v>
      </c>
      <c r="T4" t="n">
        <v>84756.41</v>
      </c>
      <c r="U4" t="n">
        <v>0.24</v>
      </c>
      <c r="V4" t="n">
        <v>0.6899999999999999</v>
      </c>
      <c r="W4" t="n">
        <v>2.81</v>
      </c>
      <c r="X4" t="n">
        <v>5.11</v>
      </c>
      <c r="Y4" t="n">
        <v>0.5</v>
      </c>
      <c r="Z4" t="n">
        <v>10</v>
      </c>
      <c r="AA4" t="n">
        <v>1055.823620345277</v>
      </c>
      <c r="AB4" t="n">
        <v>1444.624457007111</v>
      </c>
      <c r="AC4" t="n">
        <v>1306.751526373511</v>
      </c>
      <c r="AD4" t="n">
        <v>1055823.620345277</v>
      </c>
      <c r="AE4" t="n">
        <v>1444624.457007111</v>
      </c>
      <c r="AF4" t="n">
        <v>4.967399445228788e-06</v>
      </c>
      <c r="AG4" t="n">
        <v>32.25911458333334</v>
      </c>
      <c r="AH4" t="n">
        <v>1306751.526373511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2.1395</v>
      </c>
      <c r="E5" t="n">
        <v>46.74</v>
      </c>
      <c r="F5" t="n">
        <v>40.59</v>
      </c>
      <c r="G5" t="n">
        <v>24.6</v>
      </c>
      <c r="H5" t="n">
        <v>0.37</v>
      </c>
      <c r="I5" t="n">
        <v>99</v>
      </c>
      <c r="J5" t="n">
        <v>190.25</v>
      </c>
      <c r="K5" t="n">
        <v>53.44</v>
      </c>
      <c r="L5" t="n">
        <v>4</v>
      </c>
      <c r="M5" t="n">
        <v>97</v>
      </c>
      <c r="N5" t="n">
        <v>37.82</v>
      </c>
      <c r="O5" t="n">
        <v>23698.48</v>
      </c>
      <c r="P5" t="n">
        <v>541.83</v>
      </c>
      <c r="Q5" t="n">
        <v>790.1799999999999</v>
      </c>
      <c r="R5" t="n">
        <v>195.9</v>
      </c>
      <c r="S5" t="n">
        <v>58.53</v>
      </c>
      <c r="T5" t="n">
        <v>61143.45</v>
      </c>
      <c r="U5" t="n">
        <v>0.3</v>
      </c>
      <c r="V5" t="n">
        <v>0.71</v>
      </c>
      <c r="W5" t="n">
        <v>2.74</v>
      </c>
      <c r="X5" t="n">
        <v>3.68</v>
      </c>
      <c r="Y5" t="n">
        <v>0.5</v>
      </c>
      <c r="Z5" t="n">
        <v>10</v>
      </c>
      <c r="AA5" t="n">
        <v>983.7372759735474</v>
      </c>
      <c r="AB5" t="n">
        <v>1345.992740412646</v>
      </c>
      <c r="AC5" t="n">
        <v>1217.533082380339</v>
      </c>
      <c r="AD5" t="n">
        <v>983737.2759735474</v>
      </c>
      <c r="AE5" t="n">
        <v>1345992.740412646</v>
      </c>
      <c r="AF5" t="n">
        <v>5.265694452294997e-06</v>
      </c>
      <c r="AG5" t="n">
        <v>30.4296875</v>
      </c>
      <c r="AH5" t="n">
        <v>1217533.082380339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2.2189</v>
      </c>
      <c r="E6" t="n">
        <v>45.07</v>
      </c>
      <c r="F6" t="n">
        <v>39.73</v>
      </c>
      <c r="G6" t="n">
        <v>30.96</v>
      </c>
      <c r="H6" t="n">
        <v>0.46</v>
      </c>
      <c r="I6" t="n">
        <v>77</v>
      </c>
      <c r="J6" t="n">
        <v>191.78</v>
      </c>
      <c r="K6" t="n">
        <v>53.44</v>
      </c>
      <c r="L6" t="n">
        <v>5</v>
      </c>
      <c r="M6" t="n">
        <v>75</v>
      </c>
      <c r="N6" t="n">
        <v>38.35</v>
      </c>
      <c r="O6" t="n">
        <v>23887.36</v>
      </c>
      <c r="P6" t="n">
        <v>527.79</v>
      </c>
      <c r="Q6" t="n">
        <v>790.1799999999999</v>
      </c>
      <c r="R6" t="n">
        <v>167.44</v>
      </c>
      <c r="S6" t="n">
        <v>58.53</v>
      </c>
      <c r="T6" t="n">
        <v>47024.12</v>
      </c>
      <c r="U6" t="n">
        <v>0.35</v>
      </c>
      <c r="V6" t="n">
        <v>0.73</v>
      </c>
      <c r="W6" t="n">
        <v>2.71</v>
      </c>
      <c r="X6" t="n">
        <v>2.83</v>
      </c>
      <c r="Y6" t="n">
        <v>0.5</v>
      </c>
      <c r="Z6" t="n">
        <v>10</v>
      </c>
      <c r="AA6" t="n">
        <v>933.2868235332343</v>
      </c>
      <c r="AB6" t="n">
        <v>1276.964205666932</v>
      </c>
      <c r="AC6" t="n">
        <v>1155.092534108598</v>
      </c>
      <c r="AD6" t="n">
        <v>933286.8235332343</v>
      </c>
      <c r="AE6" t="n">
        <v>1276964.205666932</v>
      </c>
      <c r="AF6" t="n">
        <v>5.461112138442332e-06</v>
      </c>
      <c r="AG6" t="n">
        <v>29.34244791666667</v>
      </c>
      <c r="AH6" t="n">
        <v>1155092.534108598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2.2724</v>
      </c>
      <c r="E7" t="n">
        <v>44.01</v>
      </c>
      <c r="F7" t="n">
        <v>39.19</v>
      </c>
      <c r="G7" t="n">
        <v>37.33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61</v>
      </c>
      <c r="N7" t="n">
        <v>38.89</v>
      </c>
      <c r="O7" t="n">
        <v>24076.95</v>
      </c>
      <c r="P7" t="n">
        <v>518.75</v>
      </c>
      <c r="Q7" t="n">
        <v>790.1799999999999</v>
      </c>
      <c r="R7" t="n">
        <v>150.1</v>
      </c>
      <c r="S7" t="n">
        <v>58.53</v>
      </c>
      <c r="T7" t="n">
        <v>38424.49</v>
      </c>
      <c r="U7" t="n">
        <v>0.39</v>
      </c>
      <c r="V7" t="n">
        <v>0.74</v>
      </c>
      <c r="W7" t="n">
        <v>2.66</v>
      </c>
      <c r="X7" t="n">
        <v>2.29</v>
      </c>
      <c r="Y7" t="n">
        <v>0.5</v>
      </c>
      <c r="Z7" t="n">
        <v>10</v>
      </c>
      <c r="AA7" t="n">
        <v>904.3274885761411</v>
      </c>
      <c r="AB7" t="n">
        <v>1237.340765982946</v>
      </c>
      <c r="AC7" t="n">
        <v>1119.250699896206</v>
      </c>
      <c r="AD7" t="n">
        <v>904327.4885761412</v>
      </c>
      <c r="AE7" t="n">
        <v>1237340.765982946</v>
      </c>
      <c r="AF7" t="n">
        <v>5.592785264498785e-06</v>
      </c>
      <c r="AG7" t="n">
        <v>28.65234375</v>
      </c>
      <c r="AH7" t="n">
        <v>1119250.699896205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2.3057</v>
      </c>
      <c r="E8" t="n">
        <v>43.37</v>
      </c>
      <c r="F8" t="n">
        <v>38.89</v>
      </c>
      <c r="G8" t="n">
        <v>43.21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511.98</v>
      </c>
      <c r="Q8" t="n">
        <v>790.21</v>
      </c>
      <c r="R8" t="n">
        <v>139.41</v>
      </c>
      <c r="S8" t="n">
        <v>58.53</v>
      </c>
      <c r="T8" t="n">
        <v>33122.25</v>
      </c>
      <c r="U8" t="n">
        <v>0.42</v>
      </c>
      <c r="V8" t="n">
        <v>0.75</v>
      </c>
      <c r="W8" t="n">
        <v>2.67</v>
      </c>
      <c r="X8" t="n">
        <v>1.99</v>
      </c>
      <c r="Y8" t="n">
        <v>0.5</v>
      </c>
      <c r="Z8" t="n">
        <v>10</v>
      </c>
      <c r="AA8" t="n">
        <v>882.5238241411948</v>
      </c>
      <c r="AB8" t="n">
        <v>1207.508030393266</v>
      </c>
      <c r="AC8" t="n">
        <v>1092.265158720697</v>
      </c>
      <c r="AD8" t="n">
        <v>882523.8241411948</v>
      </c>
      <c r="AE8" t="n">
        <v>1207508.030393266</v>
      </c>
      <c r="AF8" t="n">
        <v>5.674742556044204e-06</v>
      </c>
      <c r="AG8" t="n">
        <v>28.23567708333333</v>
      </c>
      <c r="AH8" t="n">
        <v>1092265.158720697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2.3351</v>
      </c>
      <c r="E9" t="n">
        <v>42.83</v>
      </c>
      <c r="F9" t="n">
        <v>38.61</v>
      </c>
      <c r="G9" t="n">
        <v>49.29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506.48</v>
      </c>
      <c r="Q9" t="n">
        <v>790.17</v>
      </c>
      <c r="R9" t="n">
        <v>129.99</v>
      </c>
      <c r="S9" t="n">
        <v>58.53</v>
      </c>
      <c r="T9" t="n">
        <v>28446.87</v>
      </c>
      <c r="U9" t="n">
        <v>0.45</v>
      </c>
      <c r="V9" t="n">
        <v>0.75</v>
      </c>
      <c r="W9" t="n">
        <v>2.65</v>
      </c>
      <c r="X9" t="n">
        <v>1.7</v>
      </c>
      <c r="Y9" t="n">
        <v>0.5</v>
      </c>
      <c r="Z9" t="n">
        <v>10</v>
      </c>
      <c r="AA9" t="n">
        <v>872.323310542257</v>
      </c>
      <c r="AB9" t="n">
        <v>1193.5512376723</v>
      </c>
      <c r="AC9" t="n">
        <v>1079.640382708538</v>
      </c>
      <c r="AD9" t="n">
        <v>872323.310542257</v>
      </c>
      <c r="AE9" t="n">
        <v>1193551.2376723</v>
      </c>
      <c r="AF9" t="n">
        <v>5.747101245877097e-06</v>
      </c>
      <c r="AG9" t="n">
        <v>27.88411458333333</v>
      </c>
      <c r="AH9" t="n">
        <v>1079640.382708538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2.3599</v>
      </c>
      <c r="E10" t="n">
        <v>42.38</v>
      </c>
      <c r="F10" t="n">
        <v>38.38</v>
      </c>
      <c r="G10" t="n">
        <v>56.17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501.03</v>
      </c>
      <c r="Q10" t="n">
        <v>790.17</v>
      </c>
      <c r="R10" t="n">
        <v>122.56</v>
      </c>
      <c r="S10" t="n">
        <v>58.53</v>
      </c>
      <c r="T10" t="n">
        <v>24761.74</v>
      </c>
      <c r="U10" t="n">
        <v>0.48</v>
      </c>
      <c r="V10" t="n">
        <v>0.76</v>
      </c>
      <c r="W10" t="n">
        <v>2.64</v>
      </c>
      <c r="X10" t="n">
        <v>1.48</v>
      </c>
      <c r="Y10" t="n">
        <v>0.5</v>
      </c>
      <c r="Z10" t="n">
        <v>10</v>
      </c>
      <c r="AA10" t="n">
        <v>853.8626743174545</v>
      </c>
      <c r="AB10" t="n">
        <v>1168.292580763734</v>
      </c>
      <c r="AC10" t="n">
        <v>1056.792376564578</v>
      </c>
      <c r="AD10" t="n">
        <v>853862.6743174546</v>
      </c>
      <c r="AE10" t="n">
        <v>1168292.580763734</v>
      </c>
      <c r="AF10" t="n">
        <v>5.80813850804906e-06</v>
      </c>
      <c r="AG10" t="n">
        <v>27.59114583333333</v>
      </c>
      <c r="AH10" t="n">
        <v>1056792.376564578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2.3758</v>
      </c>
      <c r="E11" t="n">
        <v>42.09</v>
      </c>
      <c r="F11" t="n">
        <v>38.25</v>
      </c>
      <c r="G11" t="n">
        <v>62.02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497.18</v>
      </c>
      <c r="Q11" t="n">
        <v>790.17</v>
      </c>
      <c r="R11" t="n">
        <v>118.11</v>
      </c>
      <c r="S11" t="n">
        <v>58.53</v>
      </c>
      <c r="T11" t="n">
        <v>22560.38</v>
      </c>
      <c r="U11" t="n">
        <v>0.5</v>
      </c>
      <c r="V11" t="n">
        <v>0.76</v>
      </c>
      <c r="W11" t="n">
        <v>2.64</v>
      </c>
      <c r="X11" t="n">
        <v>1.34</v>
      </c>
      <c r="Y11" t="n">
        <v>0.5</v>
      </c>
      <c r="Z11" t="n">
        <v>10</v>
      </c>
      <c r="AA11" t="n">
        <v>848.1018398600476</v>
      </c>
      <c r="AB11" t="n">
        <v>1160.410352909031</v>
      </c>
      <c r="AC11" t="n">
        <v>1049.662417473551</v>
      </c>
      <c r="AD11" t="n">
        <v>848101.8398600476</v>
      </c>
      <c r="AE11" t="n">
        <v>1160410.352909031</v>
      </c>
      <c r="AF11" t="n">
        <v>5.847271268877053e-06</v>
      </c>
      <c r="AG11" t="n">
        <v>27.40234375</v>
      </c>
      <c r="AH11" t="n">
        <v>1049662.417473551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2.3887</v>
      </c>
      <c r="E12" t="n">
        <v>41.86</v>
      </c>
      <c r="F12" t="n">
        <v>38.13</v>
      </c>
      <c r="G12" t="n">
        <v>67.29000000000001</v>
      </c>
      <c r="H12" t="n">
        <v>0.97</v>
      </c>
      <c r="I12" t="n">
        <v>34</v>
      </c>
      <c r="J12" t="n">
        <v>201.1</v>
      </c>
      <c r="K12" t="n">
        <v>53.44</v>
      </c>
      <c r="L12" t="n">
        <v>11</v>
      </c>
      <c r="M12" t="n">
        <v>32</v>
      </c>
      <c r="N12" t="n">
        <v>41.66</v>
      </c>
      <c r="O12" t="n">
        <v>25036.12</v>
      </c>
      <c r="P12" t="n">
        <v>493.3</v>
      </c>
      <c r="Q12" t="n">
        <v>790.16</v>
      </c>
      <c r="R12" t="n">
        <v>114.3</v>
      </c>
      <c r="S12" t="n">
        <v>58.53</v>
      </c>
      <c r="T12" t="n">
        <v>20666.78</v>
      </c>
      <c r="U12" t="n">
        <v>0.51</v>
      </c>
      <c r="V12" t="n">
        <v>0.76</v>
      </c>
      <c r="W12" t="n">
        <v>2.63</v>
      </c>
      <c r="X12" t="n">
        <v>1.23</v>
      </c>
      <c r="Y12" t="n">
        <v>0.5</v>
      </c>
      <c r="Z12" t="n">
        <v>10</v>
      </c>
      <c r="AA12" t="n">
        <v>843.0782531150271</v>
      </c>
      <c r="AB12" t="n">
        <v>1153.536859899488</v>
      </c>
      <c r="AC12" t="n">
        <v>1043.444920989832</v>
      </c>
      <c r="AD12" t="n">
        <v>843078.2531150271</v>
      </c>
      <c r="AE12" t="n">
        <v>1153536.859899488</v>
      </c>
      <c r="AF12" t="n">
        <v>5.879020489926179e-06</v>
      </c>
      <c r="AG12" t="n">
        <v>27.25260416666667</v>
      </c>
      <c r="AH12" t="n">
        <v>1043444.920989832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38.02</v>
      </c>
      <c r="G13" t="n">
        <v>73.58</v>
      </c>
      <c r="H13" t="n">
        <v>1.05</v>
      </c>
      <c r="I13" t="n">
        <v>31</v>
      </c>
      <c r="J13" t="n">
        <v>202.67</v>
      </c>
      <c r="K13" t="n">
        <v>53.44</v>
      </c>
      <c r="L13" t="n">
        <v>12</v>
      </c>
      <c r="M13" t="n">
        <v>29</v>
      </c>
      <c r="N13" t="n">
        <v>42.24</v>
      </c>
      <c r="O13" t="n">
        <v>25230.25</v>
      </c>
      <c r="P13" t="n">
        <v>489.2</v>
      </c>
      <c r="Q13" t="n">
        <v>790.17</v>
      </c>
      <c r="R13" t="n">
        <v>110.47</v>
      </c>
      <c r="S13" t="n">
        <v>58.53</v>
      </c>
      <c r="T13" t="n">
        <v>18766.67</v>
      </c>
      <c r="U13" t="n">
        <v>0.53</v>
      </c>
      <c r="V13" t="n">
        <v>0.76</v>
      </c>
      <c r="W13" t="n">
        <v>2.62</v>
      </c>
      <c r="X13" t="n">
        <v>1.11</v>
      </c>
      <c r="Y13" t="n">
        <v>0.5</v>
      </c>
      <c r="Z13" t="n">
        <v>10</v>
      </c>
      <c r="AA13" t="n">
        <v>838.0227413128586</v>
      </c>
      <c r="AB13" t="n">
        <v>1146.619685618321</v>
      </c>
      <c r="AC13" t="n">
        <v>1037.187912113744</v>
      </c>
      <c r="AD13" t="n">
        <v>838022.7413128585</v>
      </c>
      <c r="AE13" t="n">
        <v>1146619.685618321</v>
      </c>
      <c r="AF13" t="n">
        <v>5.910769710975306e-06</v>
      </c>
      <c r="AG13" t="n">
        <v>27.109375</v>
      </c>
      <c r="AH13" t="n">
        <v>1037187.912113744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2.415</v>
      </c>
      <c r="E14" t="n">
        <v>41.41</v>
      </c>
      <c r="F14" t="n">
        <v>37.9</v>
      </c>
      <c r="G14" t="n">
        <v>81.20999999999999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486.46</v>
      </c>
      <c r="Q14" t="n">
        <v>790.16</v>
      </c>
      <c r="R14" t="n">
        <v>106.46</v>
      </c>
      <c r="S14" t="n">
        <v>58.53</v>
      </c>
      <c r="T14" t="n">
        <v>16776.75</v>
      </c>
      <c r="U14" t="n">
        <v>0.55</v>
      </c>
      <c r="V14" t="n">
        <v>0.77</v>
      </c>
      <c r="W14" t="n">
        <v>2.62</v>
      </c>
      <c r="X14" t="n">
        <v>0.99</v>
      </c>
      <c r="Y14" t="n">
        <v>0.5</v>
      </c>
      <c r="Z14" t="n">
        <v>10</v>
      </c>
      <c r="AA14" t="n">
        <v>823.8660628795412</v>
      </c>
      <c r="AB14" t="n">
        <v>1127.249893637283</v>
      </c>
      <c r="AC14" t="n">
        <v>1019.666745893702</v>
      </c>
      <c r="AD14" t="n">
        <v>823866.0628795412</v>
      </c>
      <c r="AE14" t="n">
        <v>1127249.893637283</v>
      </c>
      <c r="AF14" t="n">
        <v>5.943749521987576e-06</v>
      </c>
      <c r="AG14" t="n">
        <v>26.95963541666667</v>
      </c>
      <c r="AH14" t="n">
        <v>1019666.745893702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37.83</v>
      </c>
      <c r="G15" t="n">
        <v>87.29000000000001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482.3</v>
      </c>
      <c r="Q15" t="n">
        <v>790.17</v>
      </c>
      <c r="R15" t="n">
        <v>104.14</v>
      </c>
      <c r="S15" t="n">
        <v>58.53</v>
      </c>
      <c r="T15" t="n">
        <v>15630.06</v>
      </c>
      <c r="U15" t="n">
        <v>0.5600000000000001</v>
      </c>
      <c r="V15" t="n">
        <v>0.77</v>
      </c>
      <c r="W15" t="n">
        <v>2.61</v>
      </c>
      <c r="X15" t="n">
        <v>0.92</v>
      </c>
      <c r="Y15" t="n">
        <v>0.5</v>
      </c>
      <c r="Z15" t="n">
        <v>10</v>
      </c>
      <c r="AA15" t="n">
        <v>819.7888258791706</v>
      </c>
      <c r="AB15" t="n">
        <v>1121.671238098374</v>
      </c>
      <c r="AC15" t="n">
        <v>1014.620509409735</v>
      </c>
      <c r="AD15" t="n">
        <v>819788.8258791707</v>
      </c>
      <c r="AE15" t="n">
        <v>1121671.238098374</v>
      </c>
      <c r="AF15" t="n">
        <v>5.964669551361032e-06</v>
      </c>
      <c r="AG15" t="n">
        <v>26.86197916666667</v>
      </c>
      <c r="AH15" t="n">
        <v>1014620.509409735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2.4321</v>
      </c>
      <c r="E16" t="n">
        <v>41.12</v>
      </c>
      <c r="F16" t="n">
        <v>37.76</v>
      </c>
      <c r="G16" t="n">
        <v>94.39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480.24</v>
      </c>
      <c r="Q16" t="n">
        <v>790.17</v>
      </c>
      <c r="R16" t="n">
        <v>101.67</v>
      </c>
      <c r="S16" t="n">
        <v>58.53</v>
      </c>
      <c r="T16" t="n">
        <v>14401.28</v>
      </c>
      <c r="U16" t="n">
        <v>0.58</v>
      </c>
      <c r="V16" t="n">
        <v>0.77</v>
      </c>
      <c r="W16" t="n">
        <v>2.61</v>
      </c>
      <c r="X16" t="n">
        <v>0.85</v>
      </c>
      <c r="Y16" t="n">
        <v>0.5</v>
      </c>
      <c r="Z16" t="n">
        <v>10</v>
      </c>
      <c r="AA16" t="n">
        <v>816.8978692917362</v>
      </c>
      <c r="AB16" t="n">
        <v>1117.715703755443</v>
      </c>
      <c r="AC16" t="n">
        <v>1011.042485712866</v>
      </c>
      <c r="AD16" t="n">
        <v>816897.8692917363</v>
      </c>
      <c r="AE16" t="n">
        <v>1117715.703755443</v>
      </c>
      <c r="AF16" t="n">
        <v>5.985835698727115e-06</v>
      </c>
      <c r="AG16" t="n">
        <v>26.77083333333333</v>
      </c>
      <c r="AH16" t="n">
        <v>1011042.485712866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2.4373</v>
      </c>
      <c r="E17" t="n">
        <v>41.03</v>
      </c>
      <c r="F17" t="n">
        <v>37.7</v>
      </c>
      <c r="G17" t="n">
        <v>98.36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477.24</v>
      </c>
      <c r="Q17" t="n">
        <v>790.17</v>
      </c>
      <c r="R17" t="n">
        <v>100.12</v>
      </c>
      <c r="S17" t="n">
        <v>58.53</v>
      </c>
      <c r="T17" t="n">
        <v>13633.66</v>
      </c>
      <c r="U17" t="n">
        <v>0.58</v>
      </c>
      <c r="V17" t="n">
        <v>0.77</v>
      </c>
      <c r="W17" t="n">
        <v>2.61</v>
      </c>
      <c r="X17" t="n">
        <v>0.8</v>
      </c>
      <c r="Y17" t="n">
        <v>0.5</v>
      </c>
      <c r="Z17" t="n">
        <v>10</v>
      </c>
      <c r="AA17" t="n">
        <v>814.1129774173579</v>
      </c>
      <c r="AB17" t="n">
        <v>1113.90529183216</v>
      </c>
      <c r="AC17" t="n">
        <v>1007.595734155594</v>
      </c>
      <c r="AD17" t="n">
        <v>814112.977417358</v>
      </c>
      <c r="AE17" t="n">
        <v>1113905.29183216</v>
      </c>
      <c r="AF17" t="n">
        <v>5.998633834343818e-06</v>
      </c>
      <c r="AG17" t="n">
        <v>26.71223958333333</v>
      </c>
      <c r="AH17" t="n">
        <v>1007595.734155594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2.4451</v>
      </c>
      <c r="E18" t="n">
        <v>40.9</v>
      </c>
      <c r="F18" t="n">
        <v>37.65</v>
      </c>
      <c r="G18" t="n">
        <v>107.56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473.39</v>
      </c>
      <c r="Q18" t="n">
        <v>790.17</v>
      </c>
      <c r="R18" t="n">
        <v>98.09</v>
      </c>
      <c r="S18" t="n">
        <v>58.53</v>
      </c>
      <c r="T18" t="n">
        <v>12628.08</v>
      </c>
      <c r="U18" t="n">
        <v>0.6</v>
      </c>
      <c r="V18" t="n">
        <v>0.77</v>
      </c>
      <c r="W18" t="n">
        <v>2.61</v>
      </c>
      <c r="X18" t="n">
        <v>0.74</v>
      </c>
      <c r="Y18" t="n">
        <v>0.5</v>
      </c>
      <c r="Z18" t="n">
        <v>10</v>
      </c>
      <c r="AA18" t="n">
        <v>810.4717058289873</v>
      </c>
      <c r="AB18" t="n">
        <v>1108.923143403387</v>
      </c>
      <c r="AC18" t="n">
        <v>1003.089074980374</v>
      </c>
      <c r="AD18" t="n">
        <v>810471.7058289873</v>
      </c>
      <c r="AE18" t="n">
        <v>1108923.143403387</v>
      </c>
      <c r="AF18" t="n">
        <v>6.01783103776887e-06</v>
      </c>
      <c r="AG18" t="n">
        <v>26.62760416666667</v>
      </c>
      <c r="AH18" t="n">
        <v>1003089.074980373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37.6</v>
      </c>
      <c r="G19" t="n">
        <v>112.81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471.86</v>
      </c>
      <c r="Q19" t="n">
        <v>790.16</v>
      </c>
      <c r="R19" t="n">
        <v>96.73</v>
      </c>
      <c r="S19" t="n">
        <v>58.53</v>
      </c>
      <c r="T19" t="n">
        <v>11953.68</v>
      </c>
      <c r="U19" t="n">
        <v>0.61</v>
      </c>
      <c r="V19" t="n">
        <v>0.77</v>
      </c>
      <c r="W19" t="n">
        <v>2.6</v>
      </c>
      <c r="X19" t="n">
        <v>0.7</v>
      </c>
      <c r="Y19" t="n">
        <v>0.5</v>
      </c>
      <c r="Z19" t="n">
        <v>10</v>
      </c>
      <c r="AA19" t="n">
        <v>808.6189470175638</v>
      </c>
      <c r="AB19" t="n">
        <v>1106.388117059647</v>
      </c>
      <c r="AC19" t="n">
        <v>1000.795987992948</v>
      </c>
      <c r="AD19" t="n">
        <v>808618.9470175637</v>
      </c>
      <c r="AE19" t="n">
        <v>1106388.117059647</v>
      </c>
      <c r="AF19" t="n">
        <v>6.029890819407686e-06</v>
      </c>
      <c r="AG19" t="n">
        <v>26.57552083333333</v>
      </c>
      <c r="AH19" t="n">
        <v>1000795.987992948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2.4533</v>
      </c>
      <c r="E20" t="n">
        <v>40.76</v>
      </c>
      <c r="F20" t="n">
        <v>37.59</v>
      </c>
      <c r="G20" t="n">
        <v>118.69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469.73</v>
      </c>
      <c r="Q20" t="n">
        <v>790.17</v>
      </c>
      <c r="R20" t="n">
        <v>96.04000000000001</v>
      </c>
      <c r="S20" t="n">
        <v>58.53</v>
      </c>
      <c r="T20" t="n">
        <v>11613.71</v>
      </c>
      <c r="U20" t="n">
        <v>0.61</v>
      </c>
      <c r="V20" t="n">
        <v>0.77</v>
      </c>
      <c r="W20" t="n">
        <v>2.61</v>
      </c>
      <c r="X20" t="n">
        <v>0.68</v>
      </c>
      <c r="Y20" t="n">
        <v>0.5</v>
      </c>
      <c r="Z20" t="n">
        <v>10</v>
      </c>
      <c r="AA20" t="n">
        <v>806.8553258670878</v>
      </c>
      <c r="AB20" t="n">
        <v>1103.975052796092</v>
      </c>
      <c r="AC20" t="n">
        <v>998.6132231959501</v>
      </c>
      <c r="AD20" t="n">
        <v>806855.3258670878</v>
      </c>
      <c r="AE20" t="n">
        <v>1103975.052796092</v>
      </c>
      <c r="AF20" t="n">
        <v>6.038012713164438e-06</v>
      </c>
      <c r="AG20" t="n">
        <v>26.53645833333333</v>
      </c>
      <c r="AH20" t="n">
        <v>998613.2231959502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2.4584</v>
      </c>
      <c r="E21" t="n">
        <v>40.68</v>
      </c>
      <c r="F21" t="n">
        <v>37.54</v>
      </c>
      <c r="G21" t="n">
        <v>125.12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467.16</v>
      </c>
      <c r="Q21" t="n">
        <v>790.2</v>
      </c>
      <c r="R21" t="n">
        <v>94.3</v>
      </c>
      <c r="S21" t="n">
        <v>58.53</v>
      </c>
      <c r="T21" t="n">
        <v>10749.94</v>
      </c>
      <c r="U21" t="n">
        <v>0.62</v>
      </c>
      <c r="V21" t="n">
        <v>0.77</v>
      </c>
      <c r="W21" t="n">
        <v>2.61</v>
      </c>
      <c r="X21" t="n">
        <v>0.63</v>
      </c>
      <c r="Y21" t="n">
        <v>0.5</v>
      </c>
      <c r="Z21" t="n">
        <v>10</v>
      </c>
      <c r="AA21" t="n">
        <v>804.3062917593401</v>
      </c>
      <c r="AB21" t="n">
        <v>1100.487351874423</v>
      </c>
      <c r="AC21" t="n">
        <v>995.4583835552266</v>
      </c>
      <c r="AD21" t="n">
        <v>804306.2917593401</v>
      </c>
      <c r="AE21" t="n">
        <v>1100487.351874423</v>
      </c>
      <c r="AF21" t="n">
        <v>6.050564730788512e-06</v>
      </c>
      <c r="AG21" t="n">
        <v>26.484375</v>
      </c>
      <c r="AH21" t="n">
        <v>995458.3835552266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2.463</v>
      </c>
      <c r="E22" t="n">
        <v>40.6</v>
      </c>
      <c r="F22" t="n">
        <v>37.5</v>
      </c>
      <c r="G22" t="n">
        <v>132.35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464.66</v>
      </c>
      <c r="Q22" t="n">
        <v>790.17</v>
      </c>
      <c r="R22" t="n">
        <v>93.31999999999999</v>
      </c>
      <c r="S22" t="n">
        <v>58.53</v>
      </c>
      <c r="T22" t="n">
        <v>10263.79</v>
      </c>
      <c r="U22" t="n">
        <v>0.63</v>
      </c>
      <c r="V22" t="n">
        <v>0.77</v>
      </c>
      <c r="W22" t="n">
        <v>2.6</v>
      </c>
      <c r="X22" t="n">
        <v>0.6</v>
      </c>
      <c r="Y22" t="n">
        <v>0.5</v>
      </c>
      <c r="Z22" t="n">
        <v>10</v>
      </c>
      <c r="AA22" t="n">
        <v>802.0261383229918</v>
      </c>
      <c r="AB22" t="n">
        <v>1097.367545349541</v>
      </c>
      <c r="AC22" t="n">
        <v>992.6363269864034</v>
      </c>
      <c r="AD22" t="n">
        <v>802026.1383229918</v>
      </c>
      <c r="AE22" t="n">
        <v>1097367.545349541</v>
      </c>
      <c r="AF22" t="n">
        <v>6.061886158449441e-06</v>
      </c>
      <c r="AG22" t="n">
        <v>26.43229166666667</v>
      </c>
      <c r="AH22" t="n">
        <v>992636.3269864034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2.4691</v>
      </c>
      <c r="E23" t="n">
        <v>40.5</v>
      </c>
      <c r="F23" t="n">
        <v>37.44</v>
      </c>
      <c r="G23" t="n">
        <v>140.39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459.64</v>
      </c>
      <c r="Q23" t="n">
        <v>790.1799999999999</v>
      </c>
      <c r="R23" t="n">
        <v>91.31</v>
      </c>
      <c r="S23" t="n">
        <v>58.53</v>
      </c>
      <c r="T23" t="n">
        <v>9261.25</v>
      </c>
      <c r="U23" t="n">
        <v>0.64</v>
      </c>
      <c r="V23" t="n">
        <v>0.77</v>
      </c>
      <c r="W23" t="n">
        <v>2.59</v>
      </c>
      <c r="X23" t="n">
        <v>0.53</v>
      </c>
      <c r="Y23" t="n">
        <v>0.5</v>
      </c>
      <c r="Z23" t="n">
        <v>10</v>
      </c>
      <c r="AA23" t="n">
        <v>788.3554998213449</v>
      </c>
      <c r="AB23" t="n">
        <v>1078.662774645582</v>
      </c>
      <c r="AC23" t="n">
        <v>975.7167133461197</v>
      </c>
      <c r="AD23" t="n">
        <v>788355.4998213449</v>
      </c>
      <c r="AE23" t="n">
        <v>1078662.774645582</v>
      </c>
      <c r="AF23" t="n">
        <v>6.076899355999803e-06</v>
      </c>
      <c r="AG23" t="n">
        <v>26.3671875</v>
      </c>
      <c r="AH23" t="n">
        <v>975716.7133461197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2.4682</v>
      </c>
      <c r="E24" t="n">
        <v>40.51</v>
      </c>
      <c r="F24" t="n">
        <v>37.45</v>
      </c>
      <c r="G24" t="n">
        <v>140.44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457.54</v>
      </c>
      <c r="Q24" t="n">
        <v>790.17</v>
      </c>
      <c r="R24" t="n">
        <v>91.63</v>
      </c>
      <c r="S24" t="n">
        <v>58.53</v>
      </c>
      <c r="T24" t="n">
        <v>9424.190000000001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787.3794418794247</v>
      </c>
      <c r="AB24" t="n">
        <v>1077.32728910881</v>
      </c>
      <c r="AC24" t="n">
        <v>974.5086846746112</v>
      </c>
      <c r="AD24" t="n">
        <v>787379.4418794247</v>
      </c>
      <c r="AE24" t="n">
        <v>1077327.28910881</v>
      </c>
      <c r="AF24" t="n">
        <v>6.074684294066142e-06</v>
      </c>
      <c r="AG24" t="n">
        <v>26.37369791666667</v>
      </c>
      <c r="AH24" t="n">
        <v>974508.6846746112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2.4727</v>
      </c>
      <c r="E25" t="n">
        <v>40.44</v>
      </c>
      <c r="F25" t="n">
        <v>37.41</v>
      </c>
      <c r="G25" t="n">
        <v>149.66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456.72</v>
      </c>
      <c r="Q25" t="n">
        <v>790.16</v>
      </c>
      <c r="R25" t="n">
        <v>90.66</v>
      </c>
      <c r="S25" t="n">
        <v>58.53</v>
      </c>
      <c r="T25" t="n">
        <v>8943.879999999999</v>
      </c>
      <c r="U25" t="n">
        <v>0.65</v>
      </c>
      <c r="V25" t="n">
        <v>0.78</v>
      </c>
      <c r="W25" t="n">
        <v>2.59</v>
      </c>
      <c r="X25" t="n">
        <v>0.51</v>
      </c>
      <c r="Y25" t="n">
        <v>0.5</v>
      </c>
      <c r="Z25" t="n">
        <v>10</v>
      </c>
      <c r="AA25" t="n">
        <v>786.0619381561252</v>
      </c>
      <c r="AB25" t="n">
        <v>1075.524622390429</v>
      </c>
      <c r="AC25" t="n">
        <v>972.8780619377744</v>
      </c>
      <c r="AD25" t="n">
        <v>786061.9381561251</v>
      </c>
      <c r="AE25" t="n">
        <v>1075524.622390429</v>
      </c>
      <c r="AF25" t="n">
        <v>6.085759603734443e-06</v>
      </c>
      <c r="AG25" t="n">
        <v>26.328125</v>
      </c>
      <c r="AH25" t="n">
        <v>972878.0619377744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2.4775</v>
      </c>
      <c r="E26" t="n">
        <v>40.36</v>
      </c>
      <c r="F26" t="n">
        <v>37.37</v>
      </c>
      <c r="G26" t="n">
        <v>160.17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451.63</v>
      </c>
      <c r="Q26" t="n">
        <v>790.16</v>
      </c>
      <c r="R26" t="n">
        <v>89.12</v>
      </c>
      <c r="S26" t="n">
        <v>58.53</v>
      </c>
      <c r="T26" t="n">
        <v>8178.53</v>
      </c>
      <c r="U26" t="n">
        <v>0.66</v>
      </c>
      <c r="V26" t="n">
        <v>0.78</v>
      </c>
      <c r="W26" t="n">
        <v>2.59</v>
      </c>
      <c r="X26" t="n">
        <v>0.47</v>
      </c>
      <c r="Y26" t="n">
        <v>0.5</v>
      </c>
      <c r="Z26" t="n">
        <v>10</v>
      </c>
      <c r="AA26" t="n">
        <v>782.3570891491665</v>
      </c>
      <c r="AB26" t="n">
        <v>1070.455484532706</v>
      </c>
      <c r="AC26" t="n">
        <v>968.2927154826124</v>
      </c>
      <c r="AD26" t="n">
        <v>782357.0891491666</v>
      </c>
      <c r="AE26" t="n">
        <v>1070455.484532706</v>
      </c>
      <c r="AF26" t="n">
        <v>6.097573267380629e-06</v>
      </c>
      <c r="AG26" t="n">
        <v>26.27604166666667</v>
      </c>
      <c r="AH26" t="n">
        <v>968292.7154826124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2.4778</v>
      </c>
      <c r="E27" t="n">
        <v>40.36</v>
      </c>
      <c r="F27" t="n">
        <v>37.37</v>
      </c>
      <c r="G27" t="n">
        <v>160.15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450.25</v>
      </c>
      <c r="Q27" t="n">
        <v>790.1900000000001</v>
      </c>
      <c r="R27" t="n">
        <v>88.92</v>
      </c>
      <c r="S27" t="n">
        <v>58.53</v>
      </c>
      <c r="T27" t="n">
        <v>8078.63</v>
      </c>
      <c r="U27" t="n">
        <v>0.66</v>
      </c>
      <c r="V27" t="n">
        <v>0.78</v>
      </c>
      <c r="W27" t="n">
        <v>2.59</v>
      </c>
      <c r="X27" t="n">
        <v>0.47</v>
      </c>
      <c r="Y27" t="n">
        <v>0.5</v>
      </c>
      <c r="Z27" t="n">
        <v>10</v>
      </c>
      <c r="AA27" t="n">
        <v>781.5523534136098</v>
      </c>
      <c r="AB27" t="n">
        <v>1069.354409596882</v>
      </c>
      <c r="AC27" t="n">
        <v>967.2967255932949</v>
      </c>
      <c r="AD27" t="n">
        <v>781552.3534136098</v>
      </c>
      <c r="AE27" t="n">
        <v>1069354.409596882</v>
      </c>
      <c r="AF27" t="n">
        <v>6.098311621358515e-06</v>
      </c>
      <c r="AG27" t="n">
        <v>26.27604166666667</v>
      </c>
      <c r="AH27" t="n">
        <v>967296.7255932949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2.481</v>
      </c>
      <c r="E28" t="n">
        <v>40.31</v>
      </c>
      <c r="F28" t="n">
        <v>37.35</v>
      </c>
      <c r="G28" t="n">
        <v>172.4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446.38</v>
      </c>
      <c r="Q28" t="n">
        <v>790.17</v>
      </c>
      <c r="R28" t="n">
        <v>88.38</v>
      </c>
      <c r="S28" t="n">
        <v>58.53</v>
      </c>
      <c r="T28" t="n">
        <v>7815.83</v>
      </c>
      <c r="U28" t="n">
        <v>0.66</v>
      </c>
      <c r="V28" t="n">
        <v>0.78</v>
      </c>
      <c r="W28" t="n">
        <v>2.59</v>
      </c>
      <c r="X28" t="n">
        <v>0.45</v>
      </c>
      <c r="Y28" t="n">
        <v>0.5</v>
      </c>
      <c r="Z28" t="n">
        <v>10</v>
      </c>
      <c r="AA28" t="n">
        <v>778.8553657645689</v>
      </c>
      <c r="AB28" t="n">
        <v>1065.664272112766</v>
      </c>
      <c r="AC28" t="n">
        <v>963.9587696515231</v>
      </c>
      <c r="AD28" t="n">
        <v>778855.3657645689</v>
      </c>
      <c r="AE28" t="n">
        <v>1065664.272112767</v>
      </c>
      <c r="AF28" t="n">
        <v>6.106187397122639e-06</v>
      </c>
      <c r="AG28" t="n">
        <v>26.24348958333333</v>
      </c>
      <c r="AH28" t="n">
        <v>963958.7696515231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2.4815</v>
      </c>
      <c r="E29" t="n">
        <v>40.3</v>
      </c>
      <c r="F29" t="n">
        <v>37.35</v>
      </c>
      <c r="G29" t="n">
        <v>172.37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447.59</v>
      </c>
      <c r="Q29" t="n">
        <v>790.16</v>
      </c>
      <c r="R29" t="n">
        <v>88.2</v>
      </c>
      <c r="S29" t="n">
        <v>58.53</v>
      </c>
      <c r="T29" t="n">
        <v>7723.71</v>
      </c>
      <c r="U29" t="n">
        <v>0.66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779.4412126965027</v>
      </c>
      <c r="AB29" t="n">
        <v>1066.465853730781</v>
      </c>
      <c r="AC29" t="n">
        <v>964.6838494449411</v>
      </c>
      <c r="AD29" t="n">
        <v>779441.2126965027</v>
      </c>
      <c r="AE29" t="n">
        <v>1066465.853730781</v>
      </c>
      <c r="AF29" t="n">
        <v>6.107417987085784e-06</v>
      </c>
      <c r="AG29" t="n">
        <v>26.23697916666667</v>
      </c>
      <c r="AH29" t="n">
        <v>964683.849444941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2.4866</v>
      </c>
      <c r="E30" t="n">
        <v>40.22</v>
      </c>
      <c r="F30" t="n">
        <v>37.3</v>
      </c>
      <c r="G30" t="n">
        <v>186.5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442.83</v>
      </c>
      <c r="Q30" t="n">
        <v>790.16</v>
      </c>
      <c r="R30" t="n">
        <v>86.81</v>
      </c>
      <c r="S30" t="n">
        <v>58.53</v>
      </c>
      <c r="T30" t="n">
        <v>7033.34</v>
      </c>
      <c r="U30" t="n">
        <v>0.67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775.8593442602037</v>
      </c>
      <c r="AB30" t="n">
        <v>1061.564983315354</v>
      </c>
      <c r="AC30" t="n">
        <v>960.2507112235476</v>
      </c>
      <c r="AD30" t="n">
        <v>775859.3442602037</v>
      </c>
      <c r="AE30" t="n">
        <v>1061564.983315354</v>
      </c>
      <c r="AF30" t="n">
        <v>6.119970004709858e-06</v>
      </c>
      <c r="AG30" t="n">
        <v>26.18489583333333</v>
      </c>
      <c r="AH30" t="n">
        <v>960250.7112235476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2.4862</v>
      </c>
      <c r="E31" t="n">
        <v>40.22</v>
      </c>
      <c r="F31" t="n">
        <v>37.31</v>
      </c>
      <c r="G31" t="n">
        <v>186.53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442.78</v>
      </c>
      <c r="Q31" t="n">
        <v>790.16</v>
      </c>
      <c r="R31" t="n">
        <v>87.05</v>
      </c>
      <c r="S31" t="n">
        <v>58.53</v>
      </c>
      <c r="T31" t="n">
        <v>7156.08</v>
      </c>
      <c r="U31" t="n">
        <v>0.67</v>
      </c>
      <c r="V31" t="n">
        <v>0.78</v>
      </c>
      <c r="W31" t="n">
        <v>2.59</v>
      </c>
      <c r="X31" t="n">
        <v>0.4</v>
      </c>
      <c r="Y31" t="n">
        <v>0.5</v>
      </c>
      <c r="Z31" t="n">
        <v>10</v>
      </c>
      <c r="AA31" t="n">
        <v>775.9308331666291</v>
      </c>
      <c r="AB31" t="n">
        <v>1061.662797590993</v>
      </c>
      <c r="AC31" t="n">
        <v>960.3391902420029</v>
      </c>
      <c r="AD31" t="n">
        <v>775930.8331666291</v>
      </c>
      <c r="AE31" t="n">
        <v>1061662.797590993</v>
      </c>
      <c r="AF31" t="n">
        <v>6.118985532739343e-06</v>
      </c>
      <c r="AG31" t="n">
        <v>26.18489583333333</v>
      </c>
      <c r="AH31" t="n">
        <v>960339.190242003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2.4854</v>
      </c>
      <c r="E32" t="n">
        <v>40.23</v>
      </c>
      <c r="F32" t="n">
        <v>37.32</v>
      </c>
      <c r="G32" t="n">
        <v>186.6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440.6</v>
      </c>
      <c r="Q32" t="n">
        <v>790.16</v>
      </c>
      <c r="R32" t="n">
        <v>87.31</v>
      </c>
      <c r="S32" t="n">
        <v>58.53</v>
      </c>
      <c r="T32" t="n">
        <v>7284.54</v>
      </c>
      <c r="U32" t="n">
        <v>0.67</v>
      </c>
      <c r="V32" t="n">
        <v>0.78</v>
      </c>
      <c r="W32" t="n">
        <v>2.59</v>
      </c>
      <c r="X32" t="n">
        <v>0.42</v>
      </c>
      <c r="Y32" t="n">
        <v>0.5</v>
      </c>
      <c r="Z32" t="n">
        <v>10</v>
      </c>
      <c r="AA32" t="n">
        <v>774.8978735660424</v>
      </c>
      <c r="AB32" t="n">
        <v>1060.249456694509</v>
      </c>
      <c r="AC32" t="n">
        <v>959.0607366170429</v>
      </c>
      <c r="AD32" t="n">
        <v>774897.8735660424</v>
      </c>
      <c r="AE32" t="n">
        <v>1060249.456694509</v>
      </c>
      <c r="AF32" t="n">
        <v>6.11701658879831e-06</v>
      </c>
      <c r="AG32" t="n">
        <v>26.19140625</v>
      </c>
      <c r="AH32" t="n">
        <v>959060.7366170429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2.49</v>
      </c>
      <c r="E33" t="n">
        <v>40.16</v>
      </c>
      <c r="F33" t="n">
        <v>37.28</v>
      </c>
      <c r="G33" t="n">
        <v>203.36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436.22</v>
      </c>
      <c r="Q33" t="n">
        <v>790.16</v>
      </c>
      <c r="R33" t="n">
        <v>86.09</v>
      </c>
      <c r="S33" t="n">
        <v>58.53</v>
      </c>
      <c r="T33" t="n">
        <v>6679.17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771.6516669654209</v>
      </c>
      <c r="AB33" t="n">
        <v>1055.807853611011</v>
      </c>
      <c r="AC33" t="n">
        <v>955.0430338980045</v>
      </c>
      <c r="AD33" t="n">
        <v>771651.6669654208</v>
      </c>
      <c r="AE33" t="n">
        <v>1055807.853611011</v>
      </c>
      <c r="AF33" t="n">
        <v>6.12833801645924e-06</v>
      </c>
      <c r="AG33" t="n">
        <v>26.14583333333333</v>
      </c>
      <c r="AH33" t="n">
        <v>955043.0338980046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2.4911</v>
      </c>
      <c r="E34" t="n">
        <v>40.14</v>
      </c>
      <c r="F34" t="n">
        <v>37.26</v>
      </c>
      <c r="G34" t="n">
        <v>203.26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435.82</v>
      </c>
      <c r="Q34" t="n">
        <v>790.16</v>
      </c>
      <c r="R34" t="n">
        <v>85.40000000000001</v>
      </c>
      <c r="S34" t="n">
        <v>58.53</v>
      </c>
      <c r="T34" t="n">
        <v>6335.24</v>
      </c>
      <c r="U34" t="n">
        <v>0.6899999999999999</v>
      </c>
      <c r="V34" t="n">
        <v>0.78</v>
      </c>
      <c r="W34" t="n">
        <v>2.59</v>
      </c>
      <c r="X34" t="n">
        <v>0.36</v>
      </c>
      <c r="Y34" t="n">
        <v>0.5</v>
      </c>
      <c r="Z34" t="n">
        <v>10</v>
      </c>
      <c r="AA34" t="n">
        <v>771.1917749535986</v>
      </c>
      <c r="AB34" t="n">
        <v>1055.178609071432</v>
      </c>
      <c r="AC34" t="n">
        <v>954.4738435741328</v>
      </c>
      <c r="AD34" t="n">
        <v>771191.7749535986</v>
      </c>
      <c r="AE34" t="n">
        <v>1055178.609071432</v>
      </c>
      <c r="AF34" t="n">
        <v>6.131045314378157e-06</v>
      </c>
      <c r="AG34" t="n">
        <v>26.1328125</v>
      </c>
      <c r="AH34" t="n">
        <v>954473.8435741329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2.49</v>
      </c>
      <c r="E35" t="n">
        <v>40.16</v>
      </c>
      <c r="F35" t="n">
        <v>37.28</v>
      </c>
      <c r="G35" t="n">
        <v>203.36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8</v>
      </c>
      <c r="N35" t="n">
        <v>56.64</v>
      </c>
      <c r="O35" t="n">
        <v>29720.17</v>
      </c>
      <c r="P35" t="n">
        <v>433.03</v>
      </c>
      <c r="Q35" t="n">
        <v>790.16</v>
      </c>
      <c r="R35" t="n">
        <v>86.06999999999999</v>
      </c>
      <c r="S35" t="n">
        <v>58.53</v>
      </c>
      <c r="T35" t="n">
        <v>6670.84</v>
      </c>
      <c r="U35" t="n">
        <v>0.68</v>
      </c>
      <c r="V35" t="n">
        <v>0.78</v>
      </c>
      <c r="W35" t="n">
        <v>2.59</v>
      </c>
      <c r="X35" t="n">
        <v>0.38</v>
      </c>
      <c r="Y35" t="n">
        <v>0.5</v>
      </c>
      <c r="Z35" t="n">
        <v>10</v>
      </c>
      <c r="AA35" t="n">
        <v>769.9087103561238</v>
      </c>
      <c r="AB35" t="n">
        <v>1053.423063484352</v>
      </c>
      <c r="AC35" t="n">
        <v>952.8858447939602</v>
      </c>
      <c r="AD35" t="n">
        <v>769908.7103561239</v>
      </c>
      <c r="AE35" t="n">
        <v>1053423.063484352</v>
      </c>
      <c r="AF35" t="n">
        <v>6.12833801645924e-06</v>
      </c>
      <c r="AG35" t="n">
        <v>26.14583333333333</v>
      </c>
      <c r="AH35" t="n">
        <v>952885.8447939602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2.4957</v>
      </c>
      <c r="E36" t="n">
        <v>40.07</v>
      </c>
      <c r="F36" t="n">
        <v>37.23</v>
      </c>
      <c r="G36" t="n">
        <v>223.37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432.19</v>
      </c>
      <c r="Q36" t="n">
        <v>790.17</v>
      </c>
      <c r="R36" t="n">
        <v>84.17</v>
      </c>
      <c r="S36" t="n">
        <v>58.53</v>
      </c>
      <c r="T36" t="n">
        <v>5723.47</v>
      </c>
      <c r="U36" t="n">
        <v>0.7</v>
      </c>
      <c r="V36" t="n">
        <v>0.78</v>
      </c>
      <c r="W36" t="n">
        <v>2.59</v>
      </c>
      <c r="X36" t="n">
        <v>0.33</v>
      </c>
      <c r="Y36" t="n">
        <v>0.5</v>
      </c>
      <c r="Z36" t="n">
        <v>10</v>
      </c>
      <c r="AA36" t="n">
        <v>768.4059388416014</v>
      </c>
      <c r="AB36" t="n">
        <v>1051.366905200582</v>
      </c>
      <c r="AC36" t="n">
        <v>951.0259233709571</v>
      </c>
      <c r="AD36" t="n">
        <v>768405.9388416014</v>
      </c>
      <c r="AE36" t="n">
        <v>1051366.905200582</v>
      </c>
      <c r="AF36" t="n">
        <v>6.142366742039086e-06</v>
      </c>
      <c r="AG36" t="n">
        <v>26.08723958333333</v>
      </c>
      <c r="AH36" t="n">
        <v>951025.9233709571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2.4952</v>
      </c>
      <c r="E37" t="n">
        <v>40.08</v>
      </c>
      <c r="F37" t="n">
        <v>37.24</v>
      </c>
      <c r="G37" t="n">
        <v>223.42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433.28</v>
      </c>
      <c r="Q37" t="n">
        <v>790.17</v>
      </c>
      <c r="R37" t="n">
        <v>84.31</v>
      </c>
      <c r="S37" t="n">
        <v>58.53</v>
      </c>
      <c r="T37" t="n">
        <v>5795.83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769.1125556526226</v>
      </c>
      <c r="AB37" t="n">
        <v>1052.333729495155</v>
      </c>
      <c r="AC37" t="n">
        <v>951.9004753118022</v>
      </c>
      <c r="AD37" t="n">
        <v>769112.5556526226</v>
      </c>
      <c r="AE37" t="n">
        <v>1052333.729495155</v>
      </c>
      <c r="AF37" t="n">
        <v>6.141136152075942e-06</v>
      </c>
      <c r="AG37" t="n">
        <v>26.09375</v>
      </c>
      <c r="AH37" t="n">
        <v>951900.4753118022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2.4946</v>
      </c>
      <c r="E38" t="n">
        <v>40.09</v>
      </c>
      <c r="F38" t="n">
        <v>37.24</v>
      </c>
      <c r="G38" t="n">
        <v>223.47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430.56</v>
      </c>
      <c r="Q38" t="n">
        <v>790.17</v>
      </c>
      <c r="R38" t="n">
        <v>84.58</v>
      </c>
      <c r="S38" t="n">
        <v>58.53</v>
      </c>
      <c r="T38" t="n">
        <v>5926.32</v>
      </c>
      <c r="U38" t="n">
        <v>0.6899999999999999</v>
      </c>
      <c r="V38" t="n">
        <v>0.78</v>
      </c>
      <c r="W38" t="n">
        <v>2.6</v>
      </c>
      <c r="X38" t="n">
        <v>0.34</v>
      </c>
      <c r="Y38" t="n">
        <v>0.5</v>
      </c>
      <c r="Z38" t="n">
        <v>10</v>
      </c>
      <c r="AA38" t="n">
        <v>767.7193537181621</v>
      </c>
      <c r="AB38" t="n">
        <v>1050.427489144695</v>
      </c>
      <c r="AC38" t="n">
        <v>950.1761638649645</v>
      </c>
      <c r="AD38" t="n">
        <v>767719.353718162</v>
      </c>
      <c r="AE38" t="n">
        <v>1050427.489144695</v>
      </c>
      <c r="AF38" t="n">
        <v>6.139659444120169e-06</v>
      </c>
      <c r="AG38" t="n">
        <v>26.10026041666667</v>
      </c>
      <c r="AH38" t="n">
        <v>950176.1638649645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2.4949</v>
      </c>
      <c r="E39" t="n">
        <v>40.08</v>
      </c>
      <c r="F39" t="n">
        <v>37.24</v>
      </c>
      <c r="G39" t="n">
        <v>223.45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1</v>
      </c>
      <c r="N39" t="n">
        <v>59.67</v>
      </c>
      <c r="O39" t="n">
        <v>30587.38</v>
      </c>
      <c r="P39" t="n">
        <v>432.14</v>
      </c>
      <c r="Q39" t="n">
        <v>790.23</v>
      </c>
      <c r="R39" t="n">
        <v>84.2</v>
      </c>
      <c r="S39" t="n">
        <v>58.53</v>
      </c>
      <c r="T39" t="n">
        <v>5737.63</v>
      </c>
      <c r="U39" t="n">
        <v>0.7</v>
      </c>
      <c r="V39" t="n">
        <v>0.78</v>
      </c>
      <c r="W39" t="n">
        <v>2.6</v>
      </c>
      <c r="X39" t="n">
        <v>0.34</v>
      </c>
      <c r="Y39" t="n">
        <v>0.5</v>
      </c>
      <c r="Z39" t="n">
        <v>10</v>
      </c>
      <c r="AA39" t="n">
        <v>768.5360062712167</v>
      </c>
      <c r="AB39" t="n">
        <v>1051.544869195952</v>
      </c>
      <c r="AC39" t="n">
        <v>951.1869027323827</v>
      </c>
      <c r="AD39" t="n">
        <v>768536.0062712167</v>
      </c>
      <c r="AE39" t="n">
        <v>1051544.869195952</v>
      </c>
      <c r="AF39" t="n">
        <v>6.140397798098055e-06</v>
      </c>
      <c r="AG39" t="n">
        <v>26.09375</v>
      </c>
      <c r="AH39" t="n">
        <v>951186.9027323826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2.4948</v>
      </c>
      <c r="E40" t="n">
        <v>40.08</v>
      </c>
      <c r="F40" t="n">
        <v>37.24</v>
      </c>
      <c r="G40" t="n">
        <v>223.45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1</v>
      </c>
      <c r="N40" t="n">
        <v>60.45</v>
      </c>
      <c r="O40" t="n">
        <v>30806.92</v>
      </c>
      <c r="P40" t="n">
        <v>434.59</v>
      </c>
      <c r="Q40" t="n">
        <v>790.1799999999999</v>
      </c>
      <c r="R40" t="n">
        <v>84.47</v>
      </c>
      <c r="S40" t="n">
        <v>58.53</v>
      </c>
      <c r="T40" t="n">
        <v>5875.78</v>
      </c>
      <c r="U40" t="n">
        <v>0.6899999999999999</v>
      </c>
      <c r="V40" t="n">
        <v>0.78</v>
      </c>
      <c r="W40" t="n">
        <v>2.6</v>
      </c>
      <c r="X40" t="n">
        <v>0.34</v>
      </c>
      <c r="Y40" t="n">
        <v>0.5</v>
      </c>
      <c r="Z40" t="n">
        <v>10</v>
      </c>
      <c r="AA40" t="n">
        <v>769.8870766364944</v>
      </c>
      <c r="AB40" t="n">
        <v>1053.393463274743</v>
      </c>
      <c r="AC40" t="n">
        <v>952.8590695868118</v>
      </c>
      <c r="AD40" t="n">
        <v>769887.0766364944</v>
      </c>
      <c r="AE40" t="n">
        <v>1053393.463274742</v>
      </c>
      <c r="AF40" t="n">
        <v>6.140151680105426e-06</v>
      </c>
      <c r="AG40" t="n">
        <v>26.09375</v>
      </c>
      <c r="AH40" t="n">
        <v>952859.0695868117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2.4945</v>
      </c>
      <c r="E41" t="n">
        <v>40.09</v>
      </c>
      <c r="F41" t="n">
        <v>37.25</v>
      </c>
      <c r="G41" t="n">
        <v>223.49</v>
      </c>
      <c r="H41" t="n">
        <v>2.85</v>
      </c>
      <c r="I41" t="n">
        <v>10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437.28</v>
      </c>
      <c r="Q41" t="n">
        <v>790.17</v>
      </c>
      <c r="R41" t="n">
        <v>84.41</v>
      </c>
      <c r="S41" t="n">
        <v>58.53</v>
      </c>
      <c r="T41" t="n">
        <v>5844.91</v>
      </c>
      <c r="U41" t="n">
        <v>0.6899999999999999</v>
      </c>
      <c r="V41" t="n">
        <v>0.78</v>
      </c>
      <c r="W41" t="n">
        <v>2.6</v>
      </c>
      <c r="X41" t="n">
        <v>0.35</v>
      </c>
      <c r="Y41" t="n">
        <v>0.5</v>
      </c>
      <c r="Z41" t="n">
        <v>10</v>
      </c>
      <c r="AA41" t="n">
        <v>771.4366868182552</v>
      </c>
      <c r="AB41" t="n">
        <v>1055.513708289404</v>
      </c>
      <c r="AC41" t="n">
        <v>954.7769613930565</v>
      </c>
      <c r="AD41" t="n">
        <v>771436.6868182552</v>
      </c>
      <c r="AE41" t="n">
        <v>1055513.708289404</v>
      </c>
      <c r="AF41" t="n">
        <v>6.139413326127539e-06</v>
      </c>
      <c r="AG41" t="n">
        <v>26.10026041666667</v>
      </c>
      <c r="AH41" t="n">
        <v>954776.9613930564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1.6087</v>
      </c>
      <c r="E2" t="n">
        <v>62.16</v>
      </c>
      <c r="F2" t="n">
        <v>51.24</v>
      </c>
      <c r="G2" t="n">
        <v>8.31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508.78</v>
      </c>
      <c r="Q2" t="n">
        <v>790.33</v>
      </c>
      <c r="R2" t="n">
        <v>551.33</v>
      </c>
      <c r="S2" t="n">
        <v>58.53</v>
      </c>
      <c r="T2" t="n">
        <v>237502.06</v>
      </c>
      <c r="U2" t="n">
        <v>0.11</v>
      </c>
      <c r="V2" t="n">
        <v>0.57</v>
      </c>
      <c r="W2" t="n">
        <v>3.21</v>
      </c>
      <c r="X2" t="n">
        <v>14.33</v>
      </c>
      <c r="Y2" t="n">
        <v>0.5</v>
      </c>
      <c r="Z2" t="n">
        <v>10</v>
      </c>
      <c r="AA2" t="n">
        <v>1263.042825278997</v>
      </c>
      <c r="AB2" t="n">
        <v>1728.150915063548</v>
      </c>
      <c r="AC2" t="n">
        <v>1563.218617204925</v>
      </c>
      <c r="AD2" t="n">
        <v>1263042.825278997</v>
      </c>
      <c r="AE2" t="n">
        <v>1728150.915063548</v>
      </c>
      <c r="AF2" t="n">
        <v>4.935853107242106e-06</v>
      </c>
      <c r="AG2" t="n">
        <v>40.46875</v>
      </c>
      <c r="AH2" t="n">
        <v>1563218.617204925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2.0692</v>
      </c>
      <c r="E3" t="n">
        <v>48.33</v>
      </c>
      <c r="F3" t="n">
        <v>42.61</v>
      </c>
      <c r="G3" t="n">
        <v>16.82</v>
      </c>
      <c r="H3" t="n">
        <v>0.3</v>
      </c>
      <c r="I3" t="n">
        <v>152</v>
      </c>
      <c r="J3" t="n">
        <v>117.34</v>
      </c>
      <c r="K3" t="n">
        <v>43.4</v>
      </c>
      <c r="L3" t="n">
        <v>2</v>
      </c>
      <c r="M3" t="n">
        <v>150</v>
      </c>
      <c r="N3" t="n">
        <v>16.94</v>
      </c>
      <c r="O3" t="n">
        <v>14705.49</v>
      </c>
      <c r="P3" t="n">
        <v>418.04</v>
      </c>
      <c r="Q3" t="n">
        <v>790.2</v>
      </c>
      <c r="R3" t="n">
        <v>263.62</v>
      </c>
      <c r="S3" t="n">
        <v>58.53</v>
      </c>
      <c r="T3" t="n">
        <v>94737.72</v>
      </c>
      <c r="U3" t="n">
        <v>0.22</v>
      </c>
      <c r="V3" t="n">
        <v>0.68</v>
      </c>
      <c r="W3" t="n">
        <v>2.83</v>
      </c>
      <c r="X3" t="n">
        <v>5.71</v>
      </c>
      <c r="Y3" t="n">
        <v>0.5</v>
      </c>
      <c r="Z3" t="n">
        <v>10</v>
      </c>
      <c r="AA3" t="n">
        <v>889.4569420336353</v>
      </c>
      <c r="AB3" t="n">
        <v>1216.994228161278</v>
      </c>
      <c r="AC3" t="n">
        <v>1100.846007087692</v>
      </c>
      <c r="AD3" t="n">
        <v>889456.9420336353</v>
      </c>
      <c r="AE3" t="n">
        <v>1216994.228161278</v>
      </c>
      <c r="AF3" t="n">
        <v>6.34877059085309e-06</v>
      </c>
      <c r="AG3" t="n">
        <v>31.46484375</v>
      </c>
      <c r="AH3" t="n">
        <v>1100846.007087691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2.2331</v>
      </c>
      <c r="E4" t="n">
        <v>44.78</v>
      </c>
      <c r="F4" t="n">
        <v>40.43</v>
      </c>
      <c r="G4" t="n">
        <v>25.53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93</v>
      </c>
      <c r="N4" t="n">
        <v>17.23</v>
      </c>
      <c r="O4" t="n">
        <v>14865.24</v>
      </c>
      <c r="P4" t="n">
        <v>391.68</v>
      </c>
      <c r="Q4" t="n">
        <v>790.17</v>
      </c>
      <c r="R4" t="n">
        <v>190.95</v>
      </c>
      <c r="S4" t="n">
        <v>58.53</v>
      </c>
      <c r="T4" t="n">
        <v>58686.39</v>
      </c>
      <c r="U4" t="n">
        <v>0.31</v>
      </c>
      <c r="V4" t="n">
        <v>0.72</v>
      </c>
      <c r="W4" t="n">
        <v>2.73</v>
      </c>
      <c r="X4" t="n">
        <v>3.52</v>
      </c>
      <c r="Y4" t="n">
        <v>0.5</v>
      </c>
      <c r="Z4" t="n">
        <v>10</v>
      </c>
      <c r="AA4" t="n">
        <v>805.900483550137</v>
      </c>
      <c r="AB4" t="n">
        <v>1102.66859541337</v>
      </c>
      <c r="AC4" t="n">
        <v>997.4314522722104</v>
      </c>
      <c r="AD4" t="n">
        <v>805900.483550137</v>
      </c>
      <c r="AE4" t="n">
        <v>1102668.59541337</v>
      </c>
      <c r="AF4" t="n">
        <v>6.851652622479236e-06</v>
      </c>
      <c r="AG4" t="n">
        <v>29.15364583333333</v>
      </c>
      <c r="AH4" t="n">
        <v>997431.4522722104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2.3176</v>
      </c>
      <c r="E5" t="n">
        <v>43.15</v>
      </c>
      <c r="F5" t="n">
        <v>39.42</v>
      </c>
      <c r="G5" t="n">
        <v>34.27</v>
      </c>
      <c r="H5" t="n">
        <v>0.59</v>
      </c>
      <c r="I5" t="n">
        <v>69</v>
      </c>
      <c r="J5" t="n">
        <v>119.93</v>
      </c>
      <c r="K5" t="n">
        <v>43.4</v>
      </c>
      <c r="L5" t="n">
        <v>4</v>
      </c>
      <c r="M5" t="n">
        <v>67</v>
      </c>
      <c r="N5" t="n">
        <v>17.53</v>
      </c>
      <c r="O5" t="n">
        <v>15025.44</v>
      </c>
      <c r="P5" t="n">
        <v>376.96</v>
      </c>
      <c r="Q5" t="n">
        <v>790.17</v>
      </c>
      <c r="R5" t="n">
        <v>157.07</v>
      </c>
      <c r="S5" t="n">
        <v>58.53</v>
      </c>
      <c r="T5" t="n">
        <v>41880.46</v>
      </c>
      <c r="U5" t="n">
        <v>0.37</v>
      </c>
      <c r="V5" t="n">
        <v>0.74</v>
      </c>
      <c r="W5" t="n">
        <v>2.69</v>
      </c>
      <c r="X5" t="n">
        <v>2.51</v>
      </c>
      <c r="Y5" t="n">
        <v>0.5</v>
      </c>
      <c r="Z5" t="n">
        <v>10</v>
      </c>
      <c r="AA5" t="n">
        <v>761.2754381740549</v>
      </c>
      <c r="AB5" t="n">
        <v>1041.610639611757</v>
      </c>
      <c r="AC5" t="n">
        <v>942.2007820769247</v>
      </c>
      <c r="AD5" t="n">
        <v>761275.4381740548</v>
      </c>
      <c r="AE5" t="n">
        <v>1041610.639611757</v>
      </c>
      <c r="AF5" t="n">
        <v>7.110917611328592e-06</v>
      </c>
      <c r="AG5" t="n">
        <v>28.09244791666667</v>
      </c>
      <c r="AH5" t="n">
        <v>942200.7820769247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2.3677</v>
      </c>
      <c r="E6" t="n">
        <v>42.24</v>
      </c>
      <c r="F6" t="n">
        <v>38.86</v>
      </c>
      <c r="G6" t="n">
        <v>43.18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367.28</v>
      </c>
      <c r="Q6" t="n">
        <v>790.1799999999999</v>
      </c>
      <c r="R6" t="n">
        <v>138.98</v>
      </c>
      <c r="S6" t="n">
        <v>58.53</v>
      </c>
      <c r="T6" t="n">
        <v>32910.25</v>
      </c>
      <c r="U6" t="n">
        <v>0.42</v>
      </c>
      <c r="V6" t="n">
        <v>0.75</v>
      </c>
      <c r="W6" t="n">
        <v>2.65</v>
      </c>
      <c r="X6" t="n">
        <v>1.96</v>
      </c>
      <c r="Y6" t="n">
        <v>0.5</v>
      </c>
      <c r="Z6" t="n">
        <v>10</v>
      </c>
      <c r="AA6" t="n">
        <v>736.9258960971397</v>
      </c>
      <c r="AB6" t="n">
        <v>1008.29452191614</v>
      </c>
      <c r="AC6" t="n">
        <v>912.0643078947128</v>
      </c>
      <c r="AD6" t="n">
        <v>736925.8960971397</v>
      </c>
      <c r="AE6" t="n">
        <v>1008294.52191614</v>
      </c>
      <c r="AF6" t="n">
        <v>7.264635669806139e-06</v>
      </c>
      <c r="AG6" t="n">
        <v>27.5</v>
      </c>
      <c r="AH6" t="n">
        <v>912064.3078947128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2.4025</v>
      </c>
      <c r="E7" t="n">
        <v>41.62</v>
      </c>
      <c r="F7" t="n">
        <v>38.49</v>
      </c>
      <c r="G7" t="n">
        <v>52.48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358.32</v>
      </c>
      <c r="Q7" t="n">
        <v>790.17</v>
      </c>
      <c r="R7" t="n">
        <v>126.25</v>
      </c>
      <c r="S7" t="n">
        <v>58.53</v>
      </c>
      <c r="T7" t="n">
        <v>26592.35</v>
      </c>
      <c r="U7" t="n">
        <v>0.46</v>
      </c>
      <c r="V7" t="n">
        <v>0.75</v>
      </c>
      <c r="W7" t="n">
        <v>2.64</v>
      </c>
      <c r="X7" t="n">
        <v>1.59</v>
      </c>
      <c r="Y7" t="n">
        <v>0.5</v>
      </c>
      <c r="Z7" t="n">
        <v>10</v>
      </c>
      <c r="AA7" t="n">
        <v>725.8718509053123</v>
      </c>
      <c r="AB7" t="n">
        <v>993.1698896146263</v>
      </c>
      <c r="AC7" t="n">
        <v>898.3831492725003</v>
      </c>
      <c r="AD7" t="n">
        <v>725871.8509053122</v>
      </c>
      <c r="AE7" t="n">
        <v>993169.8896146263</v>
      </c>
      <c r="AF7" t="n">
        <v>7.37140989006599e-06</v>
      </c>
      <c r="AG7" t="n">
        <v>27.09635416666667</v>
      </c>
      <c r="AH7" t="n">
        <v>898383.1492725003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2.422</v>
      </c>
      <c r="E8" t="n">
        <v>41.29</v>
      </c>
      <c r="F8" t="n">
        <v>38.3</v>
      </c>
      <c r="G8" t="n">
        <v>60.47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352.62</v>
      </c>
      <c r="Q8" t="n">
        <v>790.1900000000001</v>
      </c>
      <c r="R8" t="n">
        <v>119.77</v>
      </c>
      <c r="S8" t="n">
        <v>58.53</v>
      </c>
      <c r="T8" t="n">
        <v>23384.11</v>
      </c>
      <c r="U8" t="n">
        <v>0.49</v>
      </c>
      <c r="V8" t="n">
        <v>0.76</v>
      </c>
      <c r="W8" t="n">
        <v>2.64</v>
      </c>
      <c r="X8" t="n">
        <v>1.39</v>
      </c>
      <c r="Y8" t="n">
        <v>0.5</v>
      </c>
      <c r="Z8" t="n">
        <v>10</v>
      </c>
      <c r="AA8" t="n">
        <v>709.9355490140335</v>
      </c>
      <c r="AB8" t="n">
        <v>971.3651383069589</v>
      </c>
      <c r="AC8" t="n">
        <v>878.659412826476</v>
      </c>
      <c r="AD8" t="n">
        <v>709935.5490140335</v>
      </c>
      <c r="AE8" t="n">
        <v>971365.138306959</v>
      </c>
      <c r="AF8" t="n">
        <v>7.431240272108151e-06</v>
      </c>
      <c r="AG8" t="n">
        <v>26.88151041666667</v>
      </c>
      <c r="AH8" t="n">
        <v>878659.412826476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2.4448</v>
      </c>
      <c r="E9" t="n">
        <v>40.9</v>
      </c>
      <c r="F9" t="n">
        <v>38.05</v>
      </c>
      <c r="G9" t="n">
        <v>71.34999999999999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344.51</v>
      </c>
      <c r="Q9" t="n">
        <v>790.17</v>
      </c>
      <c r="R9" t="n">
        <v>111.78</v>
      </c>
      <c r="S9" t="n">
        <v>58.53</v>
      </c>
      <c r="T9" t="n">
        <v>19417.99</v>
      </c>
      <c r="U9" t="n">
        <v>0.52</v>
      </c>
      <c r="V9" t="n">
        <v>0.76</v>
      </c>
      <c r="W9" t="n">
        <v>2.62</v>
      </c>
      <c r="X9" t="n">
        <v>1.15</v>
      </c>
      <c r="Y9" t="n">
        <v>0.5</v>
      </c>
      <c r="Z9" t="n">
        <v>10</v>
      </c>
      <c r="AA9" t="n">
        <v>701.7116849583837</v>
      </c>
      <c r="AB9" t="n">
        <v>960.1128846947425</v>
      </c>
      <c r="AC9" t="n">
        <v>868.4810585063724</v>
      </c>
      <c r="AD9" t="n">
        <v>701711.6849583837</v>
      </c>
      <c r="AE9" t="n">
        <v>960112.8846947425</v>
      </c>
      <c r="AF9" t="n">
        <v>7.501195795726673e-06</v>
      </c>
      <c r="AG9" t="n">
        <v>26.62760416666667</v>
      </c>
      <c r="AH9" t="n">
        <v>868481.0585063724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2.4606</v>
      </c>
      <c r="E10" t="n">
        <v>40.64</v>
      </c>
      <c r="F10" t="n">
        <v>37.89</v>
      </c>
      <c r="G10" t="n">
        <v>81.19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338.17</v>
      </c>
      <c r="Q10" t="n">
        <v>790.1900000000001</v>
      </c>
      <c r="R10" t="n">
        <v>106.2</v>
      </c>
      <c r="S10" t="n">
        <v>58.53</v>
      </c>
      <c r="T10" t="n">
        <v>16647.65</v>
      </c>
      <c r="U10" t="n">
        <v>0.55</v>
      </c>
      <c r="V10" t="n">
        <v>0.77</v>
      </c>
      <c r="W10" t="n">
        <v>2.62</v>
      </c>
      <c r="X10" t="n">
        <v>0.98</v>
      </c>
      <c r="Y10" t="n">
        <v>0.5</v>
      </c>
      <c r="Z10" t="n">
        <v>10</v>
      </c>
      <c r="AA10" t="n">
        <v>695.6427310575459</v>
      </c>
      <c r="AB10" t="n">
        <v>951.8090742242667</v>
      </c>
      <c r="AC10" t="n">
        <v>860.9697520527276</v>
      </c>
      <c r="AD10" t="n">
        <v>695642.7310575459</v>
      </c>
      <c r="AE10" t="n">
        <v>951809.0742242667</v>
      </c>
      <c r="AF10" t="n">
        <v>7.549673746304423e-06</v>
      </c>
      <c r="AG10" t="n">
        <v>26.45833333333333</v>
      </c>
      <c r="AH10" t="n">
        <v>860969.7520527276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2.4707</v>
      </c>
      <c r="E11" t="n">
        <v>40.47</v>
      </c>
      <c r="F11" t="n">
        <v>37.79</v>
      </c>
      <c r="G11" t="n">
        <v>90.7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332.11</v>
      </c>
      <c r="Q11" t="n">
        <v>790.16</v>
      </c>
      <c r="R11" t="n">
        <v>103.11</v>
      </c>
      <c r="S11" t="n">
        <v>58.53</v>
      </c>
      <c r="T11" t="n">
        <v>15119.41</v>
      </c>
      <c r="U11" t="n">
        <v>0.57</v>
      </c>
      <c r="V11" t="n">
        <v>0.77</v>
      </c>
      <c r="W11" t="n">
        <v>2.61</v>
      </c>
      <c r="X11" t="n">
        <v>0.89</v>
      </c>
      <c r="Y11" t="n">
        <v>0.5</v>
      </c>
      <c r="Z11" t="n">
        <v>10</v>
      </c>
      <c r="AA11" t="n">
        <v>681.3182703362494</v>
      </c>
      <c r="AB11" t="n">
        <v>932.2097151147825</v>
      </c>
      <c r="AC11" t="n">
        <v>843.2409282687793</v>
      </c>
      <c r="AD11" t="n">
        <v>681318.2703362494</v>
      </c>
      <c r="AE11" t="n">
        <v>932209.7151147826</v>
      </c>
      <c r="AF11" t="n">
        <v>7.580662815977542e-06</v>
      </c>
      <c r="AG11" t="n">
        <v>26.34765625</v>
      </c>
      <c r="AH11" t="n">
        <v>843240.9282687793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2.4777</v>
      </c>
      <c r="E12" t="n">
        <v>40.36</v>
      </c>
      <c r="F12" t="n">
        <v>37.73</v>
      </c>
      <c r="G12" t="n">
        <v>98.42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326.34</v>
      </c>
      <c r="Q12" t="n">
        <v>790.1799999999999</v>
      </c>
      <c r="R12" t="n">
        <v>100.88</v>
      </c>
      <c r="S12" t="n">
        <v>58.53</v>
      </c>
      <c r="T12" t="n">
        <v>14013.41</v>
      </c>
      <c r="U12" t="n">
        <v>0.58</v>
      </c>
      <c r="V12" t="n">
        <v>0.77</v>
      </c>
      <c r="W12" t="n">
        <v>2.61</v>
      </c>
      <c r="X12" t="n">
        <v>0.82</v>
      </c>
      <c r="Y12" t="n">
        <v>0.5</v>
      </c>
      <c r="Z12" t="n">
        <v>10</v>
      </c>
      <c r="AA12" t="n">
        <v>677.130171374314</v>
      </c>
      <c r="AB12" t="n">
        <v>926.4793733491765</v>
      </c>
      <c r="AC12" t="n">
        <v>838.0574822786976</v>
      </c>
      <c r="AD12" t="n">
        <v>677130.171374314</v>
      </c>
      <c r="AE12" t="n">
        <v>926479.3733491765</v>
      </c>
      <c r="AF12" t="n">
        <v>7.602140389018317e-06</v>
      </c>
      <c r="AG12" t="n">
        <v>26.27604166666667</v>
      </c>
      <c r="AH12" t="n">
        <v>838057.4822786977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2.4854</v>
      </c>
      <c r="E13" t="n">
        <v>40.23</v>
      </c>
      <c r="F13" t="n">
        <v>37.65</v>
      </c>
      <c r="G13" t="n">
        <v>107.57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319.45</v>
      </c>
      <c r="Q13" t="n">
        <v>790.16</v>
      </c>
      <c r="R13" t="n">
        <v>98.18000000000001</v>
      </c>
      <c r="S13" t="n">
        <v>58.53</v>
      </c>
      <c r="T13" t="n">
        <v>12673.51</v>
      </c>
      <c r="U13" t="n">
        <v>0.6</v>
      </c>
      <c r="V13" t="n">
        <v>0.77</v>
      </c>
      <c r="W13" t="n">
        <v>2.61</v>
      </c>
      <c r="X13" t="n">
        <v>0.75</v>
      </c>
      <c r="Y13" t="n">
        <v>0.5</v>
      </c>
      <c r="Z13" t="n">
        <v>10</v>
      </c>
      <c r="AA13" t="n">
        <v>672.2112419969851</v>
      </c>
      <c r="AB13" t="n">
        <v>919.7490771672666</v>
      </c>
      <c r="AC13" t="n">
        <v>831.9695161183593</v>
      </c>
      <c r="AD13" t="n">
        <v>672211.2419969852</v>
      </c>
      <c r="AE13" t="n">
        <v>919749.0771672666</v>
      </c>
      <c r="AF13" t="n">
        <v>7.625765719363169e-06</v>
      </c>
      <c r="AG13" t="n">
        <v>26.19140625</v>
      </c>
      <c r="AH13" t="n">
        <v>831969.5161183593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2.4925</v>
      </c>
      <c r="E14" t="n">
        <v>40.12</v>
      </c>
      <c r="F14" t="n">
        <v>37.58</v>
      </c>
      <c r="G14" t="n">
        <v>118.68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16</v>
      </c>
      <c r="N14" t="n">
        <v>20.39</v>
      </c>
      <c r="O14" t="n">
        <v>16487.53</v>
      </c>
      <c r="P14" t="n">
        <v>311</v>
      </c>
      <c r="Q14" t="n">
        <v>790.16</v>
      </c>
      <c r="R14" t="n">
        <v>95.98999999999999</v>
      </c>
      <c r="S14" t="n">
        <v>58.53</v>
      </c>
      <c r="T14" t="n">
        <v>11587.25</v>
      </c>
      <c r="U14" t="n">
        <v>0.61</v>
      </c>
      <c r="V14" t="n">
        <v>0.77</v>
      </c>
      <c r="W14" t="n">
        <v>2.61</v>
      </c>
      <c r="X14" t="n">
        <v>0.68</v>
      </c>
      <c r="Y14" t="n">
        <v>0.5</v>
      </c>
      <c r="Z14" t="n">
        <v>10</v>
      </c>
      <c r="AA14" t="n">
        <v>666.5692644852463</v>
      </c>
      <c r="AB14" t="n">
        <v>912.0294746292246</v>
      </c>
      <c r="AC14" t="n">
        <v>824.9866616120178</v>
      </c>
      <c r="AD14" t="n">
        <v>666569.2644852463</v>
      </c>
      <c r="AE14" t="n">
        <v>912029.4746292246</v>
      </c>
      <c r="AF14" t="n">
        <v>7.647550114875956e-06</v>
      </c>
      <c r="AG14" t="n">
        <v>26.11979166666667</v>
      </c>
      <c r="AH14" t="n">
        <v>824986.6616120178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2.5006</v>
      </c>
      <c r="E15" t="n">
        <v>39.99</v>
      </c>
      <c r="F15" t="n">
        <v>37.5</v>
      </c>
      <c r="G15" t="n">
        <v>132.35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11</v>
      </c>
      <c r="N15" t="n">
        <v>20.72</v>
      </c>
      <c r="O15" t="n">
        <v>16652.31</v>
      </c>
      <c r="P15" t="n">
        <v>308.3</v>
      </c>
      <c r="Q15" t="n">
        <v>790.17</v>
      </c>
      <c r="R15" t="n">
        <v>93.29000000000001</v>
      </c>
      <c r="S15" t="n">
        <v>58.53</v>
      </c>
      <c r="T15" t="n">
        <v>10246.88</v>
      </c>
      <c r="U15" t="n">
        <v>0.63</v>
      </c>
      <c r="V15" t="n">
        <v>0.77</v>
      </c>
      <c r="W15" t="n">
        <v>2.6</v>
      </c>
      <c r="X15" t="n">
        <v>0.6</v>
      </c>
      <c r="Y15" t="n">
        <v>0.5</v>
      </c>
      <c r="Z15" t="n">
        <v>10</v>
      </c>
      <c r="AA15" t="n">
        <v>663.9472368983885</v>
      </c>
      <c r="AB15" t="n">
        <v>908.4419008091926</v>
      </c>
      <c r="AC15" t="n">
        <v>821.741480802178</v>
      </c>
      <c r="AD15" t="n">
        <v>663947.2368983885</v>
      </c>
      <c r="AE15" t="n">
        <v>908441.9008091926</v>
      </c>
      <c r="AF15" t="n">
        <v>7.672402735108853e-06</v>
      </c>
      <c r="AG15" t="n">
        <v>26.03515625</v>
      </c>
      <c r="AH15" t="n">
        <v>821741.480802178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2.5034</v>
      </c>
      <c r="E16" t="n">
        <v>39.95</v>
      </c>
      <c r="F16" t="n">
        <v>37.48</v>
      </c>
      <c r="G16" t="n">
        <v>140.55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302.8</v>
      </c>
      <c r="Q16" t="n">
        <v>790.16</v>
      </c>
      <c r="R16" t="n">
        <v>92.18000000000001</v>
      </c>
      <c r="S16" t="n">
        <v>58.53</v>
      </c>
      <c r="T16" t="n">
        <v>9699.9</v>
      </c>
      <c r="U16" t="n">
        <v>0.63</v>
      </c>
      <c r="V16" t="n">
        <v>0.77</v>
      </c>
      <c r="W16" t="n">
        <v>2.61</v>
      </c>
      <c r="X16" t="n">
        <v>0.58</v>
      </c>
      <c r="Y16" t="n">
        <v>0.5</v>
      </c>
      <c r="Z16" t="n">
        <v>10</v>
      </c>
      <c r="AA16" t="n">
        <v>660.5858339396881</v>
      </c>
      <c r="AB16" t="n">
        <v>903.8426809864663</v>
      </c>
      <c r="AC16" t="n">
        <v>817.5812040642872</v>
      </c>
      <c r="AD16" t="n">
        <v>660585.833939688</v>
      </c>
      <c r="AE16" t="n">
        <v>903842.6809864664</v>
      </c>
      <c r="AF16" t="n">
        <v>7.680993764325163e-06</v>
      </c>
      <c r="AG16" t="n">
        <v>26.00911458333333</v>
      </c>
      <c r="AH16" t="n">
        <v>817581.2040642872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2.5038</v>
      </c>
      <c r="E17" t="n">
        <v>39.94</v>
      </c>
      <c r="F17" t="n">
        <v>37.47</v>
      </c>
      <c r="G17" t="n">
        <v>140.52</v>
      </c>
      <c r="H17" t="n">
        <v>2.08</v>
      </c>
      <c r="I17" t="n">
        <v>16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304.75</v>
      </c>
      <c r="Q17" t="n">
        <v>790.16</v>
      </c>
      <c r="R17" t="n">
        <v>91.83</v>
      </c>
      <c r="S17" t="n">
        <v>58.53</v>
      </c>
      <c r="T17" t="n">
        <v>9524.360000000001</v>
      </c>
      <c r="U17" t="n">
        <v>0.64</v>
      </c>
      <c r="V17" t="n">
        <v>0.77</v>
      </c>
      <c r="W17" t="n">
        <v>2.61</v>
      </c>
      <c r="X17" t="n">
        <v>0.57</v>
      </c>
      <c r="Y17" t="n">
        <v>0.5</v>
      </c>
      <c r="Z17" t="n">
        <v>10</v>
      </c>
      <c r="AA17" t="n">
        <v>661.5714637800961</v>
      </c>
      <c r="AB17" t="n">
        <v>905.1912632170324</v>
      </c>
      <c r="AC17" t="n">
        <v>818.801079499515</v>
      </c>
      <c r="AD17" t="n">
        <v>661571.4637800962</v>
      </c>
      <c r="AE17" t="n">
        <v>905191.2632170324</v>
      </c>
      <c r="AF17" t="n">
        <v>7.682221054213207e-06</v>
      </c>
      <c r="AG17" t="n">
        <v>26.00260416666667</v>
      </c>
      <c r="AH17" t="n">
        <v>818801.079499515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2.504</v>
      </c>
      <c r="E18" t="n">
        <v>39.94</v>
      </c>
      <c r="F18" t="n">
        <v>37.47</v>
      </c>
      <c r="G18" t="n">
        <v>140.51</v>
      </c>
      <c r="H18" t="n">
        <v>2.19</v>
      </c>
      <c r="I18" t="n">
        <v>16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306.35</v>
      </c>
      <c r="Q18" t="n">
        <v>790.16</v>
      </c>
      <c r="R18" t="n">
        <v>91.65000000000001</v>
      </c>
      <c r="S18" t="n">
        <v>58.53</v>
      </c>
      <c r="T18" t="n">
        <v>9432.1</v>
      </c>
      <c r="U18" t="n">
        <v>0.64</v>
      </c>
      <c r="V18" t="n">
        <v>0.77</v>
      </c>
      <c r="W18" t="n">
        <v>2.62</v>
      </c>
      <c r="X18" t="n">
        <v>0.57</v>
      </c>
      <c r="Y18" t="n">
        <v>0.5</v>
      </c>
      <c r="Z18" t="n">
        <v>10</v>
      </c>
      <c r="AA18" t="n">
        <v>662.4186403541039</v>
      </c>
      <c r="AB18" t="n">
        <v>906.3504075803825</v>
      </c>
      <c r="AC18" t="n">
        <v>819.8495967516965</v>
      </c>
      <c r="AD18" t="n">
        <v>662418.6403541039</v>
      </c>
      <c r="AE18" t="n">
        <v>906350.4075803824</v>
      </c>
      <c r="AF18" t="n">
        <v>7.682834699157229e-06</v>
      </c>
      <c r="AG18" t="n">
        <v>26.00260416666667</v>
      </c>
      <c r="AH18" t="n">
        <v>819849.5967516964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1.8012</v>
      </c>
      <c r="E2" t="n">
        <v>55.52</v>
      </c>
      <c r="F2" t="n">
        <v>48.08</v>
      </c>
      <c r="G2" t="n">
        <v>9.91</v>
      </c>
      <c r="H2" t="n">
        <v>0.2</v>
      </c>
      <c r="I2" t="n">
        <v>291</v>
      </c>
      <c r="J2" t="n">
        <v>89.87</v>
      </c>
      <c r="K2" t="n">
        <v>37.55</v>
      </c>
      <c r="L2" t="n">
        <v>1</v>
      </c>
      <c r="M2" t="n">
        <v>289</v>
      </c>
      <c r="N2" t="n">
        <v>11.32</v>
      </c>
      <c r="O2" t="n">
        <v>11317.98</v>
      </c>
      <c r="P2" t="n">
        <v>400.48</v>
      </c>
      <c r="Q2" t="n">
        <v>790.33</v>
      </c>
      <c r="R2" t="n">
        <v>446.16</v>
      </c>
      <c r="S2" t="n">
        <v>58.53</v>
      </c>
      <c r="T2" t="n">
        <v>185314.17</v>
      </c>
      <c r="U2" t="n">
        <v>0.13</v>
      </c>
      <c r="V2" t="n">
        <v>0.6</v>
      </c>
      <c r="W2" t="n">
        <v>3.07</v>
      </c>
      <c r="X2" t="n">
        <v>11.17</v>
      </c>
      <c r="Y2" t="n">
        <v>0.5</v>
      </c>
      <c r="Z2" t="n">
        <v>10</v>
      </c>
      <c r="AA2" t="n">
        <v>999.2439399063705</v>
      </c>
      <c r="AB2" t="n">
        <v>1367.209642111266</v>
      </c>
      <c r="AC2" t="n">
        <v>1236.725072758951</v>
      </c>
      <c r="AD2" t="n">
        <v>999243.9399063706</v>
      </c>
      <c r="AE2" t="n">
        <v>1367209.642111266</v>
      </c>
      <c r="AF2" t="n">
        <v>6.283997261953702e-06</v>
      </c>
      <c r="AG2" t="n">
        <v>36.14583333333334</v>
      </c>
      <c r="AH2" t="n">
        <v>1236725.072758951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2.1858</v>
      </c>
      <c r="E3" t="n">
        <v>45.75</v>
      </c>
      <c r="F3" t="n">
        <v>41.49</v>
      </c>
      <c r="G3" t="n">
        <v>20.24</v>
      </c>
      <c r="H3" t="n">
        <v>0.39</v>
      </c>
      <c r="I3" t="n">
        <v>123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338.62</v>
      </c>
      <c r="Q3" t="n">
        <v>790.23</v>
      </c>
      <c r="R3" t="n">
        <v>225.81</v>
      </c>
      <c r="S3" t="n">
        <v>58.53</v>
      </c>
      <c r="T3" t="n">
        <v>75979.53</v>
      </c>
      <c r="U3" t="n">
        <v>0.26</v>
      </c>
      <c r="V3" t="n">
        <v>0.7</v>
      </c>
      <c r="W3" t="n">
        <v>2.79</v>
      </c>
      <c r="X3" t="n">
        <v>4.58</v>
      </c>
      <c r="Y3" t="n">
        <v>0.5</v>
      </c>
      <c r="Z3" t="n">
        <v>10</v>
      </c>
      <c r="AA3" t="n">
        <v>771.5938696682322</v>
      </c>
      <c r="AB3" t="n">
        <v>1055.72877279916</v>
      </c>
      <c r="AC3" t="n">
        <v>954.9715004478467</v>
      </c>
      <c r="AD3" t="n">
        <v>771593.8696682322</v>
      </c>
      <c r="AE3" t="n">
        <v>1055728.77279916</v>
      </c>
      <c r="AF3" t="n">
        <v>7.625783486108372e-06</v>
      </c>
      <c r="AG3" t="n">
        <v>29.78515625</v>
      </c>
      <c r="AH3" t="n">
        <v>954971.5004478467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2.3136</v>
      </c>
      <c r="E4" t="n">
        <v>43.22</v>
      </c>
      <c r="F4" t="n">
        <v>39.81</v>
      </c>
      <c r="G4" t="n">
        <v>30.62</v>
      </c>
      <c r="H4" t="n">
        <v>0.57</v>
      </c>
      <c r="I4" t="n">
        <v>78</v>
      </c>
      <c r="J4" t="n">
        <v>92.31999999999999</v>
      </c>
      <c r="K4" t="n">
        <v>37.55</v>
      </c>
      <c r="L4" t="n">
        <v>3</v>
      </c>
      <c r="M4" t="n">
        <v>76</v>
      </c>
      <c r="N4" t="n">
        <v>11.77</v>
      </c>
      <c r="O4" t="n">
        <v>11620.34</v>
      </c>
      <c r="P4" t="n">
        <v>318.3</v>
      </c>
      <c r="Q4" t="n">
        <v>790.1900000000001</v>
      </c>
      <c r="R4" t="n">
        <v>169.75</v>
      </c>
      <c r="S4" t="n">
        <v>58.53</v>
      </c>
      <c r="T4" t="n">
        <v>48174.88</v>
      </c>
      <c r="U4" t="n">
        <v>0.34</v>
      </c>
      <c r="V4" t="n">
        <v>0.73</v>
      </c>
      <c r="W4" t="n">
        <v>2.72</v>
      </c>
      <c r="X4" t="n">
        <v>2.91</v>
      </c>
      <c r="Y4" t="n">
        <v>0.5</v>
      </c>
      <c r="Z4" t="n">
        <v>10</v>
      </c>
      <c r="AA4" t="n">
        <v>708.0537402568948</v>
      </c>
      <c r="AB4" t="n">
        <v>968.7903645458985</v>
      </c>
      <c r="AC4" t="n">
        <v>876.3303718594537</v>
      </c>
      <c r="AD4" t="n">
        <v>708053.7402568948</v>
      </c>
      <c r="AE4" t="n">
        <v>968790.3645458985</v>
      </c>
      <c r="AF4" t="n">
        <v>8.071650047332936e-06</v>
      </c>
      <c r="AG4" t="n">
        <v>28.13802083333333</v>
      </c>
      <c r="AH4" t="n">
        <v>876330.3718594537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2.3818</v>
      </c>
      <c r="E5" t="n">
        <v>41.99</v>
      </c>
      <c r="F5" t="n">
        <v>38.99</v>
      </c>
      <c r="G5" t="n">
        <v>41.77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305.5</v>
      </c>
      <c r="Q5" t="n">
        <v>790.17</v>
      </c>
      <c r="R5" t="n">
        <v>142.64</v>
      </c>
      <c r="S5" t="n">
        <v>58.53</v>
      </c>
      <c r="T5" t="n">
        <v>34730.33</v>
      </c>
      <c r="U5" t="n">
        <v>0.41</v>
      </c>
      <c r="V5" t="n">
        <v>0.74</v>
      </c>
      <c r="W5" t="n">
        <v>2.67</v>
      </c>
      <c r="X5" t="n">
        <v>2.08</v>
      </c>
      <c r="Y5" t="n">
        <v>0.5</v>
      </c>
      <c r="Z5" t="n">
        <v>10</v>
      </c>
      <c r="AA5" t="n">
        <v>680.354458791662</v>
      </c>
      <c r="AB5" t="n">
        <v>930.8909856391138</v>
      </c>
      <c r="AC5" t="n">
        <v>842.0480564834201</v>
      </c>
      <c r="AD5" t="n">
        <v>680354.458791662</v>
      </c>
      <c r="AE5" t="n">
        <v>930890.9856391137</v>
      </c>
      <c r="AF5" t="n">
        <v>8.309585098002069e-06</v>
      </c>
      <c r="AG5" t="n">
        <v>27.33723958333333</v>
      </c>
      <c r="AH5" t="n">
        <v>842048.0564834201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38.52</v>
      </c>
      <c r="G6" t="n">
        <v>52.52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294.64</v>
      </c>
      <c r="Q6" t="n">
        <v>790.1799999999999</v>
      </c>
      <c r="R6" t="n">
        <v>126.98</v>
      </c>
      <c r="S6" t="n">
        <v>58.53</v>
      </c>
      <c r="T6" t="n">
        <v>26958.17</v>
      </c>
      <c r="U6" t="n">
        <v>0.46</v>
      </c>
      <c r="V6" t="n">
        <v>0.75</v>
      </c>
      <c r="W6" t="n">
        <v>2.65</v>
      </c>
      <c r="X6" t="n">
        <v>1.61</v>
      </c>
      <c r="Y6" t="n">
        <v>0.5</v>
      </c>
      <c r="Z6" t="n">
        <v>10</v>
      </c>
      <c r="AA6" t="n">
        <v>658.8559177484401</v>
      </c>
      <c r="AB6" t="n">
        <v>901.4757333350848</v>
      </c>
      <c r="AC6" t="n">
        <v>815.4401545747216</v>
      </c>
      <c r="AD6" t="n">
        <v>658855.9177484401</v>
      </c>
      <c r="AE6" t="n">
        <v>901475.7333350847</v>
      </c>
      <c r="AF6" t="n">
        <v>8.450183082488376e-06</v>
      </c>
      <c r="AG6" t="n">
        <v>26.88151041666667</v>
      </c>
      <c r="AH6" t="n">
        <v>815440.1545747217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2.454</v>
      </c>
      <c r="E7" t="n">
        <v>40.75</v>
      </c>
      <c r="F7" t="n">
        <v>38.15</v>
      </c>
      <c r="G7" t="n">
        <v>65.40000000000001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283.83</v>
      </c>
      <c r="Q7" t="n">
        <v>790.17</v>
      </c>
      <c r="R7" t="n">
        <v>115.1</v>
      </c>
      <c r="S7" t="n">
        <v>58.53</v>
      </c>
      <c r="T7" t="n">
        <v>21064.77</v>
      </c>
      <c r="U7" t="n">
        <v>0.51</v>
      </c>
      <c r="V7" t="n">
        <v>0.76</v>
      </c>
      <c r="W7" t="n">
        <v>2.62</v>
      </c>
      <c r="X7" t="n">
        <v>1.25</v>
      </c>
      <c r="Y7" t="n">
        <v>0.5</v>
      </c>
      <c r="Z7" t="n">
        <v>10</v>
      </c>
      <c r="AA7" t="n">
        <v>648.3653231456831</v>
      </c>
      <c r="AB7" t="n">
        <v>887.1220389872223</v>
      </c>
      <c r="AC7" t="n">
        <v>802.4563566698826</v>
      </c>
      <c r="AD7" t="n">
        <v>648365.323145683</v>
      </c>
      <c r="AE7" t="n">
        <v>887122.0389872222</v>
      </c>
      <c r="AF7" t="n">
        <v>8.561475283607809e-06</v>
      </c>
      <c r="AG7" t="n">
        <v>26.52994791666667</v>
      </c>
      <c r="AH7" t="n">
        <v>802456.3566698825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38.01</v>
      </c>
      <c r="G8" t="n">
        <v>76.02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276.51</v>
      </c>
      <c r="Q8" t="n">
        <v>790.16</v>
      </c>
      <c r="R8" t="n">
        <v>110.29</v>
      </c>
      <c r="S8" t="n">
        <v>58.53</v>
      </c>
      <c r="T8" t="n">
        <v>18685.39</v>
      </c>
      <c r="U8" t="n">
        <v>0.53</v>
      </c>
      <c r="V8" t="n">
        <v>0.76</v>
      </c>
      <c r="W8" t="n">
        <v>2.62</v>
      </c>
      <c r="X8" t="n">
        <v>1.11</v>
      </c>
      <c r="Y8" t="n">
        <v>0.5</v>
      </c>
      <c r="Z8" t="n">
        <v>10</v>
      </c>
      <c r="AA8" t="n">
        <v>633.031900605792</v>
      </c>
      <c r="AB8" t="n">
        <v>866.1421738052833</v>
      </c>
      <c r="AC8" t="n">
        <v>783.4787803754823</v>
      </c>
      <c r="AD8" t="n">
        <v>633031.9006057919</v>
      </c>
      <c r="AE8" t="n">
        <v>866142.1738052833</v>
      </c>
      <c r="AF8" t="n">
        <v>8.611016012632759e-06</v>
      </c>
      <c r="AG8" t="n">
        <v>26.38020833333333</v>
      </c>
      <c r="AH8" t="n">
        <v>783478.7803754823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2.4865</v>
      </c>
      <c r="E9" t="n">
        <v>40.22</v>
      </c>
      <c r="F9" t="n">
        <v>37.81</v>
      </c>
      <c r="G9" t="n">
        <v>90.73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22</v>
      </c>
      <c r="N9" t="n">
        <v>12.95</v>
      </c>
      <c r="O9" t="n">
        <v>12382.79</v>
      </c>
      <c r="P9" t="n">
        <v>266.43</v>
      </c>
      <c r="Q9" t="n">
        <v>790.1799999999999</v>
      </c>
      <c r="R9" t="n">
        <v>103.3</v>
      </c>
      <c r="S9" t="n">
        <v>58.53</v>
      </c>
      <c r="T9" t="n">
        <v>15213.25</v>
      </c>
      <c r="U9" t="n">
        <v>0.57</v>
      </c>
      <c r="V9" t="n">
        <v>0.77</v>
      </c>
      <c r="W9" t="n">
        <v>2.62</v>
      </c>
      <c r="X9" t="n">
        <v>0.9</v>
      </c>
      <c r="Y9" t="n">
        <v>0.5</v>
      </c>
      <c r="Z9" t="n">
        <v>10</v>
      </c>
      <c r="AA9" t="n">
        <v>625.1232153109707</v>
      </c>
      <c r="AB9" t="n">
        <v>855.3211616783382</v>
      </c>
      <c r="AC9" t="n">
        <v>773.6905104585469</v>
      </c>
      <c r="AD9" t="n">
        <v>625123.2153109708</v>
      </c>
      <c r="AE9" t="n">
        <v>855321.1616783382</v>
      </c>
      <c r="AF9" t="n">
        <v>8.674860754967731e-06</v>
      </c>
      <c r="AG9" t="n">
        <v>26.18489583333333</v>
      </c>
      <c r="AH9" t="n">
        <v>773690.5104585469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37.72</v>
      </c>
      <c r="G10" t="n">
        <v>98.41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12</v>
      </c>
      <c r="N10" t="n">
        <v>13.2</v>
      </c>
      <c r="O10" t="n">
        <v>12536.43</v>
      </c>
      <c r="P10" t="n">
        <v>260.61</v>
      </c>
      <c r="Q10" t="n">
        <v>790.17</v>
      </c>
      <c r="R10" t="n">
        <v>100.4</v>
      </c>
      <c r="S10" t="n">
        <v>58.53</v>
      </c>
      <c r="T10" t="n">
        <v>13772.21</v>
      </c>
      <c r="U10" t="n">
        <v>0.58</v>
      </c>
      <c r="V10" t="n">
        <v>0.77</v>
      </c>
      <c r="W10" t="n">
        <v>2.62</v>
      </c>
      <c r="X10" t="n">
        <v>0.82</v>
      </c>
      <c r="Y10" t="n">
        <v>0.5</v>
      </c>
      <c r="Z10" t="n">
        <v>10</v>
      </c>
      <c r="AA10" t="n">
        <v>620.9924277857302</v>
      </c>
      <c r="AB10" t="n">
        <v>849.6692359488202</v>
      </c>
      <c r="AC10" t="n">
        <v>768.5779965881266</v>
      </c>
      <c r="AD10" t="n">
        <v>620992.4277857302</v>
      </c>
      <c r="AE10" t="n">
        <v>849669.2359488201</v>
      </c>
      <c r="AF10" t="n">
        <v>8.700328876227038e-06</v>
      </c>
      <c r="AG10" t="n">
        <v>26.10677083333333</v>
      </c>
      <c r="AH10" t="n">
        <v>768577.9965881265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2.5005</v>
      </c>
      <c r="E11" t="n">
        <v>39.99</v>
      </c>
      <c r="F11" t="n">
        <v>37.65</v>
      </c>
      <c r="G11" t="n">
        <v>107.58</v>
      </c>
      <c r="H11" t="n">
        <v>1.74</v>
      </c>
      <c r="I11" t="n">
        <v>21</v>
      </c>
      <c r="J11" t="n">
        <v>101</v>
      </c>
      <c r="K11" t="n">
        <v>37.55</v>
      </c>
      <c r="L11" t="n">
        <v>10</v>
      </c>
      <c r="M11" t="n">
        <v>2</v>
      </c>
      <c r="N11" t="n">
        <v>13.45</v>
      </c>
      <c r="O11" t="n">
        <v>12690.46</v>
      </c>
      <c r="P11" t="n">
        <v>257.13</v>
      </c>
      <c r="Q11" t="n">
        <v>790.17</v>
      </c>
      <c r="R11" t="n">
        <v>97.75</v>
      </c>
      <c r="S11" t="n">
        <v>58.53</v>
      </c>
      <c r="T11" t="n">
        <v>12457.5</v>
      </c>
      <c r="U11" t="n">
        <v>0.6</v>
      </c>
      <c r="V11" t="n">
        <v>0.77</v>
      </c>
      <c r="W11" t="n">
        <v>2.63</v>
      </c>
      <c r="X11" t="n">
        <v>0.75</v>
      </c>
      <c r="Y11" t="n">
        <v>0.5</v>
      </c>
      <c r="Z11" t="n">
        <v>10</v>
      </c>
      <c r="AA11" t="n">
        <v>618.2683568035649</v>
      </c>
      <c r="AB11" t="n">
        <v>845.9420418534914</v>
      </c>
      <c r="AC11" t="n">
        <v>765.2065206661063</v>
      </c>
      <c r="AD11" t="n">
        <v>618268.3568035648</v>
      </c>
      <c r="AE11" t="n">
        <v>845942.0418534914</v>
      </c>
      <c r="AF11" t="n">
        <v>8.723703727245855e-06</v>
      </c>
      <c r="AG11" t="n">
        <v>26.03515625</v>
      </c>
      <c r="AH11" t="n">
        <v>765206.5206661063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2.4999</v>
      </c>
      <c r="E12" t="n">
        <v>40</v>
      </c>
      <c r="F12" t="n">
        <v>37.66</v>
      </c>
      <c r="G12" t="n">
        <v>107.61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260.16</v>
      </c>
      <c r="Q12" t="n">
        <v>790.17</v>
      </c>
      <c r="R12" t="n">
        <v>97.84999999999999</v>
      </c>
      <c r="S12" t="n">
        <v>58.53</v>
      </c>
      <c r="T12" t="n">
        <v>12509.88</v>
      </c>
      <c r="U12" t="n">
        <v>0.6</v>
      </c>
      <c r="V12" t="n">
        <v>0.77</v>
      </c>
      <c r="W12" t="n">
        <v>2.63</v>
      </c>
      <c r="X12" t="n">
        <v>0.76</v>
      </c>
      <c r="Y12" t="n">
        <v>0.5</v>
      </c>
      <c r="Z12" t="n">
        <v>10</v>
      </c>
      <c r="AA12" t="n">
        <v>620.0008821274579</v>
      </c>
      <c r="AB12" t="n">
        <v>848.3125594352649</v>
      </c>
      <c r="AC12" t="n">
        <v>767.3507993769175</v>
      </c>
      <c r="AD12" t="n">
        <v>620000.8821274579</v>
      </c>
      <c r="AE12" t="n">
        <v>848312.5594352649</v>
      </c>
      <c r="AF12" t="n">
        <v>8.721610457005361e-06</v>
      </c>
      <c r="AG12" t="n">
        <v>26.04166666666667</v>
      </c>
      <c r="AH12" t="n">
        <v>767350.7993769175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1.8012</v>
      </c>
      <c r="E42" t="n">
        <v>55.52</v>
      </c>
      <c r="F42" t="n">
        <v>48.08</v>
      </c>
      <c r="G42" t="n">
        <v>9.91</v>
      </c>
      <c r="H42" t="n">
        <v>0.2</v>
      </c>
      <c r="I42" t="n">
        <v>291</v>
      </c>
      <c r="J42" t="n">
        <v>89.87</v>
      </c>
      <c r="K42" t="n">
        <v>37.55</v>
      </c>
      <c r="L42" t="n">
        <v>1</v>
      </c>
      <c r="M42" t="n">
        <v>289</v>
      </c>
      <c r="N42" t="n">
        <v>11.32</v>
      </c>
      <c r="O42" t="n">
        <v>11317.98</v>
      </c>
      <c r="P42" t="n">
        <v>400.48</v>
      </c>
      <c r="Q42" t="n">
        <v>790.33</v>
      </c>
      <c r="R42" t="n">
        <v>446.16</v>
      </c>
      <c r="S42" t="n">
        <v>58.53</v>
      </c>
      <c r="T42" t="n">
        <v>185314.17</v>
      </c>
      <c r="U42" t="n">
        <v>0.13</v>
      </c>
      <c r="V42" t="n">
        <v>0.6</v>
      </c>
      <c r="W42" t="n">
        <v>3.07</v>
      </c>
      <c r="X42" t="n">
        <v>11.17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2.1858</v>
      </c>
      <c r="E43" t="n">
        <v>45.75</v>
      </c>
      <c r="F43" t="n">
        <v>41.49</v>
      </c>
      <c r="G43" t="n">
        <v>20.24</v>
      </c>
      <c r="H43" t="n">
        <v>0.39</v>
      </c>
      <c r="I43" t="n">
        <v>123</v>
      </c>
      <c r="J43" t="n">
        <v>91.09999999999999</v>
      </c>
      <c r="K43" t="n">
        <v>37.55</v>
      </c>
      <c r="L43" t="n">
        <v>2</v>
      </c>
      <c r="M43" t="n">
        <v>121</v>
      </c>
      <c r="N43" t="n">
        <v>11.54</v>
      </c>
      <c r="O43" t="n">
        <v>11468.97</v>
      </c>
      <c r="P43" t="n">
        <v>338.62</v>
      </c>
      <c r="Q43" t="n">
        <v>790.23</v>
      </c>
      <c r="R43" t="n">
        <v>225.81</v>
      </c>
      <c r="S43" t="n">
        <v>58.53</v>
      </c>
      <c r="T43" t="n">
        <v>75979.53</v>
      </c>
      <c r="U43" t="n">
        <v>0.26</v>
      </c>
      <c r="V43" t="n">
        <v>0.7</v>
      </c>
      <c r="W43" t="n">
        <v>2.79</v>
      </c>
      <c r="X43" t="n">
        <v>4.58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2.3136</v>
      </c>
      <c r="E44" t="n">
        <v>43.22</v>
      </c>
      <c r="F44" t="n">
        <v>39.81</v>
      </c>
      <c r="G44" t="n">
        <v>30.62</v>
      </c>
      <c r="H44" t="n">
        <v>0.57</v>
      </c>
      <c r="I44" t="n">
        <v>78</v>
      </c>
      <c r="J44" t="n">
        <v>92.31999999999999</v>
      </c>
      <c r="K44" t="n">
        <v>37.55</v>
      </c>
      <c r="L44" t="n">
        <v>3</v>
      </c>
      <c r="M44" t="n">
        <v>76</v>
      </c>
      <c r="N44" t="n">
        <v>11.77</v>
      </c>
      <c r="O44" t="n">
        <v>11620.34</v>
      </c>
      <c r="P44" t="n">
        <v>318.3</v>
      </c>
      <c r="Q44" t="n">
        <v>790.1900000000001</v>
      </c>
      <c r="R44" t="n">
        <v>169.75</v>
      </c>
      <c r="S44" t="n">
        <v>58.53</v>
      </c>
      <c r="T44" t="n">
        <v>48174.88</v>
      </c>
      <c r="U44" t="n">
        <v>0.34</v>
      </c>
      <c r="V44" t="n">
        <v>0.73</v>
      </c>
      <c r="W44" t="n">
        <v>2.72</v>
      </c>
      <c r="X44" t="n">
        <v>2.91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2.3818</v>
      </c>
      <c r="E45" t="n">
        <v>41.99</v>
      </c>
      <c r="F45" t="n">
        <v>38.99</v>
      </c>
      <c r="G45" t="n">
        <v>41.77</v>
      </c>
      <c r="H45" t="n">
        <v>0.75</v>
      </c>
      <c r="I45" t="n">
        <v>56</v>
      </c>
      <c r="J45" t="n">
        <v>93.55</v>
      </c>
      <c r="K45" t="n">
        <v>37.55</v>
      </c>
      <c r="L45" t="n">
        <v>4</v>
      </c>
      <c r="M45" t="n">
        <v>54</v>
      </c>
      <c r="N45" t="n">
        <v>12</v>
      </c>
      <c r="O45" t="n">
        <v>11772.07</v>
      </c>
      <c r="P45" t="n">
        <v>305.5</v>
      </c>
      <c r="Q45" t="n">
        <v>790.17</v>
      </c>
      <c r="R45" t="n">
        <v>142.64</v>
      </c>
      <c r="S45" t="n">
        <v>58.53</v>
      </c>
      <c r="T45" t="n">
        <v>34730.33</v>
      </c>
      <c r="U45" t="n">
        <v>0.41</v>
      </c>
      <c r="V45" t="n">
        <v>0.74</v>
      </c>
      <c r="W45" t="n">
        <v>2.67</v>
      </c>
      <c r="X45" t="n">
        <v>2.08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2.4221</v>
      </c>
      <c r="E46" t="n">
        <v>41.29</v>
      </c>
      <c r="F46" t="n">
        <v>38.52</v>
      </c>
      <c r="G46" t="n">
        <v>52.52</v>
      </c>
      <c r="H46" t="n">
        <v>0.93</v>
      </c>
      <c r="I46" t="n">
        <v>44</v>
      </c>
      <c r="J46" t="n">
        <v>94.79000000000001</v>
      </c>
      <c r="K46" t="n">
        <v>37.55</v>
      </c>
      <c r="L46" t="n">
        <v>5</v>
      </c>
      <c r="M46" t="n">
        <v>42</v>
      </c>
      <c r="N46" t="n">
        <v>12.23</v>
      </c>
      <c r="O46" t="n">
        <v>11924.18</v>
      </c>
      <c r="P46" t="n">
        <v>294.64</v>
      </c>
      <c r="Q46" t="n">
        <v>790.1799999999999</v>
      </c>
      <c r="R46" t="n">
        <v>126.98</v>
      </c>
      <c r="S46" t="n">
        <v>58.53</v>
      </c>
      <c r="T46" t="n">
        <v>26958.17</v>
      </c>
      <c r="U46" t="n">
        <v>0.46</v>
      </c>
      <c r="V46" t="n">
        <v>0.75</v>
      </c>
      <c r="W46" t="n">
        <v>2.65</v>
      </c>
      <c r="X46" t="n">
        <v>1.61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2.454</v>
      </c>
      <c r="E47" t="n">
        <v>40.75</v>
      </c>
      <c r="F47" t="n">
        <v>38.15</v>
      </c>
      <c r="G47" t="n">
        <v>65.40000000000001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283.83</v>
      </c>
      <c r="Q47" t="n">
        <v>790.17</v>
      </c>
      <c r="R47" t="n">
        <v>115.1</v>
      </c>
      <c r="S47" t="n">
        <v>58.53</v>
      </c>
      <c r="T47" t="n">
        <v>21064.77</v>
      </c>
      <c r="U47" t="n">
        <v>0.51</v>
      </c>
      <c r="V47" t="n">
        <v>0.76</v>
      </c>
      <c r="W47" t="n">
        <v>2.62</v>
      </c>
      <c r="X47" t="n">
        <v>1.25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2.4682</v>
      </c>
      <c r="E48" t="n">
        <v>40.52</v>
      </c>
      <c r="F48" t="n">
        <v>38.01</v>
      </c>
      <c r="G48" t="n">
        <v>76.02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276.51</v>
      </c>
      <c r="Q48" t="n">
        <v>790.16</v>
      </c>
      <c r="R48" t="n">
        <v>110.29</v>
      </c>
      <c r="S48" t="n">
        <v>58.53</v>
      </c>
      <c r="T48" t="n">
        <v>18685.39</v>
      </c>
      <c r="U48" t="n">
        <v>0.53</v>
      </c>
      <c r="V48" t="n">
        <v>0.76</v>
      </c>
      <c r="W48" t="n">
        <v>2.62</v>
      </c>
      <c r="X48" t="n">
        <v>1.11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2.4865</v>
      </c>
      <c r="E49" t="n">
        <v>40.22</v>
      </c>
      <c r="F49" t="n">
        <v>37.81</v>
      </c>
      <c r="G49" t="n">
        <v>90.73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22</v>
      </c>
      <c r="N49" t="n">
        <v>12.95</v>
      </c>
      <c r="O49" t="n">
        <v>12382.79</v>
      </c>
      <c r="P49" t="n">
        <v>266.43</v>
      </c>
      <c r="Q49" t="n">
        <v>790.1799999999999</v>
      </c>
      <c r="R49" t="n">
        <v>103.3</v>
      </c>
      <c r="S49" t="n">
        <v>58.53</v>
      </c>
      <c r="T49" t="n">
        <v>15213.25</v>
      </c>
      <c r="U49" t="n">
        <v>0.57</v>
      </c>
      <c r="V49" t="n">
        <v>0.77</v>
      </c>
      <c r="W49" t="n">
        <v>2.62</v>
      </c>
      <c r="X49" t="n">
        <v>0.9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2.4938</v>
      </c>
      <c r="E50" t="n">
        <v>40.1</v>
      </c>
      <c r="F50" t="n">
        <v>37.72</v>
      </c>
      <c r="G50" t="n">
        <v>98.41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12</v>
      </c>
      <c r="N50" t="n">
        <v>13.2</v>
      </c>
      <c r="O50" t="n">
        <v>12536.43</v>
      </c>
      <c r="P50" t="n">
        <v>260.61</v>
      </c>
      <c r="Q50" t="n">
        <v>790.17</v>
      </c>
      <c r="R50" t="n">
        <v>100.4</v>
      </c>
      <c r="S50" t="n">
        <v>58.53</v>
      </c>
      <c r="T50" t="n">
        <v>13772.21</v>
      </c>
      <c r="U50" t="n">
        <v>0.58</v>
      </c>
      <c r="V50" t="n">
        <v>0.77</v>
      </c>
      <c r="W50" t="n">
        <v>2.62</v>
      </c>
      <c r="X50" t="n">
        <v>0.82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37.65</v>
      </c>
      <c r="G51" t="n">
        <v>107.58</v>
      </c>
      <c r="H51" t="n">
        <v>1.74</v>
      </c>
      <c r="I51" t="n">
        <v>21</v>
      </c>
      <c r="J51" t="n">
        <v>101</v>
      </c>
      <c r="K51" t="n">
        <v>37.55</v>
      </c>
      <c r="L51" t="n">
        <v>10</v>
      </c>
      <c r="M51" t="n">
        <v>2</v>
      </c>
      <c r="N51" t="n">
        <v>13.45</v>
      </c>
      <c r="O51" t="n">
        <v>12690.46</v>
      </c>
      <c r="P51" t="n">
        <v>257.13</v>
      </c>
      <c r="Q51" t="n">
        <v>790.17</v>
      </c>
      <c r="R51" t="n">
        <v>97.75</v>
      </c>
      <c r="S51" t="n">
        <v>58.53</v>
      </c>
      <c r="T51" t="n">
        <v>12457.5</v>
      </c>
      <c r="U51" t="n">
        <v>0.6</v>
      </c>
      <c r="V51" t="n">
        <v>0.77</v>
      </c>
      <c r="W51" t="n">
        <v>2.63</v>
      </c>
      <c r="X51" t="n">
        <v>0.75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2.4999</v>
      </c>
      <c r="E52" t="n">
        <v>40</v>
      </c>
      <c r="F52" t="n">
        <v>37.66</v>
      </c>
      <c r="G52" t="n">
        <v>107.61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260.16</v>
      </c>
      <c r="Q52" t="n">
        <v>790.17</v>
      </c>
      <c r="R52" t="n">
        <v>97.84999999999999</v>
      </c>
      <c r="S52" t="n">
        <v>58.53</v>
      </c>
      <c r="T52" t="n">
        <v>12509.88</v>
      </c>
      <c r="U52" t="n">
        <v>0.6</v>
      </c>
      <c r="V52" t="n">
        <v>0.77</v>
      </c>
      <c r="W52" t="n">
        <v>2.63</v>
      </c>
      <c r="X52" t="n">
        <v>0.76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1.9491</v>
      </c>
      <c r="E53" t="n">
        <v>51.3</v>
      </c>
      <c r="F53" t="n">
        <v>45.81</v>
      </c>
      <c r="G53" t="n">
        <v>11.7</v>
      </c>
      <c r="H53" t="n">
        <v>0.24</v>
      </c>
      <c r="I53" t="n">
        <v>235</v>
      </c>
      <c r="J53" t="n">
        <v>71.52</v>
      </c>
      <c r="K53" t="n">
        <v>32.27</v>
      </c>
      <c r="L53" t="n">
        <v>1</v>
      </c>
      <c r="M53" t="n">
        <v>233</v>
      </c>
      <c r="N53" t="n">
        <v>8.25</v>
      </c>
      <c r="O53" t="n">
        <v>9054.6</v>
      </c>
      <c r="P53" t="n">
        <v>323.92</v>
      </c>
      <c r="Q53" t="n">
        <v>790.27</v>
      </c>
      <c r="R53" t="n">
        <v>370.61</v>
      </c>
      <c r="S53" t="n">
        <v>58.53</v>
      </c>
      <c r="T53" t="n">
        <v>147817.28</v>
      </c>
      <c r="U53" t="n">
        <v>0.16</v>
      </c>
      <c r="V53" t="n">
        <v>0.63</v>
      </c>
      <c r="W53" t="n">
        <v>2.96</v>
      </c>
      <c r="X53" t="n">
        <v>8.9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2.2665</v>
      </c>
      <c r="E54" t="n">
        <v>44.12</v>
      </c>
      <c r="F54" t="n">
        <v>40.69</v>
      </c>
      <c r="G54" t="n">
        <v>23.93</v>
      </c>
      <c r="H54" t="n">
        <v>0.48</v>
      </c>
      <c r="I54" t="n">
        <v>102</v>
      </c>
      <c r="J54" t="n">
        <v>72.7</v>
      </c>
      <c r="K54" t="n">
        <v>32.27</v>
      </c>
      <c r="L54" t="n">
        <v>2</v>
      </c>
      <c r="M54" t="n">
        <v>100</v>
      </c>
      <c r="N54" t="n">
        <v>8.43</v>
      </c>
      <c r="O54" t="n">
        <v>9200.25</v>
      </c>
      <c r="P54" t="n">
        <v>278.88</v>
      </c>
      <c r="Q54" t="n">
        <v>790.1799999999999</v>
      </c>
      <c r="R54" t="n">
        <v>199.39</v>
      </c>
      <c r="S54" t="n">
        <v>58.53</v>
      </c>
      <c r="T54" t="n">
        <v>62875.73</v>
      </c>
      <c r="U54" t="n">
        <v>0.29</v>
      </c>
      <c r="V54" t="n">
        <v>0.71</v>
      </c>
      <c r="W54" t="n">
        <v>2.75</v>
      </c>
      <c r="X54" t="n">
        <v>3.79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2.3741</v>
      </c>
      <c r="E55" t="n">
        <v>42.12</v>
      </c>
      <c r="F55" t="n">
        <v>39.28</v>
      </c>
      <c r="G55" t="n">
        <v>36.83</v>
      </c>
      <c r="H55" t="n">
        <v>0.71</v>
      </c>
      <c r="I55" t="n">
        <v>64</v>
      </c>
      <c r="J55" t="n">
        <v>73.88</v>
      </c>
      <c r="K55" t="n">
        <v>32.27</v>
      </c>
      <c r="L55" t="n">
        <v>3</v>
      </c>
      <c r="M55" t="n">
        <v>62</v>
      </c>
      <c r="N55" t="n">
        <v>8.609999999999999</v>
      </c>
      <c r="O55" t="n">
        <v>9346.23</v>
      </c>
      <c r="P55" t="n">
        <v>261.29</v>
      </c>
      <c r="Q55" t="n">
        <v>790.2</v>
      </c>
      <c r="R55" t="n">
        <v>152.96</v>
      </c>
      <c r="S55" t="n">
        <v>58.53</v>
      </c>
      <c r="T55" t="n">
        <v>39846.58</v>
      </c>
      <c r="U55" t="n">
        <v>0.38</v>
      </c>
      <c r="V55" t="n">
        <v>0.74</v>
      </c>
      <c r="W55" t="n">
        <v>2.67</v>
      </c>
      <c r="X55" t="n">
        <v>2.38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2.4347</v>
      </c>
      <c r="E56" t="n">
        <v>41.07</v>
      </c>
      <c r="F56" t="n">
        <v>38.53</v>
      </c>
      <c r="G56" t="n">
        <v>51.37</v>
      </c>
      <c r="H56" t="n">
        <v>0.93</v>
      </c>
      <c r="I56" t="n">
        <v>45</v>
      </c>
      <c r="J56" t="n">
        <v>75.06999999999999</v>
      </c>
      <c r="K56" t="n">
        <v>32.27</v>
      </c>
      <c r="L56" t="n">
        <v>4</v>
      </c>
      <c r="M56" t="n">
        <v>43</v>
      </c>
      <c r="N56" t="n">
        <v>8.800000000000001</v>
      </c>
      <c r="O56" t="n">
        <v>9492.549999999999</v>
      </c>
      <c r="P56" t="n">
        <v>245.6</v>
      </c>
      <c r="Q56" t="n">
        <v>790.17</v>
      </c>
      <c r="R56" t="n">
        <v>127.42</v>
      </c>
      <c r="S56" t="n">
        <v>58.53</v>
      </c>
      <c r="T56" t="n">
        <v>27171.46</v>
      </c>
      <c r="U56" t="n">
        <v>0.46</v>
      </c>
      <c r="V56" t="n">
        <v>0.75</v>
      </c>
      <c r="W56" t="n">
        <v>2.65</v>
      </c>
      <c r="X56" t="n">
        <v>1.63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2.4665</v>
      </c>
      <c r="E57" t="n">
        <v>40.54</v>
      </c>
      <c r="F57" t="n">
        <v>38.16</v>
      </c>
      <c r="G57" t="n">
        <v>65.41</v>
      </c>
      <c r="H57" t="n">
        <v>1.15</v>
      </c>
      <c r="I57" t="n">
        <v>35</v>
      </c>
      <c r="J57" t="n">
        <v>76.26000000000001</v>
      </c>
      <c r="K57" t="n">
        <v>32.27</v>
      </c>
      <c r="L57" t="n">
        <v>5</v>
      </c>
      <c r="M57" t="n">
        <v>33</v>
      </c>
      <c r="N57" t="n">
        <v>8.99</v>
      </c>
      <c r="O57" t="n">
        <v>9639.200000000001</v>
      </c>
      <c r="P57" t="n">
        <v>234.24</v>
      </c>
      <c r="Q57" t="n">
        <v>790.17</v>
      </c>
      <c r="R57" t="n">
        <v>114.95</v>
      </c>
      <c r="S57" t="n">
        <v>58.53</v>
      </c>
      <c r="T57" t="n">
        <v>20991.11</v>
      </c>
      <c r="U57" t="n">
        <v>0.51</v>
      </c>
      <c r="V57" t="n">
        <v>0.76</v>
      </c>
      <c r="W57" t="n">
        <v>2.63</v>
      </c>
      <c r="X57" t="n">
        <v>1.25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2.4845</v>
      </c>
      <c r="E58" t="n">
        <v>40.25</v>
      </c>
      <c r="F58" t="n">
        <v>37.95</v>
      </c>
      <c r="G58" t="n">
        <v>78.53</v>
      </c>
      <c r="H58" t="n">
        <v>1.36</v>
      </c>
      <c r="I58" t="n">
        <v>29</v>
      </c>
      <c r="J58" t="n">
        <v>77.45</v>
      </c>
      <c r="K58" t="n">
        <v>32.27</v>
      </c>
      <c r="L58" t="n">
        <v>6</v>
      </c>
      <c r="M58" t="n">
        <v>14</v>
      </c>
      <c r="N58" t="n">
        <v>9.18</v>
      </c>
      <c r="O58" t="n">
        <v>9786.190000000001</v>
      </c>
      <c r="P58" t="n">
        <v>223.11</v>
      </c>
      <c r="Q58" t="n">
        <v>790.16</v>
      </c>
      <c r="R58" t="n">
        <v>108.18</v>
      </c>
      <c r="S58" t="n">
        <v>58.53</v>
      </c>
      <c r="T58" t="n">
        <v>17633.72</v>
      </c>
      <c r="U58" t="n">
        <v>0.54</v>
      </c>
      <c r="V58" t="n">
        <v>0.76</v>
      </c>
      <c r="W58" t="n">
        <v>2.63</v>
      </c>
      <c r="X58" t="n">
        <v>1.05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2.4867</v>
      </c>
      <c r="E59" t="n">
        <v>40.21</v>
      </c>
      <c r="F59" t="n">
        <v>37.93</v>
      </c>
      <c r="G59" t="n">
        <v>81.29000000000001</v>
      </c>
      <c r="H59" t="n">
        <v>1.56</v>
      </c>
      <c r="I59" t="n">
        <v>28</v>
      </c>
      <c r="J59" t="n">
        <v>78.65000000000001</v>
      </c>
      <c r="K59" t="n">
        <v>32.27</v>
      </c>
      <c r="L59" t="n">
        <v>7</v>
      </c>
      <c r="M59" t="n">
        <v>0</v>
      </c>
      <c r="N59" t="n">
        <v>9.380000000000001</v>
      </c>
      <c r="O59" t="n">
        <v>9933.52</v>
      </c>
      <c r="P59" t="n">
        <v>224.78</v>
      </c>
      <c r="Q59" t="n">
        <v>790.17</v>
      </c>
      <c r="R59" t="n">
        <v>106.9</v>
      </c>
      <c r="S59" t="n">
        <v>58.53</v>
      </c>
      <c r="T59" t="n">
        <v>17000.22</v>
      </c>
      <c r="U59" t="n">
        <v>0.55</v>
      </c>
      <c r="V59" t="n">
        <v>0.76</v>
      </c>
      <c r="W59" t="n">
        <v>2.64</v>
      </c>
      <c r="X59" t="n">
        <v>1.03</v>
      </c>
      <c r="Y59" t="n">
        <v>0.5</v>
      </c>
      <c r="Z59" t="n">
        <v>10</v>
      </c>
    </row>
    <row r="60">
      <c r="A60" t="n">
        <v>0</v>
      </c>
      <c r="B60" t="n">
        <v>15</v>
      </c>
      <c r="C60" t="inlineStr">
        <is>
          <t xml:space="preserve">CONCLUIDO	</t>
        </is>
      </c>
      <c r="D60" t="n">
        <v>2.2138</v>
      </c>
      <c r="E60" t="n">
        <v>45.17</v>
      </c>
      <c r="F60" t="n">
        <v>41.97</v>
      </c>
      <c r="G60" t="n">
        <v>18.65</v>
      </c>
      <c r="H60" t="n">
        <v>0.43</v>
      </c>
      <c r="I60" t="n">
        <v>135</v>
      </c>
      <c r="J60" t="n">
        <v>39.78</v>
      </c>
      <c r="K60" t="n">
        <v>19.54</v>
      </c>
      <c r="L60" t="n">
        <v>1</v>
      </c>
      <c r="M60" t="n">
        <v>133</v>
      </c>
      <c r="N60" t="n">
        <v>4.24</v>
      </c>
      <c r="O60" t="n">
        <v>5140</v>
      </c>
      <c r="P60" t="n">
        <v>185.67</v>
      </c>
      <c r="Q60" t="n">
        <v>790.23</v>
      </c>
      <c r="R60" t="n">
        <v>242.4</v>
      </c>
      <c r="S60" t="n">
        <v>58.53</v>
      </c>
      <c r="T60" t="n">
        <v>84214.28999999999</v>
      </c>
      <c r="U60" t="n">
        <v>0.24</v>
      </c>
      <c r="V60" t="n">
        <v>0.6899999999999999</v>
      </c>
      <c r="W60" t="n">
        <v>2.79</v>
      </c>
      <c r="X60" t="n">
        <v>5.07</v>
      </c>
      <c r="Y60" t="n">
        <v>0.5</v>
      </c>
      <c r="Z60" t="n">
        <v>10</v>
      </c>
    </row>
    <row r="61">
      <c r="A61" t="n">
        <v>1</v>
      </c>
      <c r="B61" t="n">
        <v>15</v>
      </c>
      <c r="C61" t="inlineStr">
        <is>
          <t xml:space="preserve">CONCLUIDO	</t>
        </is>
      </c>
      <c r="D61" t="n">
        <v>2.413</v>
      </c>
      <c r="E61" t="n">
        <v>41.44</v>
      </c>
      <c r="F61" t="n">
        <v>39.09</v>
      </c>
      <c r="G61" t="n">
        <v>39.75</v>
      </c>
      <c r="H61" t="n">
        <v>0.84</v>
      </c>
      <c r="I61" t="n">
        <v>59</v>
      </c>
      <c r="J61" t="n">
        <v>40.89</v>
      </c>
      <c r="K61" t="n">
        <v>19.54</v>
      </c>
      <c r="L61" t="n">
        <v>2</v>
      </c>
      <c r="M61" t="n">
        <v>35</v>
      </c>
      <c r="N61" t="n">
        <v>4.35</v>
      </c>
      <c r="O61" t="n">
        <v>5277.26</v>
      </c>
      <c r="P61" t="n">
        <v>155.88</v>
      </c>
      <c r="Q61" t="n">
        <v>790.25</v>
      </c>
      <c r="R61" t="n">
        <v>145.28</v>
      </c>
      <c r="S61" t="n">
        <v>58.53</v>
      </c>
      <c r="T61" t="n">
        <v>36036.12</v>
      </c>
      <c r="U61" t="n">
        <v>0.4</v>
      </c>
      <c r="V61" t="n">
        <v>0.74</v>
      </c>
      <c r="W61" t="n">
        <v>2.7</v>
      </c>
      <c r="X61" t="n">
        <v>2.18</v>
      </c>
      <c r="Y61" t="n">
        <v>0.5</v>
      </c>
      <c r="Z61" t="n">
        <v>10</v>
      </c>
    </row>
    <row r="62">
      <c r="A62" t="n">
        <v>2</v>
      </c>
      <c r="B62" t="n">
        <v>15</v>
      </c>
      <c r="C62" t="inlineStr">
        <is>
          <t xml:space="preserve">CONCLUIDO	</t>
        </is>
      </c>
      <c r="D62" t="n">
        <v>2.4258</v>
      </c>
      <c r="E62" t="n">
        <v>41.22</v>
      </c>
      <c r="F62" t="n">
        <v>38.92</v>
      </c>
      <c r="G62" t="n">
        <v>43.25</v>
      </c>
      <c r="H62" t="n">
        <v>1.22</v>
      </c>
      <c r="I62" t="n">
        <v>54</v>
      </c>
      <c r="J62" t="n">
        <v>42.01</v>
      </c>
      <c r="K62" t="n">
        <v>19.54</v>
      </c>
      <c r="L62" t="n">
        <v>3</v>
      </c>
      <c r="M62" t="n">
        <v>0</v>
      </c>
      <c r="N62" t="n">
        <v>4.46</v>
      </c>
      <c r="O62" t="n">
        <v>5414.79</v>
      </c>
      <c r="P62" t="n">
        <v>156.35</v>
      </c>
      <c r="Q62" t="n">
        <v>790.1900000000001</v>
      </c>
      <c r="R62" t="n">
        <v>138.91</v>
      </c>
      <c r="S62" t="n">
        <v>58.53</v>
      </c>
      <c r="T62" t="n">
        <v>32873.56</v>
      </c>
      <c r="U62" t="n">
        <v>0.42</v>
      </c>
      <c r="V62" t="n">
        <v>0.75</v>
      </c>
      <c r="W62" t="n">
        <v>2.72</v>
      </c>
      <c r="X62" t="n">
        <v>2.02</v>
      </c>
      <c r="Y62" t="n">
        <v>0.5</v>
      </c>
      <c r="Z62" t="n">
        <v>10</v>
      </c>
    </row>
    <row r="63">
      <c r="A63" t="n">
        <v>0</v>
      </c>
      <c r="B63" t="n">
        <v>70</v>
      </c>
      <c r="C63" t="inlineStr">
        <is>
          <t xml:space="preserve">CONCLUIDO	</t>
        </is>
      </c>
      <c r="D63" t="n">
        <v>1.4328</v>
      </c>
      <c r="E63" t="n">
        <v>69.79000000000001</v>
      </c>
      <c r="F63" t="n">
        <v>54.53</v>
      </c>
      <c r="G63" t="n">
        <v>7.26</v>
      </c>
      <c r="H63" t="n">
        <v>0.12</v>
      </c>
      <c r="I63" t="n">
        <v>451</v>
      </c>
      <c r="J63" t="n">
        <v>141.81</v>
      </c>
      <c r="K63" t="n">
        <v>47.83</v>
      </c>
      <c r="L63" t="n">
        <v>1</v>
      </c>
      <c r="M63" t="n">
        <v>449</v>
      </c>
      <c r="N63" t="n">
        <v>22.98</v>
      </c>
      <c r="O63" t="n">
        <v>17723.39</v>
      </c>
      <c r="P63" t="n">
        <v>619.08</v>
      </c>
      <c r="Q63" t="n">
        <v>790.25</v>
      </c>
      <c r="R63" t="n">
        <v>662.52</v>
      </c>
      <c r="S63" t="n">
        <v>58.53</v>
      </c>
      <c r="T63" t="n">
        <v>292694.08</v>
      </c>
      <c r="U63" t="n">
        <v>0.09</v>
      </c>
      <c r="V63" t="n">
        <v>0.53</v>
      </c>
      <c r="W63" t="n">
        <v>3.33</v>
      </c>
      <c r="X63" t="n">
        <v>17.62</v>
      </c>
      <c r="Y63" t="n">
        <v>0.5</v>
      </c>
      <c r="Z63" t="n">
        <v>10</v>
      </c>
    </row>
    <row r="64">
      <c r="A64" t="n">
        <v>1</v>
      </c>
      <c r="B64" t="n">
        <v>70</v>
      </c>
      <c r="C64" t="inlineStr">
        <is>
          <t xml:space="preserve">CONCLUIDO	</t>
        </is>
      </c>
      <c r="D64" t="n">
        <v>1.9623</v>
      </c>
      <c r="E64" t="n">
        <v>50.96</v>
      </c>
      <c r="F64" t="n">
        <v>43.59</v>
      </c>
      <c r="G64" t="n">
        <v>14.69</v>
      </c>
      <c r="H64" t="n">
        <v>0.25</v>
      </c>
      <c r="I64" t="n">
        <v>178</v>
      </c>
      <c r="J64" t="n">
        <v>143.17</v>
      </c>
      <c r="K64" t="n">
        <v>47.83</v>
      </c>
      <c r="L64" t="n">
        <v>2</v>
      </c>
      <c r="M64" t="n">
        <v>176</v>
      </c>
      <c r="N64" t="n">
        <v>23.34</v>
      </c>
      <c r="O64" t="n">
        <v>17891.86</v>
      </c>
      <c r="P64" t="n">
        <v>490.58</v>
      </c>
      <c r="Q64" t="n">
        <v>790.21</v>
      </c>
      <c r="R64" t="n">
        <v>297.3</v>
      </c>
      <c r="S64" t="n">
        <v>58.53</v>
      </c>
      <c r="T64" t="n">
        <v>111449.22</v>
      </c>
      <c r="U64" t="n">
        <v>0.2</v>
      </c>
      <c r="V64" t="n">
        <v>0.67</v>
      </c>
      <c r="W64" t="n">
        <v>2.84</v>
      </c>
      <c r="X64" t="n">
        <v>6.68</v>
      </c>
      <c r="Y64" t="n">
        <v>0.5</v>
      </c>
      <c r="Z64" t="n">
        <v>10</v>
      </c>
    </row>
    <row r="65">
      <c r="A65" t="n">
        <v>2</v>
      </c>
      <c r="B65" t="n">
        <v>70</v>
      </c>
      <c r="C65" t="inlineStr">
        <is>
          <t xml:space="preserve">CONCLUIDO	</t>
        </is>
      </c>
      <c r="D65" t="n">
        <v>2.153</v>
      </c>
      <c r="E65" t="n">
        <v>46.45</v>
      </c>
      <c r="F65" t="n">
        <v>41.01</v>
      </c>
      <c r="G65" t="n">
        <v>22.17</v>
      </c>
      <c r="H65" t="n">
        <v>0.37</v>
      </c>
      <c r="I65" t="n">
        <v>111</v>
      </c>
      <c r="J65" t="n">
        <v>144.54</v>
      </c>
      <c r="K65" t="n">
        <v>47.83</v>
      </c>
      <c r="L65" t="n">
        <v>3</v>
      </c>
      <c r="M65" t="n">
        <v>109</v>
      </c>
      <c r="N65" t="n">
        <v>23.71</v>
      </c>
      <c r="O65" t="n">
        <v>18060.85</v>
      </c>
      <c r="P65" t="n">
        <v>457.98</v>
      </c>
      <c r="Q65" t="n">
        <v>790.1900000000001</v>
      </c>
      <c r="R65" t="n">
        <v>210.64</v>
      </c>
      <c r="S65" t="n">
        <v>58.53</v>
      </c>
      <c r="T65" t="n">
        <v>68453.63</v>
      </c>
      <c r="U65" t="n">
        <v>0.28</v>
      </c>
      <c r="V65" t="n">
        <v>0.71</v>
      </c>
      <c r="W65" t="n">
        <v>2.75</v>
      </c>
      <c r="X65" t="n">
        <v>4.11</v>
      </c>
      <c r="Y65" t="n">
        <v>0.5</v>
      </c>
      <c r="Z65" t="n">
        <v>10</v>
      </c>
    </row>
    <row r="66">
      <c r="A66" t="n">
        <v>3</v>
      </c>
      <c r="B66" t="n">
        <v>70</v>
      </c>
      <c r="C66" t="inlineStr">
        <is>
          <t xml:space="preserve">CONCLUIDO	</t>
        </is>
      </c>
      <c r="D66" t="n">
        <v>2.2482</v>
      </c>
      <c r="E66" t="n">
        <v>44.48</v>
      </c>
      <c r="F66" t="n">
        <v>39.91</v>
      </c>
      <c r="G66" t="n">
        <v>29.56</v>
      </c>
      <c r="H66" t="n">
        <v>0.49</v>
      </c>
      <c r="I66" t="n">
        <v>81</v>
      </c>
      <c r="J66" t="n">
        <v>145.92</v>
      </c>
      <c r="K66" t="n">
        <v>47.83</v>
      </c>
      <c r="L66" t="n">
        <v>4</v>
      </c>
      <c r="M66" t="n">
        <v>79</v>
      </c>
      <c r="N66" t="n">
        <v>24.09</v>
      </c>
      <c r="O66" t="n">
        <v>18230.35</v>
      </c>
      <c r="P66" t="n">
        <v>442.19</v>
      </c>
      <c r="Q66" t="n">
        <v>790.21</v>
      </c>
      <c r="R66" t="n">
        <v>174.01</v>
      </c>
      <c r="S66" t="n">
        <v>58.53</v>
      </c>
      <c r="T66" t="n">
        <v>50286.53</v>
      </c>
      <c r="U66" t="n">
        <v>0.34</v>
      </c>
      <c r="V66" t="n">
        <v>0.73</v>
      </c>
      <c r="W66" t="n">
        <v>2.7</v>
      </c>
      <c r="X66" t="n">
        <v>3.01</v>
      </c>
      <c r="Y66" t="n">
        <v>0.5</v>
      </c>
      <c r="Z66" t="n">
        <v>10</v>
      </c>
    </row>
    <row r="67">
      <c r="A67" t="n">
        <v>4</v>
      </c>
      <c r="B67" t="n">
        <v>70</v>
      </c>
      <c r="C67" t="inlineStr">
        <is>
          <t xml:space="preserve">CONCLUIDO	</t>
        </is>
      </c>
      <c r="D67" t="n">
        <v>2.3116</v>
      </c>
      <c r="E67" t="n">
        <v>43.26</v>
      </c>
      <c r="F67" t="n">
        <v>39.21</v>
      </c>
      <c r="G67" t="n">
        <v>37.35</v>
      </c>
      <c r="H67" t="n">
        <v>0.6</v>
      </c>
      <c r="I67" t="n">
        <v>63</v>
      </c>
      <c r="J67" t="n">
        <v>147.3</v>
      </c>
      <c r="K67" t="n">
        <v>47.83</v>
      </c>
      <c r="L67" t="n">
        <v>5</v>
      </c>
      <c r="M67" t="n">
        <v>61</v>
      </c>
      <c r="N67" t="n">
        <v>24.47</v>
      </c>
      <c r="O67" t="n">
        <v>18400.38</v>
      </c>
      <c r="P67" t="n">
        <v>430.29</v>
      </c>
      <c r="Q67" t="n">
        <v>790.17</v>
      </c>
      <c r="R67" t="n">
        <v>150.38</v>
      </c>
      <c r="S67" t="n">
        <v>58.53</v>
      </c>
      <c r="T67" t="n">
        <v>38564.19</v>
      </c>
      <c r="U67" t="n">
        <v>0.39</v>
      </c>
      <c r="V67" t="n">
        <v>0.74</v>
      </c>
      <c r="W67" t="n">
        <v>2.68</v>
      </c>
      <c r="X67" t="n">
        <v>2.31</v>
      </c>
      <c r="Y67" t="n">
        <v>0.5</v>
      </c>
      <c r="Z67" t="n">
        <v>10</v>
      </c>
    </row>
    <row r="68">
      <c r="A68" t="n">
        <v>5</v>
      </c>
      <c r="B68" t="n">
        <v>70</v>
      </c>
      <c r="C68" t="inlineStr">
        <is>
          <t xml:space="preserve">CONCLUIDO	</t>
        </is>
      </c>
      <c r="D68" t="n">
        <v>2.35</v>
      </c>
      <c r="E68" t="n">
        <v>42.55</v>
      </c>
      <c r="F68" t="n">
        <v>38.82</v>
      </c>
      <c r="G68" t="n">
        <v>44.79</v>
      </c>
      <c r="H68" t="n">
        <v>0.71</v>
      </c>
      <c r="I68" t="n">
        <v>52</v>
      </c>
      <c r="J68" t="n">
        <v>148.68</v>
      </c>
      <c r="K68" t="n">
        <v>47.83</v>
      </c>
      <c r="L68" t="n">
        <v>6</v>
      </c>
      <c r="M68" t="n">
        <v>50</v>
      </c>
      <c r="N68" t="n">
        <v>24.85</v>
      </c>
      <c r="O68" t="n">
        <v>18570.94</v>
      </c>
      <c r="P68" t="n">
        <v>422.92</v>
      </c>
      <c r="Q68" t="n">
        <v>790.17</v>
      </c>
      <c r="R68" t="n">
        <v>137.33</v>
      </c>
      <c r="S68" t="n">
        <v>58.53</v>
      </c>
      <c r="T68" t="n">
        <v>32093.27</v>
      </c>
      <c r="U68" t="n">
        <v>0.43</v>
      </c>
      <c r="V68" t="n">
        <v>0.75</v>
      </c>
      <c r="W68" t="n">
        <v>2.66</v>
      </c>
      <c r="X68" t="n">
        <v>1.92</v>
      </c>
      <c r="Y68" t="n">
        <v>0.5</v>
      </c>
      <c r="Z68" t="n">
        <v>10</v>
      </c>
    </row>
    <row r="69">
      <c r="A69" t="n">
        <v>6</v>
      </c>
      <c r="B69" t="n">
        <v>70</v>
      </c>
      <c r="C69" t="inlineStr">
        <is>
          <t xml:space="preserve">CONCLUIDO	</t>
        </is>
      </c>
      <c r="D69" t="n">
        <v>2.3813</v>
      </c>
      <c r="E69" t="n">
        <v>41.99</v>
      </c>
      <c r="F69" t="n">
        <v>38.49</v>
      </c>
      <c r="G69" t="n">
        <v>52.49</v>
      </c>
      <c r="H69" t="n">
        <v>0.83</v>
      </c>
      <c r="I69" t="n">
        <v>44</v>
      </c>
      <c r="J69" t="n">
        <v>150.07</v>
      </c>
      <c r="K69" t="n">
        <v>47.83</v>
      </c>
      <c r="L69" t="n">
        <v>7</v>
      </c>
      <c r="M69" t="n">
        <v>42</v>
      </c>
      <c r="N69" t="n">
        <v>25.24</v>
      </c>
      <c r="O69" t="n">
        <v>18742.03</v>
      </c>
      <c r="P69" t="n">
        <v>415.72</v>
      </c>
      <c r="Q69" t="n">
        <v>790.16</v>
      </c>
      <c r="R69" t="n">
        <v>126.48</v>
      </c>
      <c r="S69" t="n">
        <v>58.53</v>
      </c>
      <c r="T69" t="n">
        <v>26708.33</v>
      </c>
      <c r="U69" t="n">
        <v>0.46</v>
      </c>
      <c r="V69" t="n">
        <v>0.75</v>
      </c>
      <c r="W69" t="n">
        <v>2.64</v>
      </c>
      <c r="X69" t="n">
        <v>1.59</v>
      </c>
      <c r="Y69" t="n">
        <v>0.5</v>
      </c>
      <c r="Z69" t="n">
        <v>10</v>
      </c>
    </row>
    <row r="70">
      <c r="A70" t="n">
        <v>7</v>
      </c>
      <c r="B70" t="n">
        <v>70</v>
      </c>
      <c r="C70" t="inlineStr">
        <is>
          <t xml:space="preserve">CONCLUIDO	</t>
        </is>
      </c>
      <c r="D70" t="n">
        <v>2.4045</v>
      </c>
      <c r="E70" t="n">
        <v>41.59</v>
      </c>
      <c r="F70" t="n">
        <v>38.26</v>
      </c>
      <c r="G70" t="n">
        <v>60.41</v>
      </c>
      <c r="H70" t="n">
        <v>0.9399999999999999</v>
      </c>
      <c r="I70" t="n">
        <v>38</v>
      </c>
      <c r="J70" t="n">
        <v>151.46</v>
      </c>
      <c r="K70" t="n">
        <v>47.83</v>
      </c>
      <c r="L70" t="n">
        <v>8</v>
      </c>
      <c r="M70" t="n">
        <v>36</v>
      </c>
      <c r="N70" t="n">
        <v>25.63</v>
      </c>
      <c r="O70" t="n">
        <v>18913.66</v>
      </c>
      <c r="P70" t="n">
        <v>409.64</v>
      </c>
      <c r="Q70" t="n">
        <v>790.1900000000001</v>
      </c>
      <c r="R70" t="n">
        <v>118.67</v>
      </c>
      <c r="S70" t="n">
        <v>58.53</v>
      </c>
      <c r="T70" t="n">
        <v>22835.29</v>
      </c>
      <c r="U70" t="n">
        <v>0.49</v>
      </c>
      <c r="V70" t="n">
        <v>0.76</v>
      </c>
      <c r="W70" t="n">
        <v>2.63</v>
      </c>
      <c r="X70" t="n">
        <v>1.36</v>
      </c>
      <c r="Y70" t="n">
        <v>0.5</v>
      </c>
      <c r="Z70" t="n">
        <v>10</v>
      </c>
    </row>
    <row r="71">
      <c r="A71" t="n">
        <v>8</v>
      </c>
      <c r="B71" t="n">
        <v>70</v>
      </c>
      <c r="C71" t="inlineStr">
        <is>
          <t xml:space="preserve">CONCLUIDO	</t>
        </is>
      </c>
      <c r="D71" t="n">
        <v>2.4189</v>
      </c>
      <c r="E71" t="n">
        <v>41.34</v>
      </c>
      <c r="F71" t="n">
        <v>38.13</v>
      </c>
      <c r="G71" t="n">
        <v>67.29000000000001</v>
      </c>
      <c r="H71" t="n">
        <v>1.04</v>
      </c>
      <c r="I71" t="n">
        <v>34</v>
      </c>
      <c r="J71" t="n">
        <v>152.85</v>
      </c>
      <c r="K71" t="n">
        <v>47.83</v>
      </c>
      <c r="L71" t="n">
        <v>9</v>
      </c>
      <c r="M71" t="n">
        <v>32</v>
      </c>
      <c r="N71" t="n">
        <v>26.03</v>
      </c>
      <c r="O71" t="n">
        <v>19085.83</v>
      </c>
      <c r="P71" t="n">
        <v>404.41</v>
      </c>
      <c r="Q71" t="n">
        <v>790.16</v>
      </c>
      <c r="R71" t="n">
        <v>114.4</v>
      </c>
      <c r="S71" t="n">
        <v>58.53</v>
      </c>
      <c r="T71" t="n">
        <v>20718.08</v>
      </c>
      <c r="U71" t="n">
        <v>0.51</v>
      </c>
      <c r="V71" t="n">
        <v>0.76</v>
      </c>
      <c r="W71" t="n">
        <v>2.63</v>
      </c>
      <c r="X71" t="n">
        <v>1.23</v>
      </c>
      <c r="Y71" t="n">
        <v>0.5</v>
      </c>
      <c r="Z71" t="n">
        <v>10</v>
      </c>
    </row>
    <row r="72">
      <c r="A72" t="n">
        <v>9</v>
      </c>
      <c r="B72" t="n">
        <v>70</v>
      </c>
      <c r="C72" t="inlineStr">
        <is>
          <t xml:space="preserve">CONCLUIDO	</t>
        </is>
      </c>
      <c r="D72" t="n">
        <v>2.4357</v>
      </c>
      <c r="E72" t="n">
        <v>41.06</v>
      </c>
      <c r="F72" t="n">
        <v>37.96</v>
      </c>
      <c r="G72" t="n">
        <v>75.92</v>
      </c>
      <c r="H72" t="n">
        <v>1.15</v>
      </c>
      <c r="I72" t="n">
        <v>30</v>
      </c>
      <c r="J72" t="n">
        <v>154.25</v>
      </c>
      <c r="K72" t="n">
        <v>47.83</v>
      </c>
      <c r="L72" t="n">
        <v>10</v>
      </c>
      <c r="M72" t="n">
        <v>28</v>
      </c>
      <c r="N72" t="n">
        <v>26.43</v>
      </c>
      <c r="O72" t="n">
        <v>19258.55</v>
      </c>
      <c r="P72" t="n">
        <v>398.7</v>
      </c>
      <c r="Q72" t="n">
        <v>790.1799999999999</v>
      </c>
      <c r="R72" t="n">
        <v>108.46</v>
      </c>
      <c r="S72" t="n">
        <v>58.53</v>
      </c>
      <c r="T72" t="n">
        <v>17769.5</v>
      </c>
      <c r="U72" t="n">
        <v>0.54</v>
      </c>
      <c r="V72" t="n">
        <v>0.76</v>
      </c>
      <c r="W72" t="n">
        <v>2.62</v>
      </c>
      <c r="X72" t="n">
        <v>1.06</v>
      </c>
      <c r="Y72" t="n">
        <v>0.5</v>
      </c>
      <c r="Z72" t="n">
        <v>10</v>
      </c>
    </row>
    <row r="73">
      <c r="A73" t="n">
        <v>10</v>
      </c>
      <c r="B73" t="n">
        <v>70</v>
      </c>
      <c r="C73" t="inlineStr">
        <is>
          <t xml:space="preserve">CONCLUIDO	</t>
        </is>
      </c>
      <c r="D73" t="n">
        <v>2.4463</v>
      </c>
      <c r="E73" t="n">
        <v>40.88</v>
      </c>
      <c r="F73" t="n">
        <v>37.87</v>
      </c>
      <c r="G73" t="n">
        <v>84.16</v>
      </c>
      <c r="H73" t="n">
        <v>1.25</v>
      </c>
      <c r="I73" t="n">
        <v>27</v>
      </c>
      <c r="J73" t="n">
        <v>155.66</v>
      </c>
      <c r="K73" t="n">
        <v>47.83</v>
      </c>
      <c r="L73" t="n">
        <v>11</v>
      </c>
      <c r="M73" t="n">
        <v>25</v>
      </c>
      <c r="N73" t="n">
        <v>26.83</v>
      </c>
      <c r="O73" t="n">
        <v>19431.82</v>
      </c>
      <c r="P73" t="n">
        <v>394.73</v>
      </c>
      <c r="Q73" t="n">
        <v>790.17</v>
      </c>
      <c r="R73" t="n">
        <v>105.66</v>
      </c>
      <c r="S73" t="n">
        <v>58.53</v>
      </c>
      <c r="T73" t="n">
        <v>16385.82</v>
      </c>
      <c r="U73" t="n">
        <v>0.55</v>
      </c>
      <c r="V73" t="n">
        <v>0.77</v>
      </c>
      <c r="W73" t="n">
        <v>2.62</v>
      </c>
      <c r="X73" t="n">
        <v>0.97</v>
      </c>
      <c r="Y73" t="n">
        <v>0.5</v>
      </c>
      <c r="Z73" t="n">
        <v>10</v>
      </c>
    </row>
    <row r="74">
      <c r="A74" t="n">
        <v>11</v>
      </c>
      <c r="B74" t="n">
        <v>70</v>
      </c>
      <c r="C74" t="inlineStr">
        <is>
          <t xml:space="preserve">CONCLUIDO	</t>
        </is>
      </c>
      <c r="D74" t="n">
        <v>2.4539</v>
      </c>
      <c r="E74" t="n">
        <v>40.75</v>
      </c>
      <c r="F74" t="n">
        <v>37.8</v>
      </c>
      <c r="G74" t="n">
        <v>90.72</v>
      </c>
      <c r="H74" t="n">
        <v>1.35</v>
      </c>
      <c r="I74" t="n">
        <v>25</v>
      </c>
      <c r="J74" t="n">
        <v>157.07</v>
      </c>
      <c r="K74" t="n">
        <v>47.83</v>
      </c>
      <c r="L74" t="n">
        <v>12</v>
      </c>
      <c r="M74" t="n">
        <v>23</v>
      </c>
      <c r="N74" t="n">
        <v>27.24</v>
      </c>
      <c r="O74" t="n">
        <v>19605.66</v>
      </c>
      <c r="P74" t="n">
        <v>391.04</v>
      </c>
      <c r="Q74" t="n">
        <v>790.1799999999999</v>
      </c>
      <c r="R74" t="n">
        <v>103.09</v>
      </c>
      <c r="S74" t="n">
        <v>58.53</v>
      </c>
      <c r="T74" t="n">
        <v>15106.7</v>
      </c>
      <c r="U74" t="n">
        <v>0.57</v>
      </c>
      <c r="V74" t="n">
        <v>0.77</v>
      </c>
      <c r="W74" t="n">
        <v>2.62</v>
      </c>
      <c r="X74" t="n">
        <v>0.9</v>
      </c>
      <c r="Y74" t="n">
        <v>0.5</v>
      </c>
      <c r="Z74" t="n">
        <v>10</v>
      </c>
    </row>
    <row r="75">
      <c r="A75" t="n">
        <v>12</v>
      </c>
      <c r="B75" t="n">
        <v>70</v>
      </c>
      <c r="C75" t="inlineStr">
        <is>
          <t xml:space="preserve">CONCLUIDO	</t>
        </is>
      </c>
      <c r="D75" t="n">
        <v>2.4618</v>
      </c>
      <c r="E75" t="n">
        <v>40.62</v>
      </c>
      <c r="F75" t="n">
        <v>37.73</v>
      </c>
      <c r="G75" t="n">
        <v>98.42</v>
      </c>
      <c r="H75" t="n">
        <v>1.45</v>
      </c>
      <c r="I75" t="n">
        <v>23</v>
      </c>
      <c r="J75" t="n">
        <v>158.48</v>
      </c>
      <c r="K75" t="n">
        <v>47.83</v>
      </c>
      <c r="L75" t="n">
        <v>13</v>
      </c>
      <c r="M75" t="n">
        <v>21</v>
      </c>
      <c r="N75" t="n">
        <v>27.65</v>
      </c>
      <c r="O75" t="n">
        <v>19780.06</v>
      </c>
      <c r="P75" t="n">
        <v>385.52</v>
      </c>
      <c r="Q75" t="n">
        <v>790.17</v>
      </c>
      <c r="R75" t="n">
        <v>100.93</v>
      </c>
      <c r="S75" t="n">
        <v>58.53</v>
      </c>
      <c r="T75" t="n">
        <v>14038.66</v>
      </c>
      <c r="U75" t="n">
        <v>0.58</v>
      </c>
      <c r="V75" t="n">
        <v>0.77</v>
      </c>
      <c r="W75" t="n">
        <v>2.61</v>
      </c>
      <c r="X75" t="n">
        <v>0.83</v>
      </c>
      <c r="Y75" t="n">
        <v>0.5</v>
      </c>
      <c r="Z75" t="n">
        <v>10</v>
      </c>
    </row>
    <row r="76">
      <c r="A76" t="n">
        <v>13</v>
      </c>
      <c r="B76" t="n">
        <v>70</v>
      </c>
      <c r="C76" t="inlineStr">
        <is>
          <t xml:space="preserve">CONCLUIDO	</t>
        </is>
      </c>
      <c r="D76" t="n">
        <v>2.4701</v>
      </c>
      <c r="E76" t="n">
        <v>40.48</v>
      </c>
      <c r="F76" t="n">
        <v>37.65</v>
      </c>
      <c r="G76" t="n">
        <v>107.57</v>
      </c>
      <c r="H76" t="n">
        <v>1.55</v>
      </c>
      <c r="I76" t="n">
        <v>21</v>
      </c>
      <c r="J76" t="n">
        <v>159.9</v>
      </c>
      <c r="K76" t="n">
        <v>47.83</v>
      </c>
      <c r="L76" t="n">
        <v>14</v>
      </c>
      <c r="M76" t="n">
        <v>19</v>
      </c>
      <c r="N76" t="n">
        <v>28.07</v>
      </c>
      <c r="O76" t="n">
        <v>19955.16</v>
      </c>
      <c r="P76" t="n">
        <v>380.83</v>
      </c>
      <c r="Q76" t="n">
        <v>790.16</v>
      </c>
      <c r="R76" t="n">
        <v>98.29000000000001</v>
      </c>
      <c r="S76" t="n">
        <v>58.53</v>
      </c>
      <c r="T76" t="n">
        <v>12730.95</v>
      </c>
      <c r="U76" t="n">
        <v>0.6</v>
      </c>
      <c r="V76" t="n">
        <v>0.77</v>
      </c>
      <c r="W76" t="n">
        <v>2.61</v>
      </c>
      <c r="X76" t="n">
        <v>0.75</v>
      </c>
      <c r="Y76" t="n">
        <v>0.5</v>
      </c>
      <c r="Z76" t="n">
        <v>10</v>
      </c>
    </row>
    <row r="77">
      <c r="A77" t="n">
        <v>14</v>
      </c>
      <c r="B77" t="n">
        <v>70</v>
      </c>
      <c r="C77" t="inlineStr">
        <is>
          <t xml:space="preserve">CONCLUIDO	</t>
        </is>
      </c>
      <c r="D77" t="n">
        <v>2.478</v>
      </c>
      <c r="E77" t="n">
        <v>40.35</v>
      </c>
      <c r="F77" t="n">
        <v>37.58</v>
      </c>
      <c r="G77" t="n">
        <v>118.67</v>
      </c>
      <c r="H77" t="n">
        <v>1.65</v>
      </c>
      <c r="I77" t="n">
        <v>19</v>
      </c>
      <c r="J77" t="n">
        <v>161.32</v>
      </c>
      <c r="K77" t="n">
        <v>47.83</v>
      </c>
      <c r="L77" t="n">
        <v>15</v>
      </c>
      <c r="M77" t="n">
        <v>17</v>
      </c>
      <c r="N77" t="n">
        <v>28.5</v>
      </c>
      <c r="O77" t="n">
        <v>20130.71</v>
      </c>
      <c r="P77" t="n">
        <v>376.86</v>
      </c>
      <c r="Q77" t="n">
        <v>790.16</v>
      </c>
      <c r="R77" t="n">
        <v>95.83</v>
      </c>
      <c r="S77" t="n">
        <v>58.53</v>
      </c>
      <c r="T77" t="n">
        <v>11506.84</v>
      </c>
      <c r="U77" t="n">
        <v>0.61</v>
      </c>
      <c r="V77" t="n">
        <v>0.77</v>
      </c>
      <c r="W77" t="n">
        <v>2.61</v>
      </c>
      <c r="X77" t="n">
        <v>0.68</v>
      </c>
      <c r="Y77" t="n">
        <v>0.5</v>
      </c>
      <c r="Z77" t="n">
        <v>10</v>
      </c>
    </row>
    <row r="78">
      <c r="A78" t="n">
        <v>15</v>
      </c>
      <c r="B78" t="n">
        <v>70</v>
      </c>
      <c r="C78" t="inlineStr">
        <is>
          <t xml:space="preserve">CONCLUIDO	</t>
        </is>
      </c>
      <c r="D78" t="n">
        <v>2.4823</v>
      </c>
      <c r="E78" t="n">
        <v>40.29</v>
      </c>
      <c r="F78" t="n">
        <v>37.54</v>
      </c>
      <c r="G78" t="n">
        <v>125.12</v>
      </c>
      <c r="H78" t="n">
        <v>1.74</v>
      </c>
      <c r="I78" t="n">
        <v>18</v>
      </c>
      <c r="J78" t="n">
        <v>162.75</v>
      </c>
      <c r="K78" t="n">
        <v>47.83</v>
      </c>
      <c r="L78" t="n">
        <v>16</v>
      </c>
      <c r="M78" t="n">
        <v>16</v>
      </c>
      <c r="N78" t="n">
        <v>28.92</v>
      </c>
      <c r="O78" t="n">
        <v>20306.85</v>
      </c>
      <c r="P78" t="n">
        <v>372.3</v>
      </c>
      <c r="Q78" t="n">
        <v>790.16</v>
      </c>
      <c r="R78" t="n">
        <v>94.36</v>
      </c>
      <c r="S78" t="n">
        <v>58.53</v>
      </c>
      <c r="T78" t="n">
        <v>10776.59</v>
      </c>
      <c r="U78" t="n">
        <v>0.62</v>
      </c>
      <c r="V78" t="n">
        <v>0.77</v>
      </c>
      <c r="W78" t="n">
        <v>2.61</v>
      </c>
      <c r="X78" t="n">
        <v>0.63</v>
      </c>
      <c r="Y78" t="n">
        <v>0.5</v>
      </c>
      <c r="Z78" t="n">
        <v>10</v>
      </c>
    </row>
    <row r="79">
      <c r="A79" t="n">
        <v>16</v>
      </c>
      <c r="B79" t="n">
        <v>70</v>
      </c>
      <c r="C79" t="inlineStr">
        <is>
          <t xml:space="preserve">CONCLUIDO	</t>
        </is>
      </c>
      <c r="D79" t="n">
        <v>2.4863</v>
      </c>
      <c r="E79" t="n">
        <v>40.22</v>
      </c>
      <c r="F79" t="n">
        <v>37.5</v>
      </c>
      <c r="G79" t="n">
        <v>132.36</v>
      </c>
      <c r="H79" t="n">
        <v>1.83</v>
      </c>
      <c r="I79" t="n">
        <v>17</v>
      </c>
      <c r="J79" t="n">
        <v>164.19</v>
      </c>
      <c r="K79" t="n">
        <v>47.83</v>
      </c>
      <c r="L79" t="n">
        <v>17</v>
      </c>
      <c r="M79" t="n">
        <v>15</v>
      </c>
      <c r="N79" t="n">
        <v>29.36</v>
      </c>
      <c r="O79" t="n">
        <v>20483.57</v>
      </c>
      <c r="P79" t="n">
        <v>366.45</v>
      </c>
      <c r="Q79" t="n">
        <v>790.16</v>
      </c>
      <c r="R79" t="n">
        <v>93.34</v>
      </c>
      <c r="S79" t="n">
        <v>58.53</v>
      </c>
      <c r="T79" t="n">
        <v>10273.99</v>
      </c>
      <c r="U79" t="n">
        <v>0.63</v>
      </c>
      <c r="V79" t="n">
        <v>0.77</v>
      </c>
      <c r="W79" t="n">
        <v>2.6</v>
      </c>
      <c r="X79" t="n">
        <v>0.6</v>
      </c>
      <c r="Y79" t="n">
        <v>0.5</v>
      </c>
      <c r="Z79" t="n">
        <v>10</v>
      </c>
    </row>
    <row r="80">
      <c r="A80" t="n">
        <v>17</v>
      </c>
      <c r="B80" t="n">
        <v>70</v>
      </c>
      <c r="C80" t="inlineStr">
        <is>
          <t xml:space="preserve">CONCLUIDO	</t>
        </is>
      </c>
      <c r="D80" t="n">
        <v>2.4906</v>
      </c>
      <c r="E80" t="n">
        <v>40.15</v>
      </c>
      <c r="F80" t="n">
        <v>37.46</v>
      </c>
      <c r="G80" t="n">
        <v>140.48</v>
      </c>
      <c r="H80" t="n">
        <v>1.93</v>
      </c>
      <c r="I80" t="n">
        <v>16</v>
      </c>
      <c r="J80" t="n">
        <v>165.62</v>
      </c>
      <c r="K80" t="n">
        <v>47.83</v>
      </c>
      <c r="L80" t="n">
        <v>18</v>
      </c>
      <c r="M80" t="n">
        <v>14</v>
      </c>
      <c r="N80" t="n">
        <v>29.8</v>
      </c>
      <c r="O80" t="n">
        <v>20660.89</v>
      </c>
      <c r="P80" t="n">
        <v>361.21</v>
      </c>
      <c r="Q80" t="n">
        <v>790.16</v>
      </c>
      <c r="R80" t="n">
        <v>91.97</v>
      </c>
      <c r="S80" t="n">
        <v>58.53</v>
      </c>
      <c r="T80" t="n">
        <v>9594.700000000001</v>
      </c>
      <c r="U80" t="n">
        <v>0.64</v>
      </c>
      <c r="V80" t="n">
        <v>0.77</v>
      </c>
      <c r="W80" t="n">
        <v>2.6</v>
      </c>
      <c r="X80" t="n">
        <v>0.5600000000000001</v>
      </c>
      <c r="Y80" t="n">
        <v>0.5</v>
      </c>
      <c r="Z80" t="n">
        <v>10</v>
      </c>
    </row>
    <row r="81">
      <c r="A81" t="n">
        <v>18</v>
      </c>
      <c r="B81" t="n">
        <v>70</v>
      </c>
      <c r="C81" t="inlineStr">
        <is>
          <t xml:space="preserve">CONCLUIDO	</t>
        </is>
      </c>
      <c r="D81" t="n">
        <v>2.4946</v>
      </c>
      <c r="E81" t="n">
        <v>40.09</v>
      </c>
      <c r="F81" t="n">
        <v>37.42</v>
      </c>
      <c r="G81" t="n">
        <v>149.7</v>
      </c>
      <c r="H81" t="n">
        <v>2.02</v>
      </c>
      <c r="I81" t="n">
        <v>15</v>
      </c>
      <c r="J81" t="n">
        <v>167.07</v>
      </c>
      <c r="K81" t="n">
        <v>47.83</v>
      </c>
      <c r="L81" t="n">
        <v>19</v>
      </c>
      <c r="M81" t="n">
        <v>13</v>
      </c>
      <c r="N81" t="n">
        <v>30.24</v>
      </c>
      <c r="O81" t="n">
        <v>20838.81</v>
      </c>
      <c r="P81" t="n">
        <v>359.28</v>
      </c>
      <c r="Q81" t="n">
        <v>790.17</v>
      </c>
      <c r="R81" t="n">
        <v>90.76000000000001</v>
      </c>
      <c r="S81" t="n">
        <v>58.53</v>
      </c>
      <c r="T81" t="n">
        <v>8996.02</v>
      </c>
      <c r="U81" t="n">
        <v>0.64</v>
      </c>
      <c r="V81" t="n">
        <v>0.78</v>
      </c>
      <c r="W81" t="n">
        <v>2.6</v>
      </c>
      <c r="X81" t="n">
        <v>0.52</v>
      </c>
      <c r="Y81" t="n">
        <v>0.5</v>
      </c>
      <c r="Z81" t="n">
        <v>10</v>
      </c>
    </row>
    <row r="82">
      <c r="A82" t="n">
        <v>19</v>
      </c>
      <c r="B82" t="n">
        <v>70</v>
      </c>
      <c r="C82" t="inlineStr">
        <is>
          <t xml:space="preserve">CONCLUIDO	</t>
        </is>
      </c>
      <c r="D82" t="n">
        <v>2.4991</v>
      </c>
      <c r="E82" t="n">
        <v>40.01</v>
      </c>
      <c r="F82" t="n">
        <v>37.38</v>
      </c>
      <c r="G82" t="n">
        <v>160.21</v>
      </c>
      <c r="H82" t="n">
        <v>2.1</v>
      </c>
      <c r="I82" t="n">
        <v>14</v>
      </c>
      <c r="J82" t="n">
        <v>168.51</v>
      </c>
      <c r="K82" t="n">
        <v>47.83</v>
      </c>
      <c r="L82" t="n">
        <v>20</v>
      </c>
      <c r="M82" t="n">
        <v>11</v>
      </c>
      <c r="N82" t="n">
        <v>30.69</v>
      </c>
      <c r="O82" t="n">
        <v>21017.33</v>
      </c>
      <c r="P82" t="n">
        <v>352.08</v>
      </c>
      <c r="Q82" t="n">
        <v>790.16</v>
      </c>
      <c r="R82" t="n">
        <v>89.13</v>
      </c>
      <c r="S82" t="n">
        <v>58.53</v>
      </c>
      <c r="T82" t="n">
        <v>8182.85</v>
      </c>
      <c r="U82" t="n">
        <v>0.66</v>
      </c>
      <c r="V82" t="n">
        <v>0.78</v>
      </c>
      <c r="W82" t="n">
        <v>2.6</v>
      </c>
      <c r="X82" t="n">
        <v>0.48</v>
      </c>
      <c r="Y82" t="n">
        <v>0.5</v>
      </c>
      <c r="Z82" t="n">
        <v>10</v>
      </c>
    </row>
    <row r="83">
      <c r="A83" t="n">
        <v>20</v>
      </c>
      <c r="B83" t="n">
        <v>70</v>
      </c>
      <c r="C83" t="inlineStr">
        <is>
          <t xml:space="preserve">CONCLUIDO	</t>
        </is>
      </c>
      <c r="D83" t="n">
        <v>2.4984</v>
      </c>
      <c r="E83" t="n">
        <v>40.02</v>
      </c>
      <c r="F83" t="n">
        <v>37.39</v>
      </c>
      <c r="G83" t="n">
        <v>160.25</v>
      </c>
      <c r="H83" t="n">
        <v>2.19</v>
      </c>
      <c r="I83" t="n">
        <v>14</v>
      </c>
      <c r="J83" t="n">
        <v>169.97</v>
      </c>
      <c r="K83" t="n">
        <v>47.83</v>
      </c>
      <c r="L83" t="n">
        <v>21</v>
      </c>
      <c r="M83" t="n">
        <v>7</v>
      </c>
      <c r="N83" t="n">
        <v>31.14</v>
      </c>
      <c r="O83" t="n">
        <v>21196.47</v>
      </c>
      <c r="P83" t="n">
        <v>348.46</v>
      </c>
      <c r="Q83" t="n">
        <v>790.1900000000001</v>
      </c>
      <c r="R83" t="n">
        <v>89.47</v>
      </c>
      <c r="S83" t="n">
        <v>58.53</v>
      </c>
      <c r="T83" t="n">
        <v>8351.790000000001</v>
      </c>
      <c r="U83" t="n">
        <v>0.65</v>
      </c>
      <c r="V83" t="n">
        <v>0.78</v>
      </c>
      <c r="W83" t="n">
        <v>2.6</v>
      </c>
      <c r="X83" t="n">
        <v>0.49</v>
      </c>
      <c r="Y83" t="n">
        <v>0.5</v>
      </c>
      <c r="Z83" t="n">
        <v>10</v>
      </c>
    </row>
    <row r="84">
      <c r="A84" t="n">
        <v>21</v>
      </c>
      <c r="B84" t="n">
        <v>70</v>
      </c>
      <c r="C84" t="inlineStr">
        <is>
          <t xml:space="preserve">CONCLUIDO	</t>
        </is>
      </c>
      <c r="D84" t="n">
        <v>2.5027</v>
      </c>
      <c r="E84" t="n">
        <v>39.96</v>
      </c>
      <c r="F84" t="n">
        <v>37.35</v>
      </c>
      <c r="G84" t="n">
        <v>172.39</v>
      </c>
      <c r="H84" t="n">
        <v>2.28</v>
      </c>
      <c r="I84" t="n">
        <v>13</v>
      </c>
      <c r="J84" t="n">
        <v>171.42</v>
      </c>
      <c r="K84" t="n">
        <v>47.83</v>
      </c>
      <c r="L84" t="n">
        <v>22</v>
      </c>
      <c r="M84" t="n">
        <v>4</v>
      </c>
      <c r="N84" t="n">
        <v>31.6</v>
      </c>
      <c r="O84" t="n">
        <v>21376.23</v>
      </c>
      <c r="P84" t="n">
        <v>349.76</v>
      </c>
      <c r="Q84" t="n">
        <v>790.17</v>
      </c>
      <c r="R84" t="n">
        <v>88</v>
      </c>
      <c r="S84" t="n">
        <v>58.53</v>
      </c>
      <c r="T84" t="n">
        <v>7625.96</v>
      </c>
      <c r="U84" t="n">
        <v>0.67</v>
      </c>
      <c r="V84" t="n">
        <v>0.78</v>
      </c>
      <c r="W84" t="n">
        <v>2.6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70</v>
      </c>
      <c r="C85" t="inlineStr">
        <is>
          <t xml:space="preserve">CONCLUIDO	</t>
        </is>
      </c>
      <c r="D85" t="n">
        <v>2.5018</v>
      </c>
      <c r="E85" t="n">
        <v>39.97</v>
      </c>
      <c r="F85" t="n">
        <v>37.37</v>
      </c>
      <c r="G85" t="n">
        <v>172.47</v>
      </c>
      <c r="H85" t="n">
        <v>2.36</v>
      </c>
      <c r="I85" t="n">
        <v>13</v>
      </c>
      <c r="J85" t="n">
        <v>172.89</v>
      </c>
      <c r="K85" t="n">
        <v>47.83</v>
      </c>
      <c r="L85" t="n">
        <v>23</v>
      </c>
      <c r="M85" t="n">
        <v>2</v>
      </c>
      <c r="N85" t="n">
        <v>32.06</v>
      </c>
      <c r="O85" t="n">
        <v>21556.61</v>
      </c>
      <c r="P85" t="n">
        <v>350.67</v>
      </c>
      <c r="Q85" t="n">
        <v>790.2</v>
      </c>
      <c r="R85" t="n">
        <v>88.34</v>
      </c>
      <c r="S85" t="n">
        <v>58.53</v>
      </c>
      <c r="T85" t="n">
        <v>7791.64</v>
      </c>
      <c r="U85" t="n">
        <v>0.66</v>
      </c>
      <c r="V85" t="n">
        <v>0.78</v>
      </c>
      <c r="W85" t="n">
        <v>2.61</v>
      </c>
      <c r="X85" t="n">
        <v>0.46</v>
      </c>
      <c r="Y85" t="n">
        <v>0.5</v>
      </c>
      <c r="Z85" t="n">
        <v>10</v>
      </c>
    </row>
    <row r="86">
      <c r="A86" t="n">
        <v>23</v>
      </c>
      <c r="B86" t="n">
        <v>70</v>
      </c>
      <c r="C86" t="inlineStr">
        <is>
          <t xml:space="preserve">CONCLUIDO	</t>
        </is>
      </c>
      <c r="D86" t="n">
        <v>2.5015</v>
      </c>
      <c r="E86" t="n">
        <v>39.98</v>
      </c>
      <c r="F86" t="n">
        <v>37.37</v>
      </c>
      <c r="G86" t="n">
        <v>172.48</v>
      </c>
      <c r="H86" t="n">
        <v>2.44</v>
      </c>
      <c r="I86" t="n">
        <v>13</v>
      </c>
      <c r="J86" t="n">
        <v>174.35</v>
      </c>
      <c r="K86" t="n">
        <v>47.83</v>
      </c>
      <c r="L86" t="n">
        <v>24</v>
      </c>
      <c r="M86" t="n">
        <v>1</v>
      </c>
      <c r="N86" t="n">
        <v>32.53</v>
      </c>
      <c r="O86" t="n">
        <v>21737.62</v>
      </c>
      <c r="P86" t="n">
        <v>351.22</v>
      </c>
      <c r="Q86" t="n">
        <v>790.16</v>
      </c>
      <c r="R86" t="n">
        <v>88.63</v>
      </c>
      <c r="S86" t="n">
        <v>58.53</v>
      </c>
      <c r="T86" t="n">
        <v>7941.06</v>
      </c>
      <c r="U86" t="n">
        <v>0.66</v>
      </c>
      <c r="V86" t="n">
        <v>0.78</v>
      </c>
      <c r="W86" t="n">
        <v>2.61</v>
      </c>
      <c r="X86" t="n">
        <v>0.47</v>
      </c>
      <c r="Y86" t="n">
        <v>0.5</v>
      </c>
      <c r="Z86" t="n">
        <v>10</v>
      </c>
    </row>
    <row r="87">
      <c r="A87" t="n">
        <v>24</v>
      </c>
      <c r="B87" t="n">
        <v>70</v>
      </c>
      <c r="C87" t="inlineStr">
        <is>
          <t xml:space="preserve">CONCLUIDO	</t>
        </is>
      </c>
      <c r="D87" t="n">
        <v>2.5017</v>
      </c>
      <c r="E87" t="n">
        <v>39.97</v>
      </c>
      <c r="F87" t="n">
        <v>37.37</v>
      </c>
      <c r="G87" t="n">
        <v>172.47</v>
      </c>
      <c r="H87" t="n">
        <v>2.52</v>
      </c>
      <c r="I87" t="n">
        <v>13</v>
      </c>
      <c r="J87" t="n">
        <v>175.83</v>
      </c>
      <c r="K87" t="n">
        <v>47.83</v>
      </c>
      <c r="L87" t="n">
        <v>25</v>
      </c>
      <c r="M87" t="n">
        <v>0</v>
      </c>
      <c r="N87" t="n">
        <v>33</v>
      </c>
      <c r="O87" t="n">
        <v>21919.27</v>
      </c>
      <c r="P87" t="n">
        <v>353.65</v>
      </c>
      <c r="Q87" t="n">
        <v>790.17</v>
      </c>
      <c r="R87" t="n">
        <v>88.38</v>
      </c>
      <c r="S87" t="n">
        <v>58.53</v>
      </c>
      <c r="T87" t="n">
        <v>7814.8</v>
      </c>
      <c r="U87" t="n">
        <v>0.66</v>
      </c>
      <c r="V87" t="n">
        <v>0.78</v>
      </c>
      <c r="W87" t="n">
        <v>2.61</v>
      </c>
      <c r="X87" t="n">
        <v>0.47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1.2185</v>
      </c>
      <c r="E88" t="n">
        <v>82.06999999999999</v>
      </c>
      <c r="F88" t="n">
        <v>59.41</v>
      </c>
      <c r="G88" t="n">
        <v>6.27</v>
      </c>
      <c r="H88" t="n">
        <v>0.1</v>
      </c>
      <c r="I88" t="n">
        <v>569</v>
      </c>
      <c r="J88" t="n">
        <v>176.73</v>
      </c>
      <c r="K88" t="n">
        <v>52.44</v>
      </c>
      <c r="L88" t="n">
        <v>1</v>
      </c>
      <c r="M88" t="n">
        <v>567</v>
      </c>
      <c r="N88" t="n">
        <v>33.29</v>
      </c>
      <c r="O88" t="n">
        <v>22031.19</v>
      </c>
      <c r="P88" t="n">
        <v>778.8200000000001</v>
      </c>
      <c r="Q88" t="n">
        <v>790.3099999999999</v>
      </c>
      <c r="R88" t="n">
        <v>826.83</v>
      </c>
      <c r="S88" t="n">
        <v>58.53</v>
      </c>
      <c r="T88" t="n">
        <v>374259.54</v>
      </c>
      <c r="U88" t="n">
        <v>0.07000000000000001</v>
      </c>
      <c r="V88" t="n">
        <v>0.49</v>
      </c>
      <c r="W88" t="n">
        <v>3.52</v>
      </c>
      <c r="X88" t="n">
        <v>22.5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1.8196</v>
      </c>
      <c r="E89" t="n">
        <v>54.96</v>
      </c>
      <c r="F89" t="n">
        <v>44.96</v>
      </c>
      <c r="G89" t="n">
        <v>12.67</v>
      </c>
      <c r="H89" t="n">
        <v>0.2</v>
      </c>
      <c r="I89" t="n">
        <v>213</v>
      </c>
      <c r="J89" t="n">
        <v>178.21</v>
      </c>
      <c r="K89" t="n">
        <v>52.44</v>
      </c>
      <c r="L89" t="n">
        <v>2</v>
      </c>
      <c r="M89" t="n">
        <v>211</v>
      </c>
      <c r="N89" t="n">
        <v>33.77</v>
      </c>
      <c r="O89" t="n">
        <v>22213.89</v>
      </c>
      <c r="P89" t="n">
        <v>586.08</v>
      </c>
      <c r="Q89" t="n">
        <v>790.2</v>
      </c>
      <c r="R89" t="n">
        <v>342.34</v>
      </c>
      <c r="S89" t="n">
        <v>58.53</v>
      </c>
      <c r="T89" t="n">
        <v>133794.25</v>
      </c>
      <c r="U89" t="n">
        <v>0.17</v>
      </c>
      <c r="V89" t="n">
        <v>0.65</v>
      </c>
      <c r="W89" t="n">
        <v>2.93</v>
      </c>
      <c r="X89" t="n">
        <v>8.06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2.0462</v>
      </c>
      <c r="E90" t="n">
        <v>48.87</v>
      </c>
      <c r="F90" t="n">
        <v>41.79</v>
      </c>
      <c r="G90" t="n">
        <v>19.14</v>
      </c>
      <c r="H90" t="n">
        <v>0.3</v>
      </c>
      <c r="I90" t="n">
        <v>131</v>
      </c>
      <c r="J90" t="n">
        <v>179.7</v>
      </c>
      <c r="K90" t="n">
        <v>52.44</v>
      </c>
      <c r="L90" t="n">
        <v>3</v>
      </c>
      <c r="M90" t="n">
        <v>129</v>
      </c>
      <c r="N90" t="n">
        <v>34.26</v>
      </c>
      <c r="O90" t="n">
        <v>22397.24</v>
      </c>
      <c r="P90" t="n">
        <v>542.03</v>
      </c>
      <c r="Q90" t="n">
        <v>790.22</v>
      </c>
      <c r="R90" t="n">
        <v>236.62</v>
      </c>
      <c r="S90" t="n">
        <v>58.53</v>
      </c>
      <c r="T90" t="n">
        <v>81342.56</v>
      </c>
      <c r="U90" t="n">
        <v>0.25</v>
      </c>
      <c r="V90" t="n">
        <v>0.6899999999999999</v>
      </c>
      <c r="W90" t="n">
        <v>2.78</v>
      </c>
      <c r="X90" t="n">
        <v>4.89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2.1635</v>
      </c>
      <c r="E91" t="n">
        <v>46.22</v>
      </c>
      <c r="F91" t="n">
        <v>40.42</v>
      </c>
      <c r="G91" t="n">
        <v>25.53</v>
      </c>
      <c r="H91" t="n">
        <v>0.39</v>
      </c>
      <c r="I91" t="n">
        <v>95</v>
      </c>
      <c r="J91" t="n">
        <v>181.19</v>
      </c>
      <c r="K91" t="n">
        <v>52.44</v>
      </c>
      <c r="L91" t="n">
        <v>4</v>
      </c>
      <c r="M91" t="n">
        <v>93</v>
      </c>
      <c r="N91" t="n">
        <v>34.75</v>
      </c>
      <c r="O91" t="n">
        <v>22581.25</v>
      </c>
      <c r="P91" t="n">
        <v>521.71</v>
      </c>
      <c r="Q91" t="n">
        <v>790.1900000000001</v>
      </c>
      <c r="R91" t="n">
        <v>190.88</v>
      </c>
      <c r="S91" t="n">
        <v>58.53</v>
      </c>
      <c r="T91" t="n">
        <v>58652.31</v>
      </c>
      <c r="U91" t="n">
        <v>0.31</v>
      </c>
      <c r="V91" t="n">
        <v>0.72</v>
      </c>
      <c r="W91" t="n">
        <v>2.73</v>
      </c>
      <c r="X91" t="n">
        <v>3.52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2.2388</v>
      </c>
      <c r="E92" t="n">
        <v>44.67</v>
      </c>
      <c r="F92" t="n">
        <v>39.62</v>
      </c>
      <c r="G92" t="n">
        <v>32.12</v>
      </c>
      <c r="H92" t="n">
        <v>0.49</v>
      </c>
      <c r="I92" t="n">
        <v>74</v>
      </c>
      <c r="J92" t="n">
        <v>182.69</v>
      </c>
      <c r="K92" t="n">
        <v>52.44</v>
      </c>
      <c r="L92" t="n">
        <v>5</v>
      </c>
      <c r="M92" t="n">
        <v>72</v>
      </c>
      <c r="N92" t="n">
        <v>35.25</v>
      </c>
      <c r="O92" t="n">
        <v>22766.06</v>
      </c>
      <c r="P92" t="n">
        <v>508.65</v>
      </c>
      <c r="Q92" t="n">
        <v>790.23</v>
      </c>
      <c r="R92" t="n">
        <v>163.39</v>
      </c>
      <c r="S92" t="n">
        <v>58.53</v>
      </c>
      <c r="T92" t="n">
        <v>45012.76</v>
      </c>
      <c r="U92" t="n">
        <v>0.36</v>
      </c>
      <c r="V92" t="n">
        <v>0.73</v>
      </c>
      <c r="W92" t="n">
        <v>2.7</v>
      </c>
      <c r="X92" t="n">
        <v>2.71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2.2864</v>
      </c>
      <c r="E93" t="n">
        <v>43.74</v>
      </c>
      <c r="F93" t="n">
        <v>39.15</v>
      </c>
      <c r="G93" t="n">
        <v>38.51</v>
      </c>
      <c r="H93" t="n">
        <v>0.58</v>
      </c>
      <c r="I93" t="n">
        <v>61</v>
      </c>
      <c r="J93" t="n">
        <v>184.19</v>
      </c>
      <c r="K93" t="n">
        <v>52.44</v>
      </c>
      <c r="L93" t="n">
        <v>6</v>
      </c>
      <c r="M93" t="n">
        <v>59</v>
      </c>
      <c r="N93" t="n">
        <v>35.75</v>
      </c>
      <c r="O93" t="n">
        <v>22951.43</v>
      </c>
      <c r="P93" t="n">
        <v>500.41</v>
      </c>
      <c r="Q93" t="n">
        <v>790.21</v>
      </c>
      <c r="R93" t="n">
        <v>147.86</v>
      </c>
      <c r="S93" t="n">
        <v>58.53</v>
      </c>
      <c r="T93" t="n">
        <v>37315.23</v>
      </c>
      <c r="U93" t="n">
        <v>0.4</v>
      </c>
      <c r="V93" t="n">
        <v>0.74</v>
      </c>
      <c r="W93" t="n">
        <v>2.68</v>
      </c>
      <c r="X93" t="n">
        <v>2.24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2.3208</v>
      </c>
      <c r="E94" t="n">
        <v>43.09</v>
      </c>
      <c r="F94" t="n">
        <v>38.82</v>
      </c>
      <c r="G94" t="n">
        <v>44.79</v>
      </c>
      <c r="H94" t="n">
        <v>0.67</v>
      </c>
      <c r="I94" t="n">
        <v>52</v>
      </c>
      <c r="J94" t="n">
        <v>185.7</v>
      </c>
      <c r="K94" t="n">
        <v>52.44</v>
      </c>
      <c r="L94" t="n">
        <v>7</v>
      </c>
      <c r="M94" t="n">
        <v>50</v>
      </c>
      <c r="N94" t="n">
        <v>36.26</v>
      </c>
      <c r="O94" t="n">
        <v>23137.49</v>
      </c>
      <c r="P94" t="n">
        <v>493.43</v>
      </c>
      <c r="Q94" t="n">
        <v>790.17</v>
      </c>
      <c r="R94" t="n">
        <v>137.34</v>
      </c>
      <c r="S94" t="n">
        <v>58.53</v>
      </c>
      <c r="T94" t="n">
        <v>32097.84</v>
      </c>
      <c r="U94" t="n">
        <v>0.43</v>
      </c>
      <c r="V94" t="n">
        <v>0.75</v>
      </c>
      <c r="W94" t="n">
        <v>2.66</v>
      </c>
      <c r="X94" t="n">
        <v>1.92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2.3495</v>
      </c>
      <c r="E95" t="n">
        <v>42.56</v>
      </c>
      <c r="F95" t="n">
        <v>38.54</v>
      </c>
      <c r="G95" t="n">
        <v>51.39</v>
      </c>
      <c r="H95" t="n">
        <v>0.76</v>
      </c>
      <c r="I95" t="n">
        <v>45</v>
      </c>
      <c r="J95" t="n">
        <v>187.22</v>
      </c>
      <c r="K95" t="n">
        <v>52.44</v>
      </c>
      <c r="L95" t="n">
        <v>8</v>
      </c>
      <c r="M95" t="n">
        <v>43</v>
      </c>
      <c r="N95" t="n">
        <v>36.78</v>
      </c>
      <c r="O95" t="n">
        <v>23324.24</v>
      </c>
      <c r="P95" t="n">
        <v>487.01</v>
      </c>
      <c r="Q95" t="n">
        <v>790.17</v>
      </c>
      <c r="R95" t="n">
        <v>127.67</v>
      </c>
      <c r="S95" t="n">
        <v>58.53</v>
      </c>
      <c r="T95" t="n">
        <v>27299.72</v>
      </c>
      <c r="U95" t="n">
        <v>0.46</v>
      </c>
      <c r="V95" t="n">
        <v>0.75</v>
      </c>
      <c r="W95" t="n">
        <v>2.65</v>
      </c>
      <c r="X95" t="n">
        <v>1.64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2.3691</v>
      </c>
      <c r="E96" t="n">
        <v>42.21</v>
      </c>
      <c r="F96" t="n">
        <v>38.37</v>
      </c>
      <c r="G96" t="n">
        <v>57.55</v>
      </c>
      <c r="H96" t="n">
        <v>0.85</v>
      </c>
      <c r="I96" t="n">
        <v>40</v>
      </c>
      <c r="J96" t="n">
        <v>188.74</v>
      </c>
      <c r="K96" t="n">
        <v>52.44</v>
      </c>
      <c r="L96" t="n">
        <v>9</v>
      </c>
      <c r="M96" t="n">
        <v>38</v>
      </c>
      <c r="N96" t="n">
        <v>37.3</v>
      </c>
      <c r="O96" t="n">
        <v>23511.69</v>
      </c>
      <c r="P96" t="n">
        <v>482.68</v>
      </c>
      <c r="Q96" t="n">
        <v>790.17</v>
      </c>
      <c r="R96" t="n">
        <v>122.15</v>
      </c>
      <c r="S96" t="n">
        <v>58.53</v>
      </c>
      <c r="T96" t="n">
        <v>24562.14</v>
      </c>
      <c r="U96" t="n">
        <v>0.48</v>
      </c>
      <c r="V96" t="n">
        <v>0.76</v>
      </c>
      <c r="W96" t="n">
        <v>2.64</v>
      </c>
      <c r="X96" t="n">
        <v>1.46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2.3852</v>
      </c>
      <c r="E97" t="n">
        <v>41.92</v>
      </c>
      <c r="F97" t="n">
        <v>38.22</v>
      </c>
      <c r="G97" t="n">
        <v>63.71</v>
      </c>
      <c r="H97" t="n">
        <v>0.93</v>
      </c>
      <c r="I97" t="n">
        <v>36</v>
      </c>
      <c r="J97" t="n">
        <v>190.26</v>
      </c>
      <c r="K97" t="n">
        <v>52.44</v>
      </c>
      <c r="L97" t="n">
        <v>10</v>
      </c>
      <c r="M97" t="n">
        <v>34</v>
      </c>
      <c r="N97" t="n">
        <v>37.82</v>
      </c>
      <c r="O97" t="n">
        <v>23699.85</v>
      </c>
      <c r="P97" t="n">
        <v>478.55</v>
      </c>
      <c r="Q97" t="n">
        <v>790.17</v>
      </c>
      <c r="R97" t="n">
        <v>117.22</v>
      </c>
      <c r="S97" t="n">
        <v>58.53</v>
      </c>
      <c r="T97" t="n">
        <v>22119.44</v>
      </c>
      <c r="U97" t="n">
        <v>0.5</v>
      </c>
      <c r="V97" t="n">
        <v>0.76</v>
      </c>
      <c r="W97" t="n">
        <v>2.64</v>
      </c>
      <c r="X97" t="n">
        <v>1.32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2.4029</v>
      </c>
      <c r="E98" t="n">
        <v>41.62</v>
      </c>
      <c r="F98" t="n">
        <v>38.06</v>
      </c>
      <c r="G98" t="n">
        <v>71.36</v>
      </c>
      <c r="H98" t="n">
        <v>1.02</v>
      </c>
      <c r="I98" t="n">
        <v>32</v>
      </c>
      <c r="J98" t="n">
        <v>191.79</v>
      </c>
      <c r="K98" t="n">
        <v>52.44</v>
      </c>
      <c r="L98" t="n">
        <v>11</v>
      </c>
      <c r="M98" t="n">
        <v>30</v>
      </c>
      <c r="N98" t="n">
        <v>38.35</v>
      </c>
      <c r="O98" t="n">
        <v>23888.73</v>
      </c>
      <c r="P98" t="n">
        <v>474.05</v>
      </c>
      <c r="Q98" t="n">
        <v>790.1799999999999</v>
      </c>
      <c r="R98" t="n">
        <v>111.82</v>
      </c>
      <c r="S98" t="n">
        <v>58.53</v>
      </c>
      <c r="T98" t="n">
        <v>19440.58</v>
      </c>
      <c r="U98" t="n">
        <v>0.52</v>
      </c>
      <c r="V98" t="n">
        <v>0.76</v>
      </c>
      <c r="W98" t="n">
        <v>2.63</v>
      </c>
      <c r="X98" t="n">
        <v>1.15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2.4104</v>
      </c>
      <c r="E99" t="n">
        <v>41.49</v>
      </c>
      <c r="F99" t="n">
        <v>38</v>
      </c>
      <c r="G99" t="n">
        <v>76</v>
      </c>
      <c r="H99" t="n">
        <v>1.1</v>
      </c>
      <c r="I99" t="n">
        <v>30</v>
      </c>
      <c r="J99" t="n">
        <v>193.33</v>
      </c>
      <c r="K99" t="n">
        <v>52.44</v>
      </c>
      <c r="L99" t="n">
        <v>12</v>
      </c>
      <c r="M99" t="n">
        <v>28</v>
      </c>
      <c r="N99" t="n">
        <v>38.89</v>
      </c>
      <c r="O99" t="n">
        <v>24078.33</v>
      </c>
      <c r="P99" t="n">
        <v>471.34</v>
      </c>
      <c r="Q99" t="n">
        <v>790.1799999999999</v>
      </c>
      <c r="R99" t="n">
        <v>109.96</v>
      </c>
      <c r="S99" t="n">
        <v>58.53</v>
      </c>
      <c r="T99" t="n">
        <v>18521.1</v>
      </c>
      <c r="U99" t="n">
        <v>0.53</v>
      </c>
      <c r="V99" t="n">
        <v>0.76</v>
      </c>
      <c r="W99" t="n">
        <v>2.62</v>
      </c>
      <c r="X99" t="n">
        <v>1.1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2.4233</v>
      </c>
      <c r="E100" t="n">
        <v>41.27</v>
      </c>
      <c r="F100" t="n">
        <v>37.89</v>
      </c>
      <c r="G100" t="n">
        <v>84.19</v>
      </c>
      <c r="H100" t="n">
        <v>1.18</v>
      </c>
      <c r="I100" t="n">
        <v>27</v>
      </c>
      <c r="J100" t="n">
        <v>194.88</v>
      </c>
      <c r="K100" t="n">
        <v>52.44</v>
      </c>
      <c r="L100" t="n">
        <v>13</v>
      </c>
      <c r="M100" t="n">
        <v>25</v>
      </c>
      <c r="N100" t="n">
        <v>39.43</v>
      </c>
      <c r="O100" t="n">
        <v>24268.67</v>
      </c>
      <c r="P100" t="n">
        <v>467.95</v>
      </c>
      <c r="Q100" t="n">
        <v>790.16</v>
      </c>
      <c r="R100" t="n">
        <v>105.8</v>
      </c>
      <c r="S100" t="n">
        <v>58.53</v>
      </c>
      <c r="T100" t="n">
        <v>16451.58</v>
      </c>
      <c r="U100" t="n">
        <v>0.55</v>
      </c>
      <c r="V100" t="n">
        <v>0.77</v>
      </c>
      <c r="W100" t="n">
        <v>2.63</v>
      </c>
      <c r="X100" t="n">
        <v>0.98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2.4329</v>
      </c>
      <c r="E101" t="n">
        <v>41.1</v>
      </c>
      <c r="F101" t="n">
        <v>37.79</v>
      </c>
      <c r="G101" t="n">
        <v>90.7</v>
      </c>
      <c r="H101" t="n">
        <v>1.27</v>
      </c>
      <c r="I101" t="n">
        <v>25</v>
      </c>
      <c r="J101" t="n">
        <v>196.42</v>
      </c>
      <c r="K101" t="n">
        <v>52.44</v>
      </c>
      <c r="L101" t="n">
        <v>14</v>
      </c>
      <c r="M101" t="n">
        <v>23</v>
      </c>
      <c r="N101" t="n">
        <v>39.98</v>
      </c>
      <c r="O101" t="n">
        <v>24459.75</v>
      </c>
      <c r="P101" t="n">
        <v>463.83</v>
      </c>
      <c r="Q101" t="n">
        <v>790.17</v>
      </c>
      <c r="R101" t="n">
        <v>103.28</v>
      </c>
      <c r="S101" t="n">
        <v>58.53</v>
      </c>
      <c r="T101" t="n">
        <v>15201.96</v>
      </c>
      <c r="U101" t="n">
        <v>0.57</v>
      </c>
      <c r="V101" t="n">
        <v>0.77</v>
      </c>
      <c r="W101" t="n">
        <v>2.61</v>
      </c>
      <c r="X101" t="n">
        <v>0.89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2.4421</v>
      </c>
      <c r="E102" t="n">
        <v>40.95</v>
      </c>
      <c r="F102" t="n">
        <v>37.71</v>
      </c>
      <c r="G102" t="n">
        <v>98.37</v>
      </c>
      <c r="H102" t="n">
        <v>1.35</v>
      </c>
      <c r="I102" t="n">
        <v>23</v>
      </c>
      <c r="J102" t="n">
        <v>197.98</v>
      </c>
      <c r="K102" t="n">
        <v>52.44</v>
      </c>
      <c r="L102" t="n">
        <v>15</v>
      </c>
      <c r="M102" t="n">
        <v>21</v>
      </c>
      <c r="N102" t="n">
        <v>40.54</v>
      </c>
      <c r="O102" t="n">
        <v>24651.58</v>
      </c>
      <c r="P102" t="n">
        <v>459.33</v>
      </c>
      <c r="Q102" t="n">
        <v>790.1900000000001</v>
      </c>
      <c r="R102" t="n">
        <v>100.42</v>
      </c>
      <c r="S102" t="n">
        <v>58.53</v>
      </c>
      <c r="T102" t="n">
        <v>13782.21</v>
      </c>
      <c r="U102" t="n">
        <v>0.58</v>
      </c>
      <c r="V102" t="n">
        <v>0.77</v>
      </c>
      <c r="W102" t="n">
        <v>2.61</v>
      </c>
      <c r="X102" t="n">
        <v>0.8100000000000001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2.4462</v>
      </c>
      <c r="E103" t="n">
        <v>40.88</v>
      </c>
      <c r="F103" t="n">
        <v>37.68</v>
      </c>
      <c r="G103" t="n">
        <v>102.76</v>
      </c>
      <c r="H103" t="n">
        <v>1.42</v>
      </c>
      <c r="I103" t="n">
        <v>22</v>
      </c>
      <c r="J103" t="n">
        <v>199.54</v>
      </c>
      <c r="K103" t="n">
        <v>52.44</v>
      </c>
      <c r="L103" t="n">
        <v>16</v>
      </c>
      <c r="M103" t="n">
        <v>20</v>
      </c>
      <c r="N103" t="n">
        <v>41.1</v>
      </c>
      <c r="O103" t="n">
        <v>24844.17</v>
      </c>
      <c r="P103" t="n">
        <v>457.4</v>
      </c>
      <c r="Q103" t="n">
        <v>790.16</v>
      </c>
      <c r="R103" t="n">
        <v>99.15000000000001</v>
      </c>
      <c r="S103" t="n">
        <v>58.53</v>
      </c>
      <c r="T103" t="n">
        <v>13152.08</v>
      </c>
      <c r="U103" t="n">
        <v>0.59</v>
      </c>
      <c r="V103" t="n">
        <v>0.77</v>
      </c>
      <c r="W103" t="n">
        <v>2.61</v>
      </c>
      <c r="X103" t="n">
        <v>0.78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2.4505</v>
      </c>
      <c r="E104" t="n">
        <v>40.81</v>
      </c>
      <c r="F104" t="n">
        <v>37.64</v>
      </c>
      <c r="G104" t="n">
        <v>107.54</v>
      </c>
      <c r="H104" t="n">
        <v>1.5</v>
      </c>
      <c r="I104" t="n">
        <v>21</v>
      </c>
      <c r="J104" t="n">
        <v>201.11</v>
      </c>
      <c r="K104" t="n">
        <v>52.44</v>
      </c>
      <c r="L104" t="n">
        <v>17</v>
      </c>
      <c r="M104" t="n">
        <v>19</v>
      </c>
      <c r="N104" t="n">
        <v>41.67</v>
      </c>
      <c r="O104" t="n">
        <v>25037.53</v>
      </c>
      <c r="P104" t="n">
        <v>454.22</v>
      </c>
      <c r="Q104" t="n">
        <v>790.17</v>
      </c>
      <c r="R104" t="n">
        <v>98.27</v>
      </c>
      <c r="S104" t="n">
        <v>58.53</v>
      </c>
      <c r="T104" t="n">
        <v>12719.77</v>
      </c>
      <c r="U104" t="n">
        <v>0.6</v>
      </c>
      <c r="V104" t="n">
        <v>0.77</v>
      </c>
      <c r="W104" t="n">
        <v>2.6</v>
      </c>
      <c r="X104" t="n">
        <v>0.74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2.4588</v>
      </c>
      <c r="E105" t="n">
        <v>40.67</v>
      </c>
      <c r="F105" t="n">
        <v>37.57</v>
      </c>
      <c r="G105" t="n">
        <v>118.66</v>
      </c>
      <c r="H105" t="n">
        <v>1.58</v>
      </c>
      <c r="I105" t="n">
        <v>19</v>
      </c>
      <c r="J105" t="n">
        <v>202.68</v>
      </c>
      <c r="K105" t="n">
        <v>52.44</v>
      </c>
      <c r="L105" t="n">
        <v>18</v>
      </c>
      <c r="M105" t="n">
        <v>17</v>
      </c>
      <c r="N105" t="n">
        <v>42.24</v>
      </c>
      <c r="O105" t="n">
        <v>25231.66</v>
      </c>
      <c r="P105" t="n">
        <v>452.16</v>
      </c>
      <c r="Q105" t="n">
        <v>790.16</v>
      </c>
      <c r="R105" t="n">
        <v>95.72</v>
      </c>
      <c r="S105" t="n">
        <v>58.53</v>
      </c>
      <c r="T105" t="n">
        <v>11452.34</v>
      </c>
      <c r="U105" t="n">
        <v>0.61</v>
      </c>
      <c r="V105" t="n">
        <v>0.77</v>
      </c>
      <c r="W105" t="n">
        <v>2.6</v>
      </c>
      <c r="X105" t="n">
        <v>0.67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2.4638</v>
      </c>
      <c r="E106" t="n">
        <v>40.59</v>
      </c>
      <c r="F106" t="n">
        <v>37.53</v>
      </c>
      <c r="G106" t="n">
        <v>125.09</v>
      </c>
      <c r="H106" t="n">
        <v>1.65</v>
      </c>
      <c r="I106" t="n">
        <v>18</v>
      </c>
      <c r="J106" t="n">
        <v>204.26</v>
      </c>
      <c r="K106" t="n">
        <v>52.44</v>
      </c>
      <c r="L106" t="n">
        <v>19</v>
      </c>
      <c r="M106" t="n">
        <v>16</v>
      </c>
      <c r="N106" t="n">
        <v>42.82</v>
      </c>
      <c r="O106" t="n">
        <v>25426.72</v>
      </c>
      <c r="P106" t="n">
        <v>447.09</v>
      </c>
      <c r="Q106" t="n">
        <v>790.16</v>
      </c>
      <c r="R106" t="n">
        <v>94.08</v>
      </c>
      <c r="S106" t="n">
        <v>58.53</v>
      </c>
      <c r="T106" t="n">
        <v>10640.98</v>
      </c>
      <c r="U106" t="n">
        <v>0.62</v>
      </c>
      <c r="V106" t="n">
        <v>0.77</v>
      </c>
      <c r="W106" t="n">
        <v>2.6</v>
      </c>
      <c r="X106" t="n">
        <v>0.62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2.4675</v>
      </c>
      <c r="E107" t="n">
        <v>40.53</v>
      </c>
      <c r="F107" t="n">
        <v>37.5</v>
      </c>
      <c r="G107" t="n">
        <v>132.36</v>
      </c>
      <c r="H107" t="n">
        <v>1.73</v>
      </c>
      <c r="I107" t="n">
        <v>17</v>
      </c>
      <c r="J107" t="n">
        <v>205.85</v>
      </c>
      <c r="K107" t="n">
        <v>52.44</v>
      </c>
      <c r="L107" t="n">
        <v>20</v>
      </c>
      <c r="M107" t="n">
        <v>15</v>
      </c>
      <c r="N107" t="n">
        <v>43.41</v>
      </c>
      <c r="O107" t="n">
        <v>25622.45</v>
      </c>
      <c r="P107" t="n">
        <v>445.62</v>
      </c>
      <c r="Q107" t="n">
        <v>790.1799999999999</v>
      </c>
      <c r="R107" t="n">
        <v>93.37</v>
      </c>
      <c r="S107" t="n">
        <v>58.53</v>
      </c>
      <c r="T107" t="n">
        <v>10289.33</v>
      </c>
      <c r="U107" t="n">
        <v>0.63</v>
      </c>
      <c r="V107" t="n">
        <v>0.77</v>
      </c>
      <c r="W107" t="n">
        <v>2.6</v>
      </c>
      <c r="X107" t="n">
        <v>0.6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2.4739</v>
      </c>
      <c r="E108" t="n">
        <v>40.42</v>
      </c>
      <c r="F108" t="n">
        <v>37.43</v>
      </c>
      <c r="G108" t="n">
        <v>140.37</v>
      </c>
      <c r="H108" t="n">
        <v>1.8</v>
      </c>
      <c r="I108" t="n">
        <v>16</v>
      </c>
      <c r="J108" t="n">
        <v>207.45</v>
      </c>
      <c r="K108" t="n">
        <v>52.44</v>
      </c>
      <c r="L108" t="n">
        <v>21</v>
      </c>
      <c r="M108" t="n">
        <v>14</v>
      </c>
      <c r="N108" t="n">
        <v>44</v>
      </c>
      <c r="O108" t="n">
        <v>25818.99</v>
      </c>
      <c r="P108" t="n">
        <v>440.09</v>
      </c>
      <c r="Q108" t="n">
        <v>790.16</v>
      </c>
      <c r="R108" t="n">
        <v>91.17</v>
      </c>
      <c r="S108" t="n">
        <v>58.53</v>
      </c>
      <c r="T108" t="n">
        <v>9194.370000000001</v>
      </c>
      <c r="U108" t="n">
        <v>0.64</v>
      </c>
      <c r="V108" t="n">
        <v>0.77</v>
      </c>
      <c r="W108" t="n">
        <v>2.59</v>
      </c>
      <c r="X108" t="n">
        <v>0.53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2.4719</v>
      </c>
      <c r="E109" t="n">
        <v>40.45</v>
      </c>
      <c r="F109" t="n">
        <v>37.47</v>
      </c>
      <c r="G109" t="n">
        <v>140.49</v>
      </c>
      <c r="H109" t="n">
        <v>1.87</v>
      </c>
      <c r="I109" t="n">
        <v>16</v>
      </c>
      <c r="J109" t="n">
        <v>209.05</v>
      </c>
      <c r="K109" t="n">
        <v>52.44</v>
      </c>
      <c r="L109" t="n">
        <v>22</v>
      </c>
      <c r="M109" t="n">
        <v>14</v>
      </c>
      <c r="N109" t="n">
        <v>44.6</v>
      </c>
      <c r="O109" t="n">
        <v>26016.35</v>
      </c>
      <c r="P109" t="n">
        <v>439.12</v>
      </c>
      <c r="Q109" t="n">
        <v>790.16</v>
      </c>
      <c r="R109" t="n">
        <v>92.11</v>
      </c>
      <c r="S109" t="n">
        <v>58.53</v>
      </c>
      <c r="T109" t="n">
        <v>9663.02</v>
      </c>
      <c r="U109" t="n">
        <v>0.64</v>
      </c>
      <c r="V109" t="n">
        <v>0.77</v>
      </c>
      <c r="W109" t="n">
        <v>2.6</v>
      </c>
      <c r="X109" t="n">
        <v>0.5600000000000001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2.4767</v>
      </c>
      <c r="E110" t="n">
        <v>40.38</v>
      </c>
      <c r="F110" t="n">
        <v>37.42</v>
      </c>
      <c r="G110" t="n">
        <v>149.69</v>
      </c>
      <c r="H110" t="n">
        <v>1.94</v>
      </c>
      <c r="I110" t="n">
        <v>15</v>
      </c>
      <c r="J110" t="n">
        <v>210.65</v>
      </c>
      <c r="K110" t="n">
        <v>52.44</v>
      </c>
      <c r="L110" t="n">
        <v>23</v>
      </c>
      <c r="M110" t="n">
        <v>13</v>
      </c>
      <c r="N110" t="n">
        <v>45.21</v>
      </c>
      <c r="O110" t="n">
        <v>26214.54</v>
      </c>
      <c r="P110" t="n">
        <v>437.61</v>
      </c>
      <c r="Q110" t="n">
        <v>790.16</v>
      </c>
      <c r="R110" t="n">
        <v>90.78</v>
      </c>
      <c r="S110" t="n">
        <v>58.53</v>
      </c>
      <c r="T110" t="n">
        <v>9003.75</v>
      </c>
      <c r="U110" t="n">
        <v>0.64</v>
      </c>
      <c r="V110" t="n">
        <v>0.78</v>
      </c>
      <c r="W110" t="n">
        <v>2.59</v>
      </c>
      <c r="X110" t="n">
        <v>0.52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2.4816</v>
      </c>
      <c r="E111" t="n">
        <v>40.3</v>
      </c>
      <c r="F111" t="n">
        <v>37.38</v>
      </c>
      <c r="G111" t="n">
        <v>160.19</v>
      </c>
      <c r="H111" t="n">
        <v>2.01</v>
      </c>
      <c r="I111" t="n">
        <v>14</v>
      </c>
      <c r="J111" t="n">
        <v>212.27</v>
      </c>
      <c r="K111" t="n">
        <v>52.44</v>
      </c>
      <c r="L111" t="n">
        <v>24</v>
      </c>
      <c r="M111" t="n">
        <v>12</v>
      </c>
      <c r="N111" t="n">
        <v>45.82</v>
      </c>
      <c r="O111" t="n">
        <v>26413.56</v>
      </c>
      <c r="P111" t="n">
        <v>432.48</v>
      </c>
      <c r="Q111" t="n">
        <v>790.16</v>
      </c>
      <c r="R111" t="n">
        <v>89.06999999999999</v>
      </c>
      <c r="S111" t="n">
        <v>58.53</v>
      </c>
      <c r="T111" t="n">
        <v>8155.28</v>
      </c>
      <c r="U111" t="n">
        <v>0.66</v>
      </c>
      <c r="V111" t="n">
        <v>0.78</v>
      </c>
      <c r="W111" t="n">
        <v>2.6</v>
      </c>
      <c r="X111" t="n">
        <v>0.48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2.4823</v>
      </c>
      <c r="E112" t="n">
        <v>40.28</v>
      </c>
      <c r="F112" t="n">
        <v>37.37</v>
      </c>
      <c r="G112" t="n">
        <v>160.14</v>
      </c>
      <c r="H112" t="n">
        <v>2.08</v>
      </c>
      <c r="I112" t="n">
        <v>14</v>
      </c>
      <c r="J112" t="n">
        <v>213.89</v>
      </c>
      <c r="K112" t="n">
        <v>52.44</v>
      </c>
      <c r="L112" t="n">
        <v>25</v>
      </c>
      <c r="M112" t="n">
        <v>12</v>
      </c>
      <c r="N112" t="n">
        <v>46.44</v>
      </c>
      <c r="O112" t="n">
        <v>26613.43</v>
      </c>
      <c r="P112" t="n">
        <v>429.94</v>
      </c>
      <c r="Q112" t="n">
        <v>790.16</v>
      </c>
      <c r="R112" t="n">
        <v>88.77</v>
      </c>
      <c r="S112" t="n">
        <v>58.53</v>
      </c>
      <c r="T112" t="n">
        <v>8004.87</v>
      </c>
      <c r="U112" t="n">
        <v>0.66</v>
      </c>
      <c r="V112" t="n">
        <v>0.78</v>
      </c>
      <c r="W112" t="n">
        <v>2.6</v>
      </c>
      <c r="X112" t="n">
        <v>0.46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2.4868</v>
      </c>
      <c r="E113" t="n">
        <v>40.21</v>
      </c>
      <c r="F113" t="n">
        <v>37.33</v>
      </c>
      <c r="G113" t="n">
        <v>172.29</v>
      </c>
      <c r="H113" t="n">
        <v>2.14</v>
      </c>
      <c r="I113" t="n">
        <v>13</v>
      </c>
      <c r="J113" t="n">
        <v>215.51</v>
      </c>
      <c r="K113" t="n">
        <v>52.44</v>
      </c>
      <c r="L113" t="n">
        <v>26</v>
      </c>
      <c r="M113" t="n">
        <v>11</v>
      </c>
      <c r="N113" t="n">
        <v>47.07</v>
      </c>
      <c r="O113" t="n">
        <v>26814.17</v>
      </c>
      <c r="P113" t="n">
        <v>427.18</v>
      </c>
      <c r="Q113" t="n">
        <v>790.16</v>
      </c>
      <c r="R113" t="n">
        <v>87.66</v>
      </c>
      <c r="S113" t="n">
        <v>58.53</v>
      </c>
      <c r="T113" t="n">
        <v>7454.01</v>
      </c>
      <c r="U113" t="n">
        <v>0.67</v>
      </c>
      <c r="V113" t="n">
        <v>0.78</v>
      </c>
      <c r="W113" t="n">
        <v>2.59</v>
      </c>
      <c r="X113" t="n">
        <v>0.43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2.4845</v>
      </c>
      <c r="E114" t="n">
        <v>40.25</v>
      </c>
      <c r="F114" t="n">
        <v>37.37</v>
      </c>
      <c r="G114" t="n">
        <v>172.46</v>
      </c>
      <c r="H114" t="n">
        <v>2.21</v>
      </c>
      <c r="I114" t="n">
        <v>13</v>
      </c>
      <c r="J114" t="n">
        <v>217.15</v>
      </c>
      <c r="K114" t="n">
        <v>52.44</v>
      </c>
      <c r="L114" t="n">
        <v>27</v>
      </c>
      <c r="M114" t="n">
        <v>11</v>
      </c>
      <c r="N114" t="n">
        <v>47.71</v>
      </c>
      <c r="O114" t="n">
        <v>27015.77</v>
      </c>
      <c r="P114" t="n">
        <v>426</v>
      </c>
      <c r="Q114" t="n">
        <v>790.16</v>
      </c>
      <c r="R114" t="n">
        <v>88.91</v>
      </c>
      <c r="S114" t="n">
        <v>58.53</v>
      </c>
      <c r="T114" t="n">
        <v>8076.89</v>
      </c>
      <c r="U114" t="n">
        <v>0.66</v>
      </c>
      <c r="V114" t="n">
        <v>0.78</v>
      </c>
      <c r="W114" t="n">
        <v>2.59</v>
      </c>
      <c r="X114" t="n">
        <v>0.46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2.4911</v>
      </c>
      <c r="E115" t="n">
        <v>40.14</v>
      </c>
      <c r="F115" t="n">
        <v>37.3</v>
      </c>
      <c r="G115" t="n">
        <v>186.48</v>
      </c>
      <c r="H115" t="n">
        <v>2.27</v>
      </c>
      <c r="I115" t="n">
        <v>12</v>
      </c>
      <c r="J115" t="n">
        <v>218.79</v>
      </c>
      <c r="K115" t="n">
        <v>52.44</v>
      </c>
      <c r="L115" t="n">
        <v>28</v>
      </c>
      <c r="M115" t="n">
        <v>10</v>
      </c>
      <c r="N115" t="n">
        <v>48.35</v>
      </c>
      <c r="O115" t="n">
        <v>27218.26</v>
      </c>
      <c r="P115" t="n">
        <v>423.01</v>
      </c>
      <c r="Q115" t="n">
        <v>790.16</v>
      </c>
      <c r="R115" t="n">
        <v>86.69</v>
      </c>
      <c r="S115" t="n">
        <v>58.53</v>
      </c>
      <c r="T115" t="n">
        <v>6975.87</v>
      </c>
      <c r="U115" t="n">
        <v>0.68</v>
      </c>
      <c r="V115" t="n">
        <v>0.78</v>
      </c>
      <c r="W115" t="n">
        <v>2.59</v>
      </c>
      <c r="X115" t="n">
        <v>0.39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2.4908</v>
      </c>
      <c r="E116" t="n">
        <v>40.15</v>
      </c>
      <c r="F116" t="n">
        <v>37.3</v>
      </c>
      <c r="G116" t="n">
        <v>186.51</v>
      </c>
      <c r="H116" t="n">
        <v>2.34</v>
      </c>
      <c r="I116" t="n">
        <v>12</v>
      </c>
      <c r="J116" t="n">
        <v>220.44</v>
      </c>
      <c r="K116" t="n">
        <v>52.44</v>
      </c>
      <c r="L116" t="n">
        <v>29</v>
      </c>
      <c r="M116" t="n">
        <v>10</v>
      </c>
      <c r="N116" t="n">
        <v>49</v>
      </c>
      <c r="O116" t="n">
        <v>27421.64</v>
      </c>
      <c r="P116" t="n">
        <v>421.23</v>
      </c>
      <c r="Q116" t="n">
        <v>790.17</v>
      </c>
      <c r="R116" t="n">
        <v>86.69</v>
      </c>
      <c r="S116" t="n">
        <v>58.53</v>
      </c>
      <c r="T116" t="n">
        <v>6974.85</v>
      </c>
      <c r="U116" t="n">
        <v>0.68</v>
      </c>
      <c r="V116" t="n">
        <v>0.78</v>
      </c>
      <c r="W116" t="n">
        <v>2.59</v>
      </c>
      <c r="X116" t="n">
        <v>0.4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2.4948</v>
      </c>
      <c r="E117" t="n">
        <v>40.08</v>
      </c>
      <c r="F117" t="n">
        <v>37.27</v>
      </c>
      <c r="G117" t="n">
        <v>203.3</v>
      </c>
      <c r="H117" t="n">
        <v>2.4</v>
      </c>
      <c r="I117" t="n">
        <v>11</v>
      </c>
      <c r="J117" t="n">
        <v>222.1</v>
      </c>
      <c r="K117" t="n">
        <v>52.44</v>
      </c>
      <c r="L117" t="n">
        <v>30</v>
      </c>
      <c r="M117" t="n">
        <v>9</v>
      </c>
      <c r="N117" t="n">
        <v>49.65</v>
      </c>
      <c r="O117" t="n">
        <v>27625.93</v>
      </c>
      <c r="P117" t="n">
        <v>416.64</v>
      </c>
      <c r="Q117" t="n">
        <v>790.17</v>
      </c>
      <c r="R117" t="n">
        <v>85.54000000000001</v>
      </c>
      <c r="S117" t="n">
        <v>58.53</v>
      </c>
      <c r="T117" t="n">
        <v>6404.84</v>
      </c>
      <c r="U117" t="n">
        <v>0.68</v>
      </c>
      <c r="V117" t="n">
        <v>0.78</v>
      </c>
      <c r="W117" t="n">
        <v>2.59</v>
      </c>
      <c r="X117" t="n">
        <v>0.37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2.4949</v>
      </c>
      <c r="E118" t="n">
        <v>40.08</v>
      </c>
      <c r="F118" t="n">
        <v>37.27</v>
      </c>
      <c r="G118" t="n">
        <v>203.29</v>
      </c>
      <c r="H118" t="n">
        <v>2.46</v>
      </c>
      <c r="I118" t="n">
        <v>11</v>
      </c>
      <c r="J118" t="n">
        <v>223.76</v>
      </c>
      <c r="K118" t="n">
        <v>52.44</v>
      </c>
      <c r="L118" t="n">
        <v>31</v>
      </c>
      <c r="M118" t="n">
        <v>8</v>
      </c>
      <c r="N118" t="n">
        <v>50.32</v>
      </c>
      <c r="O118" t="n">
        <v>27831.27</v>
      </c>
      <c r="P118" t="n">
        <v>413.1</v>
      </c>
      <c r="Q118" t="n">
        <v>790.16</v>
      </c>
      <c r="R118" t="n">
        <v>85.65000000000001</v>
      </c>
      <c r="S118" t="n">
        <v>58.53</v>
      </c>
      <c r="T118" t="n">
        <v>6458.86</v>
      </c>
      <c r="U118" t="n">
        <v>0.68</v>
      </c>
      <c r="V118" t="n">
        <v>0.78</v>
      </c>
      <c r="W118" t="n">
        <v>2.59</v>
      </c>
      <c r="X118" t="n">
        <v>0.37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2.4939</v>
      </c>
      <c r="E119" t="n">
        <v>40.1</v>
      </c>
      <c r="F119" t="n">
        <v>37.29</v>
      </c>
      <c r="G119" t="n">
        <v>203.38</v>
      </c>
      <c r="H119" t="n">
        <v>2.52</v>
      </c>
      <c r="I119" t="n">
        <v>11</v>
      </c>
      <c r="J119" t="n">
        <v>225.43</v>
      </c>
      <c r="K119" t="n">
        <v>52.44</v>
      </c>
      <c r="L119" t="n">
        <v>32</v>
      </c>
      <c r="M119" t="n">
        <v>6</v>
      </c>
      <c r="N119" t="n">
        <v>50.99</v>
      </c>
      <c r="O119" t="n">
        <v>28037.42</v>
      </c>
      <c r="P119" t="n">
        <v>414.96</v>
      </c>
      <c r="Q119" t="n">
        <v>790.16</v>
      </c>
      <c r="R119" t="n">
        <v>86.04000000000001</v>
      </c>
      <c r="S119" t="n">
        <v>58.53</v>
      </c>
      <c r="T119" t="n">
        <v>6652.48</v>
      </c>
      <c r="U119" t="n">
        <v>0.68</v>
      </c>
      <c r="V119" t="n">
        <v>0.78</v>
      </c>
      <c r="W119" t="n">
        <v>2.59</v>
      </c>
      <c r="X119" t="n">
        <v>0.38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2.494</v>
      </c>
      <c r="E120" t="n">
        <v>40.1</v>
      </c>
      <c r="F120" t="n">
        <v>37.28</v>
      </c>
      <c r="G120" t="n">
        <v>203.37</v>
      </c>
      <c r="H120" t="n">
        <v>2.58</v>
      </c>
      <c r="I120" t="n">
        <v>11</v>
      </c>
      <c r="J120" t="n">
        <v>227.11</v>
      </c>
      <c r="K120" t="n">
        <v>52.44</v>
      </c>
      <c r="L120" t="n">
        <v>33</v>
      </c>
      <c r="M120" t="n">
        <v>4</v>
      </c>
      <c r="N120" t="n">
        <v>51.67</v>
      </c>
      <c r="O120" t="n">
        <v>28244.51</v>
      </c>
      <c r="P120" t="n">
        <v>415.34</v>
      </c>
      <c r="Q120" t="n">
        <v>790.1799999999999</v>
      </c>
      <c r="R120" t="n">
        <v>86</v>
      </c>
      <c r="S120" t="n">
        <v>58.53</v>
      </c>
      <c r="T120" t="n">
        <v>6634.75</v>
      </c>
      <c r="U120" t="n">
        <v>0.68</v>
      </c>
      <c r="V120" t="n">
        <v>0.78</v>
      </c>
      <c r="W120" t="n">
        <v>2.59</v>
      </c>
      <c r="X120" t="n">
        <v>0.38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2.4991</v>
      </c>
      <c r="E121" t="n">
        <v>40.01</v>
      </c>
      <c r="F121" t="n">
        <v>37.24</v>
      </c>
      <c r="G121" t="n">
        <v>223.43</v>
      </c>
      <c r="H121" t="n">
        <v>2.64</v>
      </c>
      <c r="I121" t="n">
        <v>10</v>
      </c>
      <c r="J121" t="n">
        <v>228.8</v>
      </c>
      <c r="K121" t="n">
        <v>52.44</v>
      </c>
      <c r="L121" t="n">
        <v>34</v>
      </c>
      <c r="M121" t="n">
        <v>2</v>
      </c>
      <c r="N121" t="n">
        <v>52.36</v>
      </c>
      <c r="O121" t="n">
        <v>28452.56</v>
      </c>
      <c r="P121" t="n">
        <v>413.86</v>
      </c>
      <c r="Q121" t="n">
        <v>790.16</v>
      </c>
      <c r="R121" t="n">
        <v>84.22</v>
      </c>
      <c r="S121" t="n">
        <v>58.53</v>
      </c>
      <c r="T121" t="n">
        <v>5748.49</v>
      </c>
      <c r="U121" t="n">
        <v>0.7</v>
      </c>
      <c r="V121" t="n">
        <v>0.78</v>
      </c>
      <c r="W121" t="n">
        <v>2.6</v>
      </c>
      <c r="X121" t="n">
        <v>0.34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2.4986</v>
      </c>
      <c r="E122" t="n">
        <v>40.02</v>
      </c>
      <c r="F122" t="n">
        <v>37.25</v>
      </c>
      <c r="G122" t="n">
        <v>223.48</v>
      </c>
      <c r="H122" t="n">
        <v>2.7</v>
      </c>
      <c r="I122" t="n">
        <v>10</v>
      </c>
      <c r="J122" t="n">
        <v>230.49</v>
      </c>
      <c r="K122" t="n">
        <v>52.44</v>
      </c>
      <c r="L122" t="n">
        <v>35</v>
      </c>
      <c r="M122" t="n">
        <v>1</v>
      </c>
      <c r="N122" t="n">
        <v>53.05</v>
      </c>
      <c r="O122" t="n">
        <v>28661.58</v>
      </c>
      <c r="P122" t="n">
        <v>415.41</v>
      </c>
      <c r="Q122" t="n">
        <v>790.1900000000001</v>
      </c>
      <c r="R122" t="n">
        <v>84.45999999999999</v>
      </c>
      <c r="S122" t="n">
        <v>58.53</v>
      </c>
      <c r="T122" t="n">
        <v>5870.61</v>
      </c>
      <c r="U122" t="n">
        <v>0.6899999999999999</v>
      </c>
      <c r="V122" t="n">
        <v>0.78</v>
      </c>
      <c r="W122" t="n">
        <v>2.6</v>
      </c>
      <c r="X122" t="n">
        <v>0.34</v>
      </c>
      <c r="Y122" t="n">
        <v>0.5</v>
      </c>
      <c r="Z122" t="n">
        <v>10</v>
      </c>
    </row>
    <row r="123">
      <c r="A123" t="n">
        <v>35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37.24</v>
      </c>
      <c r="G123" t="n">
        <v>223.44</v>
      </c>
      <c r="H123" t="n">
        <v>2.76</v>
      </c>
      <c r="I123" t="n">
        <v>10</v>
      </c>
      <c r="J123" t="n">
        <v>232.2</v>
      </c>
      <c r="K123" t="n">
        <v>52.44</v>
      </c>
      <c r="L123" t="n">
        <v>36</v>
      </c>
      <c r="M123" t="n">
        <v>0</v>
      </c>
      <c r="N123" t="n">
        <v>53.75</v>
      </c>
      <c r="O123" t="n">
        <v>28871.58</v>
      </c>
      <c r="P123" t="n">
        <v>418</v>
      </c>
      <c r="Q123" t="n">
        <v>790.16</v>
      </c>
      <c r="R123" t="n">
        <v>84.3</v>
      </c>
      <c r="S123" t="n">
        <v>58.53</v>
      </c>
      <c r="T123" t="n">
        <v>5789.56</v>
      </c>
      <c r="U123" t="n">
        <v>0.6899999999999999</v>
      </c>
      <c r="V123" t="n">
        <v>0.78</v>
      </c>
      <c r="W123" t="n">
        <v>2.6</v>
      </c>
      <c r="X123" t="n">
        <v>0.34</v>
      </c>
      <c r="Y123" t="n">
        <v>0.5</v>
      </c>
      <c r="Z123" t="n">
        <v>10</v>
      </c>
    </row>
    <row r="124">
      <c r="A124" t="n">
        <v>0</v>
      </c>
      <c r="B124" t="n">
        <v>10</v>
      </c>
      <c r="C124" t="inlineStr">
        <is>
          <t xml:space="preserve">CONCLUIDO	</t>
        </is>
      </c>
      <c r="D124" t="n">
        <v>2.3277</v>
      </c>
      <c r="E124" t="n">
        <v>42.96</v>
      </c>
      <c r="F124" t="n">
        <v>40.31</v>
      </c>
      <c r="G124" t="n">
        <v>26.88</v>
      </c>
      <c r="H124" t="n">
        <v>0.64</v>
      </c>
      <c r="I124" t="n">
        <v>90</v>
      </c>
      <c r="J124" t="n">
        <v>26.11</v>
      </c>
      <c r="K124" t="n">
        <v>12.1</v>
      </c>
      <c r="L124" t="n">
        <v>1</v>
      </c>
      <c r="M124" t="n">
        <v>54</v>
      </c>
      <c r="N124" t="n">
        <v>3.01</v>
      </c>
      <c r="O124" t="n">
        <v>3454.41</v>
      </c>
      <c r="P124" t="n">
        <v>118.06</v>
      </c>
      <c r="Q124" t="n">
        <v>790.1900000000001</v>
      </c>
      <c r="R124" t="n">
        <v>185.21</v>
      </c>
      <c r="S124" t="n">
        <v>58.53</v>
      </c>
      <c r="T124" t="n">
        <v>55845.05</v>
      </c>
      <c r="U124" t="n">
        <v>0.32</v>
      </c>
      <c r="V124" t="n">
        <v>0.72</v>
      </c>
      <c r="W124" t="n">
        <v>2.78</v>
      </c>
      <c r="X124" t="n">
        <v>3.41</v>
      </c>
      <c r="Y124" t="n">
        <v>0.5</v>
      </c>
      <c r="Z124" t="n">
        <v>10</v>
      </c>
    </row>
    <row r="125">
      <c r="A125" t="n">
        <v>1</v>
      </c>
      <c r="B125" t="n">
        <v>10</v>
      </c>
      <c r="C125" t="inlineStr">
        <is>
          <t xml:space="preserve">CONCLUIDO	</t>
        </is>
      </c>
      <c r="D125" t="n">
        <v>2.3561</v>
      </c>
      <c r="E125" t="n">
        <v>42.44</v>
      </c>
      <c r="F125" t="n">
        <v>39.91</v>
      </c>
      <c r="G125" t="n">
        <v>29.93</v>
      </c>
      <c r="H125" t="n">
        <v>1.23</v>
      </c>
      <c r="I125" t="n">
        <v>80</v>
      </c>
      <c r="J125" t="n">
        <v>27.2</v>
      </c>
      <c r="K125" t="n">
        <v>12.1</v>
      </c>
      <c r="L125" t="n">
        <v>2</v>
      </c>
      <c r="M125" t="n">
        <v>0</v>
      </c>
      <c r="N125" t="n">
        <v>3.1</v>
      </c>
      <c r="O125" t="n">
        <v>3588.35</v>
      </c>
      <c r="P125" t="n">
        <v>117.67</v>
      </c>
      <c r="Q125" t="n">
        <v>790.23</v>
      </c>
      <c r="R125" t="n">
        <v>170.24</v>
      </c>
      <c r="S125" t="n">
        <v>58.53</v>
      </c>
      <c r="T125" t="n">
        <v>48407.41</v>
      </c>
      <c r="U125" t="n">
        <v>0.34</v>
      </c>
      <c r="V125" t="n">
        <v>0.73</v>
      </c>
      <c r="W125" t="n">
        <v>2.8</v>
      </c>
      <c r="X125" t="n">
        <v>3</v>
      </c>
      <c r="Y125" t="n">
        <v>0.5</v>
      </c>
      <c r="Z125" t="n">
        <v>10</v>
      </c>
    </row>
    <row r="126">
      <c r="A126" t="n">
        <v>0</v>
      </c>
      <c r="B126" t="n">
        <v>45</v>
      </c>
      <c r="C126" t="inlineStr">
        <is>
          <t xml:space="preserve">CONCLUIDO	</t>
        </is>
      </c>
      <c r="D126" t="n">
        <v>1.737</v>
      </c>
      <c r="E126" t="n">
        <v>57.57</v>
      </c>
      <c r="F126" t="n">
        <v>49.06</v>
      </c>
      <c r="G126" t="n">
        <v>9.289999999999999</v>
      </c>
      <c r="H126" t="n">
        <v>0.18</v>
      </c>
      <c r="I126" t="n">
        <v>317</v>
      </c>
      <c r="J126" t="n">
        <v>98.70999999999999</v>
      </c>
      <c r="K126" t="n">
        <v>39.72</v>
      </c>
      <c r="L126" t="n">
        <v>1</v>
      </c>
      <c r="M126" t="n">
        <v>315</v>
      </c>
      <c r="N126" t="n">
        <v>12.99</v>
      </c>
      <c r="O126" t="n">
        <v>12407.75</v>
      </c>
      <c r="P126" t="n">
        <v>436.26</v>
      </c>
      <c r="Q126" t="n">
        <v>790.21</v>
      </c>
      <c r="R126" t="n">
        <v>479.2</v>
      </c>
      <c r="S126" t="n">
        <v>58.53</v>
      </c>
      <c r="T126" t="n">
        <v>201705.66</v>
      </c>
      <c r="U126" t="n">
        <v>0.12</v>
      </c>
      <c r="V126" t="n">
        <v>0.59</v>
      </c>
      <c r="W126" t="n">
        <v>3.11</v>
      </c>
      <c r="X126" t="n">
        <v>12.16</v>
      </c>
      <c r="Y126" t="n">
        <v>0.5</v>
      </c>
      <c r="Z126" t="n">
        <v>10</v>
      </c>
    </row>
    <row r="127">
      <c r="A127" t="n">
        <v>1</v>
      </c>
      <c r="B127" t="n">
        <v>45</v>
      </c>
      <c r="C127" t="inlineStr">
        <is>
          <t xml:space="preserve">CONCLUIDO	</t>
        </is>
      </c>
      <c r="D127" t="n">
        <v>2.1475</v>
      </c>
      <c r="E127" t="n">
        <v>46.57</v>
      </c>
      <c r="F127" t="n">
        <v>41.84</v>
      </c>
      <c r="G127" t="n">
        <v>18.88</v>
      </c>
      <c r="H127" t="n">
        <v>0.35</v>
      </c>
      <c r="I127" t="n">
        <v>133</v>
      </c>
      <c r="J127" t="n">
        <v>99.95</v>
      </c>
      <c r="K127" t="n">
        <v>39.72</v>
      </c>
      <c r="L127" t="n">
        <v>2</v>
      </c>
      <c r="M127" t="n">
        <v>131</v>
      </c>
      <c r="N127" t="n">
        <v>13.24</v>
      </c>
      <c r="O127" t="n">
        <v>12561.45</v>
      </c>
      <c r="P127" t="n">
        <v>365.94</v>
      </c>
      <c r="Q127" t="n">
        <v>790.25</v>
      </c>
      <c r="R127" t="n">
        <v>238.58</v>
      </c>
      <c r="S127" t="n">
        <v>58.53</v>
      </c>
      <c r="T127" t="n">
        <v>82311.33</v>
      </c>
      <c r="U127" t="n">
        <v>0.25</v>
      </c>
      <c r="V127" t="n">
        <v>0.6899999999999999</v>
      </c>
      <c r="W127" t="n">
        <v>2.78</v>
      </c>
      <c r="X127" t="n">
        <v>4.94</v>
      </c>
      <c r="Y127" t="n">
        <v>0.5</v>
      </c>
      <c r="Z127" t="n">
        <v>10</v>
      </c>
    </row>
    <row r="128">
      <c r="A128" t="n">
        <v>2</v>
      </c>
      <c r="B128" t="n">
        <v>45</v>
      </c>
      <c r="C128" t="inlineStr">
        <is>
          <t xml:space="preserve">CONCLUIDO	</t>
        </is>
      </c>
      <c r="D128" t="n">
        <v>2.2872</v>
      </c>
      <c r="E128" t="n">
        <v>43.72</v>
      </c>
      <c r="F128" t="n">
        <v>40.01</v>
      </c>
      <c r="G128" t="n">
        <v>28.58</v>
      </c>
      <c r="H128" t="n">
        <v>0.52</v>
      </c>
      <c r="I128" t="n">
        <v>84</v>
      </c>
      <c r="J128" t="n">
        <v>101.2</v>
      </c>
      <c r="K128" t="n">
        <v>39.72</v>
      </c>
      <c r="L128" t="n">
        <v>3</v>
      </c>
      <c r="M128" t="n">
        <v>82</v>
      </c>
      <c r="N128" t="n">
        <v>13.49</v>
      </c>
      <c r="O128" t="n">
        <v>12715.54</v>
      </c>
      <c r="P128" t="n">
        <v>344.02</v>
      </c>
      <c r="Q128" t="n">
        <v>790.17</v>
      </c>
      <c r="R128" t="n">
        <v>176.72</v>
      </c>
      <c r="S128" t="n">
        <v>58.53</v>
      </c>
      <c r="T128" t="n">
        <v>51630.86</v>
      </c>
      <c r="U128" t="n">
        <v>0.33</v>
      </c>
      <c r="V128" t="n">
        <v>0.73</v>
      </c>
      <c r="W128" t="n">
        <v>2.71</v>
      </c>
      <c r="X128" t="n">
        <v>3.1</v>
      </c>
      <c r="Y128" t="n">
        <v>0.5</v>
      </c>
      <c r="Z128" t="n">
        <v>10</v>
      </c>
    </row>
    <row r="129">
      <c r="A129" t="n">
        <v>3</v>
      </c>
      <c r="B129" t="n">
        <v>45</v>
      </c>
      <c r="C129" t="inlineStr">
        <is>
          <t xml:space="preserve">CONCLUIDO	</t>
        </is>
      </c>
      <c r="D129" t="n">
        <v>2.3579</v>
      </c>
      <c r="E129" t="n">
        <v>42.41</v>
      </c>
      <c r="F129" t="n">
        <v>39.17</v>
      </c>
      <c r="G129" t="n">
        <v>38.53</v>
      </c>
      <c r="H129" t="n">
        <v>0.6899999999999999</v>
      </c>
      <c r="I129" t="n">
        <v>61</v>
      </c>
      <c r="J129" t="n">
        <v>102.45</v>
      </c>
      <c r="K129" t="n">
        <v>39.72</v>
      </c>
      <c r="L129" t="n">
        <v>4</v>
      </c>
      <c r="M129" t="n">
        <v>59</v>
      </c>
      <c r="N129" t="n">
        <v>13.74</v>
      </c>
      <c r="O129" t="n">
        <v>12870.03</v>
      </c>
      <c r="P129" t="n">
        <v>330.9</v>
      </c>
      <c r="Q129" t="n">
        <v>790.17</v>
      </c>
      <c r="R129" t="n">
        <v>148.62</v>
      </c>
      <c r="S129" t="n">
        <v>58.53</v>
      </c>
      <c r="T129" t="n">
        <v>37693.9</v>
      </c>
      <c r="U129" t="n">
        <v>0.39</v>
      </c>
      <c r="V129" t="n">
        <v>0.74</v>
      </c>
      <c r="W129" t="n">
        <v>2.68</v>
      </c>
      <c r="X129" t="n">
        <v>2.27</v>
      </c>
      <c r="Y129" t="n">
        <v>0.5</v>
      </c>
      <c r="Z129" t="n">
        <v>10</v>
      </c>
    </row>
    <row r="130">
      <c r="A130" t="n">
        <v>4</v>
      </c>
      <c r="B130" t="n">
        <v>45</v>
      </c>
      <c r="C130" t="inlineStr">
        <is>
          <t xml:space="preserve">CONCLUIDO	</t>
        </is>
      </c>
      <c r="D130" t="n">
        <v>2.4052</v>
      </c>
      <c r="E130" t="n">
        <v>41.58</v>
      </c>
      <c r="F130" t="n">
        <v>38.62</v>
      </c>
      <c r="G130" t="n">
        <v>49.3</v>
      </c>
      <c r="H130" t="n">
        <v>0.85</v>
      </c>
      <c r="I130" t="n">
        <v>47</v>
      </c>
      <c r="J130" t="n">
        <v>103.71</v>
      </c>
      <c r="K130" t="n">
        <v>39.72</v>
      </c>
      <c r="L130" t="n">
        <v>5</v>
      </c>
      <c r="M130" t="n">
        <v>45</v>
      </c>
      <c r="N130" t="n">
        <v>14</v>
      </c>
      <c r="O130" t="n">
        <v>13024.91</v>
      </c>
      <c r="P130" t="n">
        <v>320.43</v>
      </c>
      <c r="Q130" t="n">
        <v>790.17</v>
      </c>
      <c r="R130" t="n">
        <v>130.64</v>
      </c>
      <c r="S130" t="n">
        <v>58.53</v>
      </c>
      <c r="T130" t="n">
        <v>28775.48</v>
      </c>
      <c r="U130" t="n">
        <v>0.45</v>
      </c>
      <c r="V130" t="n">
        <v>0.75</v>
      </c>
      <c r="W130" t="n">
        <v>2.65</v>
      </c>
      <c r="X130" t="n">
        <v>1.72</v>
      </c>
      <c r="Y130" t="n">
        <v>0.5</v>
      </c>
      <c r="Z130" t="n">
        <v>10</v>
      </c>
    </row>
    <row r="131">
      <c r="A131" t="n">
        <v>5</v>
      </c>
      <c r="B131" t="n">
        <v>45</v>
      </c>
      <c r="C131" t="inlineStr">
        <is>
          <t xml:space="preserve">CONCLUIDO	</t>
        </is>
      </c>
      <c r="D131" t="n">
        <v>2.4326</v>
      </c>
      <c r="E131" t="n">
        <v>41.11</v>
      </c>
      <c r="F131" t="n">
        <v>38.32</v>
      </c>
      <c r="G131" t="n">
        <v>58.95</v>
      </c>
      <c r="H131" t="n">
        <v>1.01</v>
      </c>
      <c r="I131" t="n">
        <v>39</v>
      </c>
      <c r="J131" t="n">
        <v>104.97</v>
      </c>
      <c r="K131" t="n">
        <v>39.72</v>
      </c>
      <c r="L131" t="n">
        <v>6</v>
      </c>
      <c r="M131" t="n">
        <v>37</v>
      </c>
      <c r="N131" t="n">
        <v>14.25</v>
      </c>
      <c r="O131" t="n">
        <v>13180.19</v>
      </c>
      <c r="P131" t="n">
        <v>310.63</v>
      </c>
      <c r="Q131" t="n">
        <v>790.2</v>
      </c>
      <c r="R131" t="n">
        <v>120.52</v>
      </c>
      <c r="S131" t="n">
        <v>58.53</v>
      </c>
      <c r="T131" t="n">
        <v>23753.19</v>
      </c>
      <c r="U131" t="n">
        <v>0.49</v>
      </c>
      <c r="V131" t="n">
        <v>0.76</v>
      </c>
      <c r="W131" t="n">
        <v>2.64</v>
      </c>
      <c r="X131" t="n">
        <v>1.41</v>
      </c>
      <c r="Y131" t="n">
        <v>0.5</v>
      </c>
      <c r="Z131" t="n">
        <v>10</v>
      </c>
    </row>
    <row r="132">
      <c r="A132" t="n">
        <v>6</v>
      </c>
      <c r="B132" t="n">
        <v>45</v>
      </c>
      <c r="C132" t="inlineStr">
        <is>
          <t xml:space="preserve">CONCLUIDO	</t>
        </is>
      </c>
      <c r="D132" t="n">
        <v>2.4568</v>
      </c>
      <c r="E132" t="n">
        <v>40.7</v>
      </c>
      <c r="F132" t="n">
        <v>38.06</v>
      </c>
      <c r="G132" t="n">
        <v>71.36</v>
      </c>
      <c r="H132" t="n">
        <v>1.16</v>
      </c>
      <c r="I132" t="n">
        <v>32</v>
      </c>
      <c r="J132" t="n">
        <v>106.23</v>
      </c>
      <c r="K132" t="n">
        <v>39.72</v>
      </c>
      <c r="L132" t="n">
        <v>7</v>
      </c>
      <c r="M132" t="n">
        <v>30</v>
      </c>
      <c r="N132" t="n">
        <v>14.52</v>
      </c>
      <c r="O132" t="n">
        <v>13335.87</v>
      </c>
      <c r="P132" t="n">
        <v>302.73</v>
      </c>
      <c r="Q132" t="n">
        <v>790.16</v>
      </c>
      <c r="R132" t="n">
        <v>111.99</v>
      </c>
      <c r="S132" t="n">
        <v>58.53</v>
      </c>
      <c r="T132" t="n">
        <v>19521.14</v>
      </c>
      <c r="U132" t="n">
        <v>0.52</v>
      </c>
      <c r="V132" t="n">
        <v>0.76</v>
      </c>
      <c r="W132" t="n">
        <v>2.62</v>
      </c>
      <c r="X132" t="n">
        <v>1.16</v>
      </c>
      <c r="Y132" t="n">
        <v>0.5</v>
      </c>
      <c r="Z132" t="n">
        <v>10</v>
      </c>
    </row>
    <row r="133">
      <c r="A133" t="n">
        <v>7</v>
      </c>
      <c r="B133" t="n">
        <v>45</v>
      </c>
      <c r="C133" t="inlineStr">
        <is>
          <t xml:space="preserve">CONCLUIDO	</t>
        </is>
      </c>
      <c r="D133" t="n">
        <v>2.4711</v>
      </c>
      <c r="E133" t="n">
        <v>40.47</v>
      </c>
      <c r="F133" t="n">
        <v>37.9</v>
      </c>
      <c r="G133" t="n">
        <v>81.22</v>
      </c>
      <c r="H133" t="n">
        <v>1.31</v>
      </c>
      <c r="I133" t="n">
        <v>28</v>
      </c>
      <c r="J133" t="n">
        <v>107.5</v>
      </c>
      <c r="K133" t="n">
        <v>39.72</v>
      </c>
      <c r="L133" t="n">
        <v>8</v>
      </c>
      <c r="M133" t="n">
        <v>26</v>
      </c>
      <c r="N133" t="n">
        <v>14.78</v>
      </c>
      <c r="O133" t="n">
        <v>13491.96</v>
      </c>
      <c r="P133" t="n">
        <v>295.26</v>
      </c>
      <c r="Q133" t="n">
        <v>790.1799999999999</v>
      </c>
      <c r="R133" t="n">
        <v>106.55</v>
      </c>
      <c r="S133" t="n">
        <v>58.53</v>
      </c>
      <c r="T133" t="n">
        <v>16824.2</v>
      </c>
      <c r="U133" t="n">
        <v>0.55</v>
      </c>
      <c r="V133" t="n">
        <v>0.77</v>
      </c>
      <c r="W133" t="n">
        <v>2.62</v>
      </c>
      <c r="X133" t="n">
        <v>1</v>
      </c>
      <c r="Y133" t="n">
        <v>0.5</v>
      </c>
      <c r="Z133" t="n">
        <v>10</v>
      </c>
    </row>
    <row r="134">
      <c r="A134" t="n">
        <v>8</v>
      </c>
      <c r="B134" t="n">
        <v>45</v>
      </c>
      <c r="C134" t="inlineStr">
        <is>
          <t xml:space="preserve">CONCLUIDO	</t>
        </is>
      </c>
      <c r="D134" t="n">
        <v>2.4851</v>
      </c>
      <c r="E134" t="n">
        <v>40.24</v>
      </c>
      <c r="F134" t="n">
        <v>37.76</v>
      </c>
      <c r="G134" t="n">
        <v>94.40000000000001</v>
      </c>
      <c r="H134" t="n">
        <v>1.46</v>
      </c>
      <c r="I134" t="n">
        <v>24</v>
      </c>
      <c r="J134" t="n">
        <v>108.77</v>
      </c>
      <c r="K134" t="n">
        <v>39.72</v>
      </c>
      <c r="L134" t="n">
        <v>9</v>
      </c>
      <c r="M134" t="n">
        <v>22</v>
      </c>
      <c r="N134" t="n">
        <v>15.05</v>
      </c>
      <c r="O134" t="n">
        <v>13648.58</v>
      </c>
      <c r="P134" t="n">
        <v>287.13</v>
      </c>
      <c r="Q134" t="n">
        <v>790.16</v>
      </c>
      <c r="R134" t="n">
        <v>101.87</v>
      </c>
      <c r="S134" t="n">
        <v>58.53</v>
      </c>
      <c r="T134" t="n">
        <v>14503.08</v>
      </c>
      <c r="U134" t="n">
        <v>0.57</v>
      </c>
      <c r="V134" t="n">
        <v>0.77</v>
      </c>
      <c r="W134" t="n">
        <v>2.61</v>
      </c>
      <c r="X134" t="n">
        <v>0.86</v>
      </c>
      <c r="Y134" t="n">
        <v>0.5</v>
      </c>
      <c r="Z134" t="n">
        <v>10</v>
      </c>
    </row>
    <row r="135">
      <c r="A135" t="n">
        <v>9</v>
      </c>
      <c r="B135" t="n">
        <v>45</v>
      </c>
      <c r="C135" t="inlineStr">
        <is>
          <t xml:space="preserve">CONCLUIDO	</t>
        </is>
      </c>
      <c r="D135" t="n">
        <v>2.4963</v>
      </c>
      <c r="E135" t="n">
        <v>40.06</v>
      </c>
      <c r="F135" t="n">
        <v>37.64</v>
      </c>
      <c r="G135" t="n">
        <v>107.54</v>
      </c>
      <c r="H135" t="n">
        <v>1.6</v>
      </c>
      <c r="I135" t="n">
        <v>21</v>
      </c>
      <c r="J135" t="n">
        <v>110.04</v>
      </c>
      <c r="K135" t="n">
        <v>39.72</v>
      </c>
      <c r="L135" t="n">
        <v>10</v>
      </c>
      <c r="M135" t="n">
        <v>17</v>
      </c>
      <c r="N135" t="n">
        <v>15.32</v>
      </c>
      <c r="O135" t="n">
        <v>13805.5</v>
      </c>
      <c r="P135" t="n">
        <v>277.64</v>
      </c>
      <c r="Q135" t="n">
        <v>790.16</v>
      </c>
      <c r="R135" t="n">
        <v>97.87</v>
      </c>
      <c r="S135" t="n">
        <v>58.53</v>
      </c>
      <c r="T135" t="n">
        <v>12518.65</v>
      </c>
      <c r="U135" t="n">
        <v>0.6</v>
      </c>
      <c r="V135" t="n">
        <v>0.77</v>
      </c>
      <c r="W135" t="n">
        <v>2.61</v>
      </c>
      <c r="X135" t="n">
        <v>0.74</v>
      </c>
      <c r="Y135" t="n">
        <v>0.5</v>
      </c>
      <c r="Z135" t="n">
        <v>10</v>
      </c>
    </row>
    <row r="136">
      <c r="A136" t="n">
        <v>10</v>
      </c>
      <c r="B136" t="n">
        <v>45</v>
      </c>
      <c r="C136" t="inlineStr">
        <is>
          <t xml:space="preserve">CONCLUIDO	</t>
        </is>
      </c>
      <c r="D136" t="n">
        <v>2.4985</v>
      </c>
      <c r="E136" t="n">
        <v>40.02</v>
      </c>
      <c r="F136" t="n">
        <v>37.62</v>
      </c>
      <c r="G136" t="n">
        <v>112.88</v>
      </c>
      <c r="H136" t="n">
        <v>1.74</v>
      </c>
      <c r="I136" t="n">
        <v>20</v>
      </c>
      <c r="J136" t="n">
        <v>111.32</v>
      </c>
      <c r="K136" t="n">
        <v>39.72</v>
      </c>
      <c r="L136" t="n">
        <v>11</v>
      </c>
      <c r="M136" t="n">
        <v>8</v>
      </c>
      <c r="N136" t="n">
        <v>15.6</v>
      </c>
      <c r="O136" t="n">
        <v>13962.83</v>
      </c>
      <c r="P136" t="n">
        <v>275.6</v>
      </c>
      <c r="Q136" t="n">
        <v>790.17</v>
      </c>
      <c r="R136" t="n">
        <v>97.06</v>
      </c>
      <c r="S136" t="n">
        <v>58.53</v>
      </c>
      <c r="T136" t="n">
        <v>12118.12</v>
      </c>
      <c r="U136" t="n">
        <v>0.6</v>
      </c>
      <c r="V136" t="n">
        <v>0.77</v>
      </c>
      <c r="W136" t="n">
        <v>2.62</v>
      </c>
      <c r="X136" t="n">
        <v>0.72</v>
      </c>
      <c r="Y136" t="n">
        <v>0.5</v>
      </c>
      <c r="Z136" t="n">
        <v>10</v>
      </c>
    </row>
    <row r="137">
      <c r="A137" t="n">
        <v>11</v>
      </c>
      <c r="B137" t="n">
        <v>45</v>
      </c>
      <c r="C137" t="inlineStr">
        <is>
          <t xml:space="preserve">CONCLUIDO	</t>
        </is>
      </c>
      <c r="D137" t="n">
        <v>2.5021</v>
      </c>
      <c r="E137" t="n">
        <v>39.97</v>
      </c>
      <c r="F137" t="n">
        <v>37.59</v>
      </c>
      <c r="G137" t="n">
        <v>118.7</v>
      </c>
      <c r="H137" t="n">
        <v>1.88</v>
      </c>
      <c r="I137" t="n">
        <v>19</v>
      </c>
      <c r="J137" t="n">
        <v>112.59</v>
      </c>
      <c r="K137" t="n">
        <v>39.72</v>
      </c>
      <c r="L137" t="n">
        <v>12</v>
      </c>
      <c r="M137" t="n">
        <v>3</v>
      </c>
      <c r="N137" t="n">
        <v>15.88</v>
      </c>
      <c r="O137" t="n">
        <v>14120.58</v>
      </c>
      <c r="P137" t="n">
        <v>274.72</v>
      </c>
      <c r="Q137" t="n">
        <v>790.17</v>
      </c>
      <c r="R137" t="n">
        <v>95.77</v>
      </c>
      <c r="S137" t="n">
        <v>58.53</v>
      </c>
      <c r="T137" t="n">
        <v>11479.48</v>
      </c>
      <c r="U137" t="n">
        <v>0.61</v>
      </c>
      <c r="V137" t="n">
        <v>0.77</v>
      </c>
      <c r="W137" t="n">
        <v>2.62</v>
      </c>
      <c r="X137" t="n">
        <v>0.6899999999999999</v>
      </c>
      <c r="Y137" t="n">
        <v>0.5</v>
      </c>
      <c r="Z137" t="n">
        <v>10</v>
      </c>
    </row>
    <row r="138">
      <c r="A138" t="n">
        <v>12</v>
      </c>
      <c r="B138" t="n">
        <v>45</v>
      </c>
      <c r="C138" t="inlineStr">
        <is>
          <t xml:space="preserve">CONCLUIDO	</t>
        </is>
      </c>
      <c r="D138" t="n">
        <v>2.5018</v>
      </c>
      <c r="E138" t="n">
        <v>39.97</v>
      </c>
      <c r="F138" t="n">
        <v>37.59</v>
      </c>
      <c r="G138" t="n">
        <v>118.71</v>
      </c>
      <c r="H138" t="n">
        <v>2.01</v>
      </c>
      <c r="I138" t="n">
        <v>19</v>
      </c>
      <c r="J138" t="n">
        <v>113.88</v>
      </c>
      <c r="K138" t="n">
        <v>39.72</v>
      </c>
      <c r="L138" t="n">
        <v>13</v>
      </c>
      <c r="M138" t="n">
        <v>0</v>
      </c>
      <c r="N138" t="n">
        <v>16.16</v>
      </c>
      <c r="O138" t="n">
        <v>14278.75</v>
      </c>
      <c r="P138" t="n">
        <v>277.32</v>
      </c>
      <c r="Q138" t="n">
        <v>790.2</v>
      </c>
      <c r="R138" t="n">
        <v>95.73999999999999</v>
      </c>
      <c r="S138" t="n">
        <v>58.53</v>
      </c>
      <c r="T138" t="n">
        <v>11464.56</v>
      </c>
      <c r="U138" t="n">
        <v>0.61</v>
      </c>
      <c r="V138" t="n">
        <v>0.77</v>
      </c>
      <c r="W138" t="n">
        <v>2.62</v>
      </c>
      <c r="X138" t="n">
        <v>0.6899999999999999</v>
      </c>
      <c r="Y138" t="n">
        <v>0.5</v>
      </c>
      <c r="Z138" t="n">
        <v>10</v>
      </c>
    </row>
    <row r="139">
      <c r="A139" t="n">
        <v>0</v>
      </c>
      <c r="B139" t="n">
        <v>60</v>
      </c>
      <c r="C139" t="inlineStr">
        <is>
          <t xml:space="preserve">CONCLUIDO	</t>
        </is>
      </c>
      <c r="D139" t="n">
        <v>1.5502</v>
      </c>
      <c r="E139" t="n">
        <v>64.51000000000001</v>
      </c>
      <c r="F139" t="n">
        <v>52.26</v>
      </c>
      <c r="G139" t="n">
        <v>7.92</v>
      </c>
      <c r="H139" t="n">
        <v>0.14</v>
      </c>
      <c r="I139" t="n">
        <v>396</v>
      </c>
      <c r="J139" t="n">
        <v>124.63</v>
      </c>
      <c r="K139" t="n">
        <v>45</v>
      </c>
      <c r="L139" t="n">
        <v>1</v>
      </c>
      <c r="M139" t="n">
        <v>394</v>
      </c>
      <c r="N139" t="n">
        <v>18.64</v>
      </c>
      <c r="O139" t="n">
        <v>15605.44</v>
      </c>
      <c r="P139" t="n">
        <v>544.38</v>
      </c>
      <c r="Q139" t="n">
        <v>790.3</v>
      </c>
      <c r="R139" t="n">
        <v>586.47</v>
      </c>
      <c r="S139" t="n">
        <v>58.53</v>
      </c>
      <c r="T139" t="n">
        <v>254943.6</v>
      </c>
      <c r="U139" t="n">
        <v>0.1</v>
      </c>
      <c r="V139" t="n">
        <v>0.5600000000000001</v>
      </c>
      <c r="W139" t="n">
        <v>3.23</v>
      </c>
      <c r="X139" t="n">
        <v>15.35</v>
      </c>
      <c r="Y139" t="n">
        <v>0.5</v>
      </c>
      <c r="Z139" t="n">
        <v>10</v>
      </c>
    </row>
    <row r="140">
      <c r="A140" t="n">
        <v>1</v>
      </c>
      <c r="B140" t="n">
        <v>60</v>
      </c>
      <c r="C140" t="inlineStr">
        <is>
          <t xml:space="preserve">CONCLUIDO	</t>
        </is>
      </c>
      <c r="D140" t="n">
        <v>2.0333</v>
      </c>
      <c r="E140" t="n">
        <v>49.18</v>
      </c>
      <c r="F140" t="n">
        <v>42.94</v>
      </c>
      <c r="G140" t="n">
        <v>16</v>
      </c>
      <c r="H140" t="n">
        <v>0.28</v>
      </c>
      <c r="I140" t="n">
        <v>161</v>
      </c>
      <c r="J140" t="n">
        <v>125.95</v>
      </c>
      <c r="K140" t="n">
        <v>45</v>
      </c>
      <c r="L140" t="n">
        <v>2</v>
      </c>
      <c r="M140" t="n">
        <v>159</v>
      </c>
      <c r="N140" t="n">
        <v>18.95</v>
      </c>
      <c r="O140" t="n">
        <v>15767.7</v>
      </c>
      <c r="P140" t="n">
        <v>442.45</v>
      </c>
      <c r="Q140" t="n">
        <v>790.1900000000001</v>
      </c>
      <c r="R140" t="n">
        <v>275.01</v>
      </c>
      <c r="S140" t="n">
        <v>58.53</v>
      </c>
      <c r="T140" t="n">
        <v>100390.37</v>
      </c>
      <c r="U140" t="n">
        <v>0.21</v>
      </c>
      <c r="V140" t="n">
        <v>0.68</v>
      </c>
      <c r="W140" t="n">
        <v>2.83</v>
      </c>
      <c r="X140" t="n">
        <v>6.03</v>
      </c>
      <c r="Y140" t="n">
        <v>0.5</v>
      </c>
      <c r="Z140" t="n">
        <v>10</v>
      </c>
    </row>
    <row r="141">
      <c r="A141" t="n">
        <v>2</v>
      </c>
      <c r="B141" t="n">
        <v>60</v>
      </c>
      <c r="C141" t="inlineStr">
        <is>
          <t xml:space="preserve">CONCLUIDO	</t>
        </is>
      </c>
      <c r="D141" t="n">
        <v>2.2037</v>
      </c>
      <c r="E141" t="n">
        <v>45.38</v>
      </c>
      <c r="F141" t="n">
        <v>40.66</v>
      </c>
      <c r="G141" t="n">
        <v>24.16</v>
      </c>
      <c r="H141" t="n">
        <v>0.42</v>
      </c>
      <c r="I141" t="n">
        <v>101</v>
      </c>
      <c r="J141" t="n">
        <v>127.27</v>
      </c>
      <c r="K141" t="n">
        <v>45</v>
      </c>
      <c r="L141" t="n">
        <v>3</v>
      </c>
      <c r="M141" t="n">
        <v>99</v>
      </c>
      <c r="N141" t="n">
        <v>19.27</v>
      </c>
      <c r="O141" t="n">
        <v>15930.42</v>
      </c>
      <c r="P141" t="n">
        <v>414.92</v>
      </c>
      <c r="Q141" t="n">
        <v>790.1900000000001</v>
      </c>
      <c r="R141" t="n">
        <v>198.77</v>
      </c>
      <c r="S141" t="n">
        <v>58.53</v>
      </c>
      <c r="T141" t="n">
        <v>62569.58</v>
      </c>
      <c r="U141" t="n">
        <v>0.29</v>
      </c>
      <c r="V141" t="n">
        <v>0.71</v>
      </c>
      <c r="W141" t="n">
        <v>2.74</v>
      </c>
      <c r="X141" t="n">
        <v>3.76</v>
      </c>
      <c r="Y141" t="n">
        <v>0.5</v>
      </c>
      <c r="Z141" t="n">
        <v>10</v>
      </c>
    </row>
    <row r="142">
      <c r="A142" t="n">
        <v>3</v>
      </c>
      <c r="B142" t="n">
        <v>60</v>
      </c>
      <c r="C142" t="inlineStr">
        <is>
          <t xml:space="preserve">CONCLUIDO	</t>
        </is>
      </c>
      <c r="D142" t="n">
        <v>2.2941</v>
      </c>
      <c r="E142" t="n">
        <v>43.59</v>
      </c>
      <c r="F142" t="n">
        <v>39.59</v>
      </c>
      <c r="G142" t="n">
        <v>32.54</v>
      </c>
      <c r="H142" t="n">
        <v>0.55</v>
      </c>
      <c r="I142" t="n">
        <v>73</v>
      </c>
      <c r="J142" t="n">
        <v>128.59</v>
      </c>
      <c r="K142" t="n">
        <v>45</v>
      </c>
      <c r="L142" t="n">
        <v>4</v>
      </c>
      <c r="M142" t="n">
        <v>71</v>
      </c>
      <c r="N142" t="n">
        <v>19.59</v>
      </c>
      <c r="O142" t="n">
        <v>16093.6</v>
      </c>
      <c r="P142" t="n">
        <v>399.79</v>
      </c>
      <c r="Q142" t="n">
        <v>790.17</v>
      </c>
      <c r="R142" t="n">
        <v>163.31</v>
      </c>
      <c r="S142" t="n">
        <v>58.53</v>
      </c>
      <c r="T142" t="n">
        <v>44976.74</v>
      </c>
      <c r="U142" t="n">
        <v>0.36</v>
      </c>
      <c r="V142" t="n">
        <v>0.73</v>
      </c>
      <c r="W142" t="n">
        <v>2.68</v>
      </c>
      <c r="X142" t="n">
        <v>2.69</v>
      </c>
      <c r="Y142" t="n">
        <v>0.5</v>
      </c>
      <c r="Z142" t="n">
        <v>10</v>
      </c>
    </row>
    <row r="143">
      <c r="A143" t="n">
        <v>4</v>
      </c>
      <c r="B143" t="n">
        <v>60</v>
      </c>
      <c r="C143" t="inlineStr">
        <is>
          <t xml:space="preserve">CONCLUIDO	</t>
        </is>
      </c>
      <c r="D143" t="n">
        <v>2.3487</v>
      </c>
      <c r="E143" t="n">
        <v>42.58</v>
      </c>
      <c r="F143" t="n">
        <v>38.99</v>
      </c>
      <c r="G143" t="n">
        <v>41.04</v>
      </c>
      <c r="H143" t="n">
        <v>0.68</v>
      </c>
      <c r="I143" t="n">
        <v>57</v>
      </c>
      <c r="J143" t="n">
        <v>129.92</v>
      </c>
      <c r="K143" t="n">
        <v>45</v>
      </c>
      <c r="L143" t="n">
        <v>5</v>
      </c>
      <c r="M143" t="n">
        <v>55</v>
      </c>
      <c r="N143" t="n">
        <v>19.92</v>
      </c>
      <c r="O143" t="n">
        <v>16257.24</v>
      </c>
      <c r="P143" t="n">
        <v>388.57</v>
      </c>
      <c r="Q143" t="n">
        <v>790.1799999999999</v>
      </c>
      <c r="R143" t="n">
        <v>143</v>
      </c>
      <c r="S143" t="n">
        <v>58.53</v>
      </c>
      <c r="T143" t="n">
        <v>34904.32</v>
      </c>
      <c r="U143" t="n">
        <v>0.41</v>
      </c>
      <c r="V143" t="n">
        <v>0.74</v>
      </c>
      <c r="W143" t="n">
        <v>2.66</v>
      </c>
      <c r="X143" t="n">
        <v>2.08</v>
      </c>
      <c r="Y143" t="n">
        <v>0.5</v>
      </c>
      <c r="Z143" t="n">
        <v>10</v>
      </c>
    </row>
    <row r="144">
      <c r="A144" t="n">
        <v>5</v>
      </c>
      <c r="B144" t="n">
        <v>60</v>
      </c>
      <c r="C144" t="inlineStr">
        <is>
          <t xml:space="preserve">CONCLUIDO	</t>
        </is>
      </c>
      <c r="D144" t="n">
        <v>2.3855</v>
      </c>
      <c r="E144" t="n">
        <v>41.92</v>
      </c>
      <c r="F144" t="n">
        <v>38.59</v>
      </c>
      <c r="G144" t="n">
        <v>49.26</v>
      </c>
      <c r="H144" t="n">
        <v>0.8100000000000001</v>
      </c>
      <c r="I144" t="n">
        <v>47</v>
      </c>
      <c r="J144" t="n">
        <v>131.25</v>
      </c>
      <c r="K144" t="n">
        <v>45</v>
      </c>
      <c r="L144" t="n">
        <v>6</v>
      </c>
      <c r="M144" t="n">
        <v>45</v>
      </c>
      <c r="N144" t="n">
        <v>20.25</v>
      </c>
      <c r="O144" t="n">
        <v>16421.36</v>
      </c>
      <c r="P144" t="n">
        <v>381.67</v>
      </c>
      <c r="Q144" t="n">
        <v>790.16</v>
      </c>
      <c r="R144" t="n">
        <v>129.49</v>
      </c>
      <c r="S144" t="n">
        <v>58.53</v>
      </c>
      <c r="T144" t="n">
        <v>28197.94</v>
      </c>
      <c r="U144" t="n">
        <v>0.45</v>
      </c>
      <c r="V144" t="n">
        <v>0.75</v>
      </c>
      <c r="W144" t="n">
        <v>2.65</v>
      </c>
      <c r="X144" t="n">
        <v>1.68</v>
      </c>
      <c r="Y144" t="n">
        <v>0.5</v>
      </c>
      <c r="Z144" t="n">
        <v>10</v>
      </c>
    </row>
    <row r="145">
      <c r="A145" t="n">
        <v>6</v>
      </c>
      <c r="B145" t="n">
        <v>60</v>
      </c>
      <c r="C145" t="inlineStr">
        <is>
          <t xml:space="preserve">CONCLUIDO	</t>
        </is>
      </c>
      <c r="D145" t="n">
        <v>2.408</v>
      </c>
      <c r="E145" t="n">
        <v>41.53</v>
      </c>
      <c r="F145" t="n">
        <v>38.37</v>
      </c>
      <c r="G145" t="n">
        <v>57.56</v>
      </c>
      <c r="H145" t="n">
        <v>0.93</v>
      </c>
      <c r="I145" t="n">
        <v>40</v>
      </c>
      <c r="J145" t="n">
        <v>132.58</v>
      </c>
      <c r="K145" t="n">
        <v>45</v>
      </c>
      <c r="L145" t="n">
        <v>7</v>
      </c>
      <c r="M145" t="n">
        <v>38</v>
      </c>
      <c r="N145" t="n">
        <v>20.59</v>
      </c>
      <c r="O145" t="n">
        <v>16585.95</v>
      </c>
      <c r="P145" t="n">
        <v>374.38</v>
      </c>
      <c r="Q145" t="n">
        <v>790.16</v>
      </c>
      <c r="R145" t="n">
        <v>122.55</v>
      </c>
      <c r="S145" t="n">
        <v>58.53</v>
      </c>
      <c r="T145" t="n">
        <v>24765.45</v>
      </c>
      <c r="U145" t="n">
        <v>0.48</v>
      </c>
      <c r="V145" t="n">
        <v>0.76</v>
      </c>
      <c r="W145" t="n">
        <v>2.63</v>
      </c>
      <c r="X145" t="n">
        <v>1.47</v>
      </c>
      <c r="Y145" t="n">
        <v>0.5</v>
      </c>
      <c r="Z145" t="n">
        <v>10</v>
      </c>
    </row>
    <row r="146">
      <c r="A146" t="n">
        <v>7</v>
      </c>
      <c r="B146" t="n">
        <v>60</v>
      </c>
      <c r="C146" t="inlineStr">
        <is>
          <t xml:space="preserve">CONCLUIDO	</t>
        </is>
      </c>
      <c r="D146" t="n">
        <v>2.4314</v>
      </c>
      <c r="E146" t="n">
        <v>41.13</v>
      </c>
      <c r="F146" t="n">
        <v>38.13</v>
      </c>
      <c r="G146" t="n">
        <v>67.28</v>
      </c>
      <c r="H146" t="n">
        <v>1.06</v>
      </c>
      <c r="I146" t="n">
        <v>34</v>
      </c>
      <c r="J146" t="n">
        <v>133.92</v>
      </c>
      <c r="K146" t="n">
        <v>45</v>
      </c>
      <c r="L146" t="n">
        <v>8</v>
      </c>
      <c r="M146" t="n">
        <v>32</v>
      </c>
      <c r="N146" t="n">
        <v>20.93</v>
      </c>
      <c r="O146" t="n">
        <v>16751.02</v>
      </c>
      <c r="P146" t="n">
        <v>367.6</v>
      </c>
      <c r="Q146" t="n">
        <v>790.17</v>
      </c>
      <c r="R146" t="n">
        <v>114.3</v>
      </c>
      <c r="S146" t="n">
        <v>58.53</v>
      </c>
      <c r="T146" t="n">
        <v>20668.99</v>
      </c>
      <c r="U146" t="n">
        <v>0.51</v>
      </c>
      <c r="V146" t="n">
        <v>0.76</v>
      </c>
      <c r="W146" t="n">
        <v>2.63</v>
      </c>
      <c r="X146" t="n">
        <v>1.22</v>
      </c>
      <c r="Y146" t="n">
        <v>0.5</v>
      </c>
      <c r="Z146" t="n">
        <v>10</v>
      </c>
    </row>
    <row r="147">
      <c r="A147" t="n">
        <v>8</v>
      </c>
      <c r="B147" t="n">
        <v>60</v>
      </c>
      <c r="C147" t="inlineStr">
        <is>
          <t xml:space="preserve">CONCLUIDO	</t>
        </is>
      </c>
      <c r="D147" t="n">
        <v>2.4469</v>
      </c>
      <c r="E147" t="n">
        <v>40.87</v>
      </c>
      <c r="F147" t="n">
        <v>37.97</v>
      </c>
      <c r="G147" t="n">
        <v>75.94</v>
      </c>
      <c r="H147" t="n">
        <v>1.18</v>
      </c>
      <c r="I147" t="n">
        <v>30</v>
      </c>
      <c r="J147" t="n">
        <v>135.27</v>
      </c>
      <c r="K147" t="n">
        <v>45</v>
      </c>
      <c r="L147" t="n">
        <v>9</v>
      </c>
      <c r="M147" t="n">
        <v>28</v>
      </c>
      <c r="N147" t="n">
        <v>21.27</v>
      </c>
      <c r="O147" t="n">
        <v>16916.71</v>
      </c>
      <c r="P147" t="n">
        <v>360.71</v>
      </c>
      <c r="Q147" t="n">
        <v>790.16</v>
      </c>
      <c r="R147" t="n">
        <v>109.01</v>
      </c>
      <c r="S147" t="n">
        <v>58.53</v>
      </c>
      <c r="T147" t="n">
        <v>18045.16</v>
      </c>
      <c r="U147" t="n">
        <v>0.54</v>
      </c>
      <c r="V147" t="n">
        <v>0.76</v>
      </c>
      <c r="W147" t="n">
        <v>2.62</v>
      </c>
      <c r="X147" t="n">
        <v>1.07</v>
      </c>
      <c r="Y147" t="n">
        <v>0.5</v>
      </c>
      <c r="Z147" t="n">
        <v>10</v>
      </c>
    </row>
    <row r="148">
      <c r="A148" t="n">
        <v>9</v>
      </c>
      <c r="B148" t="n">
        <v>60</v>
      </c>
      <c r="C148" t="inlineStr">
        <is>
          <t xml:space="preserve">CONCLUIDO	</t>
        </is>
      </c>
      <c r="D148" t="n">
        <v>2.4566</v>
      </c>
      <c r="E148" t="n">
        <v>40.71</v>
      </c>
      <c r="F148" t="n">
        <v>37.88</v>
      </c>
      <c r="G148" t="n">
        <v>84.19</v>
      </c>
      <c r="H148" t="n">
        <v>1.29</v>
      </c>
      <c r="I148" t="n">
        <v>27</v>
      </c>
      <c r="J148" t="n">
        <v>136.61</v>
      </c>
      <c r="K148" t="n">
        <v>45</v>
      </c>
      <c r="L148" t="n">
        <v>10</v>
      </c>
      <c r="M148" t="n">
        <v>25</v>
      </c>
      <c r="N148" t="n">
        <v>21.61</v>
      </c>
      <c r="O148" t="n">
        <v>17082.76</v>
      </c>
      <c r="P148" t="n">
        <v>355.18</v>
      </c>
      <c r="Q148" t="n">
        <v>790.17</v>
      </c>
      <c r="R148" t="n">
        <v>105.97</v>
      </c>
      <c r="S148" t="n">
        <v>58.53</v>
      </c>
      <c r="T148" t="n">
        <v>16540.17</v>
      </c>
      <c r="U148" t="n">
        <v>0.55</v>
      </c>
      <c r="V148" t="n">
        <v>0.77</v>
      </c>
      <c r="W148" t="n">
        <v>2.62</v>
      </c>
      <c r="X148" t="n">
        <v>0.98</v>
      </c>
      <c r="Y148" t="n">
        <v>0.5</v>
      </c>
      <c r="Z148" t="n">
        <v>10</v>
      </c>
    </row>
    <row r="149">
      <c r="A149" t="n">
        <v>10</v>
      </c>
      <c r="B149" t="n">
        <v>60</v>
      </c>
      <c r="C149" t="inlineStr">
        <is>
          <t xml:space="preserve">CONCLUIDO	</t>
        </is>
      </c>
      <c r="D149" t="n">
        <v>2.4694</v>
      </c>
      <c r="E149" t="n">
        <v>40.5</v>
      </c>
      <c r="F149" t="n">
        <v>37.75</v>
      </c>
      <c r="G149" t="n">
        <v>94.38</v>
      </c>
      <c r="H149" t="n">
        <v>1.41</v>
      </c>
      <c r="I149" t="n">
        <v>24</v>
      </c>
      <c r="J149" t="n">
        <v>137.96</v>
      </c>
      <c r="K149" t="n">
        <v>45</v>
      </c>
      <c r="L149" t="n">
        <v>11</v>
      </c>
      <c r="M149" t="n">
        <v>22</v>
      </c>
      <c r="N149" t="n">
        <v>21.96</v>
      </c>
      <c r="O149" t="n">
        <v>17249.3</v>
      </c>
      <c r="P149" t="n">
        <v>350.16</v>
      </c>
      <c r="Q149" t="n">
        <v>790.16</v>
      </c>
      <c r="R149" t="n">
        <v>101.53</v>
      </c>
      <c r="S149" t="n">
        <v>58.53</v>
      </c>
      <c r="T149" t="n">
        <v>14333.44</v>
      </c>
      <c r="U149" t="n">
        <v>0.58</v>
      </c>
      <c r="V149" t="n">
        <v>0.77</v>
      </c>
      <c r="W149" t="n">
        <v>2.61</v>
      </c>
      <c r="X149" t="n">
        <v>0.85</v>
      </c>
      <c r="Y149" t="n">
        <v>0.5</v>
      </c>
      <c r="Z149" t="n">
        <v>10</v>
      </c>
    </row>
    <row r="150">
      <c r="A150" t="n">
        <v>11</v>
      </c>
      <c r="B150" t="n">
        <v>60</v>
      </c>
      <c r="C150" t="inlineStr">
        <is>
          <t xml:space="preserve">CONCLUIDO	</t>
        </is>
      </c>
      <c r="D150" t="n">
        <v>2.4768</v>
      </c>
      <c r="E150" t="n">
        <v>40.37</v>
      </c>
      <c r="F150" t="n">
        <v>37.68</v>
      </c>
      <c r="G150" t="n">
        <v>102.76</v>
      </c>
      <c r="H150" t="n">
        <v>1.52</v>
      </c>
      <c r="I150" t="n">
        <v>22</v>
      </c>
      <c r="J150" t="n">
        <v>139.32</v>
      </c>
      <c r="K150" t="n">
        <v>45</v>
      </c>
      <c r="L150" t="n">
        <v>12</v>
      </c>
      <c r="M150" t="n">
        <v>20</v>
      </c>
      <c r="N150" t="n">
        <v>22.32</v>
      </c>
      <c r="O150" t="n">
        <v>17416.34</v>
      </c>
      <c r="P150" t="n">
        <v>344.31</v>
      </c>
      <c r="Q150" t="n">
        <v>790.1799999999999</v>
      </c>
      <c r="R150" t="n">
        <v>99.12</v>
      </c>
      <c r="S150" t="n">
        <v>58.53</v>
      </c>
      <c r="T150" t="n">
        <v>13138.62</v>
      </c>
      <c r="U150" t="n">
        <v>0.59</v>
      </c>
      <c r="V150" t="n">
        <v>0.77</v>
      </c>
      <c r="W150" t="n">
        <v>2.61</v>
      </c>
      <c r="X150" t="n">
        <v>0.78</v>
      </c>
      <c r="Y150" t="n">
        <v>0.5</v>
      </c>
      <c r="Z150" t="n">
        <v>10</v>
      </c>
    </row>
    <row r="151">
      <c r="A151" t="n">
        <v>12</v>
      </c>
      <c r="B151" t="n">
        <v>60</v>
      </c>
      <c r="C151" t="inlineStr">
        <is>
          <t xml:space="preserve">CONCLUIDO	</t>
        </is>
      </c>
      <c r="D151" t="n">
        <v>2.484</v>
      </c>
      <c r="E151" t="n">
        <v>40.26</v>
      </c>
      <c r="F151" t="n">
        <v>37.61</v>
      </c>
      <c r="G151" t="n">
        <v>112.84</v>
      </c>
      <c r="H151" t="n">
        <v>1.63</v>
      </c>
      <c r="I151" t="n">
        <v>20</v>
      </c>
      <c r="J151" t="n">
        <v>140.67</v>
      </c>
      <c r="K151" t="n">
        <v>45</v>
      </c>
      <c r="L151" t="n">
        <v>13</v>
      </c>
      <c r="M151" t="n">
        <v>18</v>
      </c>
      <c r="N151" t="n">
        <v>22.68</v>
      </c>
      <c r="O151" t="n">
        <v>17583.88</v>
      </c>
      <c r="P151" t="n">
        <v>339.25</v>
      </c>
      <c r="Q151" t="n">
        <v>790.16</v>
      </c>
      <c r="R151" t="n">
        <v>97.03</v>
      </c>
      <c r="S151" t="n">
        <v>58.53</v>
      </c>
      <c r="T151" t="n">
        <v>12102.66</v>
      </c>
      <c r="U151" t="n">
        <v>0.6</v>
      </c>
      <c r="V151" t="n">
        <v>0.77</v>
      </c>
      <c r="W151" t="n">
        <v>2.61</v>
      </c>
      <c r="X151" t="n">
        <v>0.71</v>
      </c>
      <c r="Y151" t="n">
        <v>0.5</v>
      </c>
      <c r="Z151" t="n">
        <v>10</v>
      </c>
    </row>
    <row r="152">
      <c r="A152" t="n">
        <v>13</v>
      </c>
      <c r="B152" t="n">
        <v>60</v>
      </c>
      <c r="C152" t="inlineStr">
        <is>
          <t xml:space="preserve">CONCLUIDO	</t>
        </is>
      </c>
      <c r="D152" t="n">
        <v>2.4925</v>
      </c>
      <c r="E152" t="n">
        <v>40.12</v>
      </c>
      <c r="F152" t="n">
        <v>37.53</v>
      </c>
      <c r="G152" t="n">
        <v>125.09</v>
      </c>
      <c r="H152" t="n">
        <v>1.74</v>
      </c>
      <c r="I152" t="n">
        <v>18</v>
      </c>
      <c r="J152" t="n">
        <v>142.04</v>
      </c>
      <c r="K152" t="n">
        <v>45</v>
      </c>
      <c r="L152" t="n">
        <v>14</v>
      </c>
      <c r="M152" t="n">
        <v>16</v>
      </c>
      <c r="N152" t="n">
        <v>23.04</v>
      </c>
      <c r="O152" t="n">
        <v>17751.93</v>
      </c>
      <c r="P152" t="n">
        <v>330.13</v>
      </c>
      <c r="Q152" t="n">
        <v>790.16</v>
      </c>
      <c r="R152" t="n">
        <v>94.26000000000001</v>
      </c>
      <c r="S152" t="n">
        <v>58.53</v>
      </c>
      <c r="T152" t="n">
        <v>10728.34</v>
      </c>
      <c r="U152" t="n">
        <v>0.62</v>
      </c>
      <c r="V152" t="n">
        <v>0.77</v>
      </c>
      <c r="W152" t="n">
        <v>2.6</v>
      </c>
      <c r="X152" t="n">
        <v>0.63</v>
      </c>
      <c r="Y152" t="n">
        <v>0.5</v>
      </c>
      <c r="Z152" t="n">
        <v>10</v>
      </c>
    </row>
    <row r="153">
      <c r="A153" t="n">
        <v>14</v>
      </c>
      <c r="B153" t="n">
        <v>60</v>
      </c>
      <c r="C153" t="inlineStr">
        <is>
          <t xml:space="preserve">CONCLUIDO	</t>
        </is>
      </c>
      <c r="D153" t="n">
        <v>2.4965</v>
      </c>
      <c r="E153" t="n">
        <v>40.06</v>
      </c>
      <c r="F153" t="n">
        <v>37.49</v>
      </c>
      <c r="G153" t="n">
        <v>132.32</v>
      </c>
      <c r="H153" t="n">
        <v>1.85</v>
      </c>
      <c r="I153" t="n">
        <v>17</v>
      </c>
      <c r="J153" t="n">
        <v>143.4</v>
      </c>
      <c r="K153" t="n">
        <v>45</v>
      </c>
      <c r="L153" t="n">
        <v>15</v>
      </c>
      <c r="M153" t="n">
        <v>15</v>
      </c>
      <c r="N153" t="n">
        <v>23.41</v>
      </c>
      <c r="O153" t="n">
        <v>17920.49</v>
      </c>
      <c r="P153" t="n">
        <v>326.16</v>
      </c>
      <c r="Q153" t="n">
        <v>790.17</v>
      </c>
      <c r="R153" t="n">
        <v>93.06999999999999</v>
      </c>
      <c r="S153" t="n">
        <v>58.53</v>
      </c>
      <c r="T153" t="n">
        <v>10136.84</v>
      </c>
      <c r="U153" t="n">
        <v>0.63</v>
      </c>
      <c r="V153" t="n">
        <v>0.77</v>
      </c>
      <c r="W153" t="n">
        <v>2.6</v>
      </c>
      <c r="X153" t="n">
        <v>0.59</v>
      </c>
      <c r="Y153" t="n">
        <v>0.5</v>
      </c>
      <c r="Z153" t="n">
        <v>10</v>
      </c>
    </row>
    <row r="154">
      <c r="A154" t="n">
        <v>15</v>
      </c>
      <c r="B154" t="n">
        <v>60</v>
      </c>
      <c r="C154" t="inlineStr">
        <is>
          <t xml:space="preserve">CONCLUIDO	</t>
        </is>
      </c>
      <c r="D154" t="n">
        <v>2.4999</v>
      </c>
      <c r="E154" t="n">
        <v>40</v>
      </c>
      <c r="F154" t="n">
        <v>37.46</v>
      </c>
      <c r="G154" t="n">
        <v>140.48</v>
      </c>
      <c r="H154" t="n">
        <v>1.96</v>
      </c>
      <c r="I154" t="n">
        <v>16</v>
      </c>
      <c r="J154" t="n">
        <v>144.77</v>
      </c>
      <c r="K154" t="n">
        <v>45</v>
      </c>
      <c r="L154" t="n">
        <v>16</v>
      </c>
      <c r="M154" t="n">
        <v>11</v>
      </c>
      <c r="N154" t="n">
        <v>23.78</v>
      </c>
      <c r="O154" t="n">
        <v>18089.56</v>
      </c>
      <c r="P154" t="n">
        <v>321.18</v>
      </c>
      <c r="Q154" t="n">
        <v>790.17</v>
      </c>
      <c r="R154" t="n">
        <v>92.06999999999999</v>
      </c>
      <c r="S154" t="n">
        <v>58.53</v>
      </c>
      <c r="T154" t="n">
        <v>9644.18</v>
      </c>
      <c r="U154" t="n">
        <v>0.64</v>
      </c>
      <c r="V154" t="n">
        <v>0.77</v>
      </c>
      <c r="W154" t="n">
        <v>2.6</v>
      </c>
      <c r="X154" t="n">
        <v>0.5600000000000001</v>
      </c>
      <c r="Y154" t="n">
        <v>0.5</v>
      </c>
      <c r="Z154" t="n">
        <v>10</v>
      </c>
    </row>
    <row r="155">
      <c r="A155" t="n">
        <v>16</v>
      </c>
      <c r="B155" t="n">
        <v>60</v>
      </c>
      <c r="C155" t="inlineStr">
        <is>
          <t xml:space="preserve">CONCLUIDO	</t>
        </is>
      </c>
      <c r="D155" t="n">
        <v>2.5031</v>
      </c>
      <c r="E155" t="n">
        <v>39.95</v>
      </c>
      <c r="F155" t="n">
        <v>37.43</v>
      </c>
      <c r="G155" t="n">
        <v>149.74</v>
      </c>
      <c r="H155" t="n">
        <v>2.06</v>
      </c>
      <c r="I155" t="n">
        <v>15</v>
      </c>
      <c r="J155" t="n">
        <v>146.15</v>
      </c>
      <c r="K155" t="n">
        <v>45</v>
      </c>
      <c r="L155" t="n">
        <v>17</v>
      </c>
      <c r="M155" t="n">
        <v>6</v>
      </c>
      <c r="N155" t="n">
        <v>24.15</v>
      </c>
      <c r="O155" t="n">
        <v>18259.16</v>
      </c>
      <c r="P155" t="n">
        <v>320.42</v>
      </c>
      <c r="Q155" t="n">
        <v>790.16</v>
      </c>
      <c r="R155" t="n">
        <v>90.89</v>
      </c>
      <c r="S155" t="n">
        <v>58.53</v>
      </c>
      <c r="T155" t="n">
        <v>9057.379999999999</v>
      </c>
      <c r="U155" t="n">
        <v>0.64</v>
      </c>
      <c r="V155" t="n">
        <v>0.77</v>
      </c>
      <c r="W155" t="n">
        <v>2.6</v>
      </c>
      <c r="X155" t="n">
        <v>0.53</v>
      </c>
      <c r="Y155" t="n">
        <v>0.5</v>
      </c>
      <c r="Z155" t="n">
        <v>10</v>
      </c>
    </row>
    <row r="156">
      <c r="A156" t="n">
        <v>17</v>
      </c>
      <c r="B156" t="n">
        <v>60</v>
      </c>
      <c r="C156" t="inlineStr">
        <is>
          <t xml:space="preserve">CONCLUIDO	</t>
        </is>
      </c>
      <c r="D156" t="n">
        <v>2.5029</v>
      </c>
      <c r="E156" t="n">
        <v>39.95</v>
      </c>
      <c r="F156" t="n">
        <v>37.44</v>
      </c>
      <c r="G156" t="n">
        <v>149.75</v>
      </c>
      <c r="H156" t="n">
        <v>2.16</v>
      </c>
      <c r="I156" t="n">
        <v>15</v>
      </c>
      <c r="J156" t="n">
        <v>147.53</v>
      </c>
      <c r="K156" t="n">
        <v>45</v>
      </c>
      <c r="L156" t="n">
        <v>18</v>
      </c>
      <c r="M156" t="n">
        <v>4</v>
      </c>
      <c r="N156" t="n">
        <v>24.53</v>
      </c>
      <c r="O156" t="n">
        <v>18429.27</v>
      </c>
      <c r="P156" t="n">
        <v>321.4</v>
      </c>
      <c r="Q156" t="n">
        <v>790.16</v>
      </c>
      <c r="R156" t="n">
        <v>90.86</v>
      </c>
      <c r="S156" t="n">
        <v>58.53</v>
      </c>
      <c r="T156" t="n">
        <v>9045.280000000001</v>
      </c>
      <c r="U156" t="n">
        <v>0.64</v>
      </c>
      <c r="V156" t="n">
        <v>0.77</v>
      </c>
      <c r="W156" t="n">
        <v>2.61</v>
      </c>
      <c r="X156" t="n">
        <v>0.54</v>
      </c>
      <c r="Y156" t="n">
        <v>0.5</v>
      </c>
      <c r="Z156" t="n">
        <v>10</v>
      </c>
    </row>
    <row r="157">
      <c r="A157" t="n">
        <v>18</v>
      </c>
      <c r="B157" t="n">
        <v>60</v>
      </c>
      <c r="C157" t="inlineStr">
        <is>
          <t xml:space="preserve">CONCLUIDO	</t>
        </is>
      </c>
      <c r="D157" t="n">
        <v>2.503</v>
      </c>
      <c r="E157" t="n">
        <v>39.95</v>
      </c>
      <c r="F157" t="n">
        <v>37.44</v>
      </c>
      <c r="G157" t="n">
        <v>149.75</v>
      </c>
      <c r="H157" t="n">
        <v>2.26</v>
      </c>
      <c r="I157" t="n">
        <v>15</v>
      </c>
      <c r="J157" t="n">
        <v>148.91</v>
      </c>
      <c r="K157" t="n">
        <v>45</v>
      </c>
      <c r="L157" t="n">
        <v>19</v>
      </c>
      <c r="M157" t="n">
        <v>0</v>
      </c>
      <c r="N157" t="n">
        <v>24.92</v>
      </c>
      <c r="O157" t="n">
        <v>18599.92</v>
      </c>
      <c r="P157" t="n">
        <v>320.5</v>
      </c>
      <c r="Q157" t="n">
        <v>790.17</v>
      </c>
      <c r="R157" t="n">
        <v>90.7</v>
      </c>
      <c r="S157" t="n">
        <v>58.53</v>
      </c>
      <c r="T157" t="n">
        <v>8964.809999999999</v>
      </c>
      <c r="U157" t="n">
        <v>0.65</v>
      </c>
      <c r="V157" t="n">
        <v>0.77</v>
      </c>
      <c r="W157" t="n">
        <v>2.61</v>
      </c>
      <c r="X157" t="n">
        <v>0.53</v>
      </c>
      <c r="Y157" t="n">
        <v>0.5</v>
      </c>
      <c r="Z157" t="n">
        <v>10</v>
      </c>
    </row>
    <row r="158">
      <c r="A158" t="n">
        <v>0</v>
      </c>
      <c r="B158" t="n">
        <v>80</v>
      </c>
      <c r="C158" t="inlineStr">
        <is>
          <t xml:space="preserve">CONCLUIDO	</t>
        </is>
      </c>
      <c r="D158" t="n">
        <v>1.3236</v>
      </c>
      <c r="E158" t="n">
        <v>75.55</v>
      </c>
      <c r="F158" t="n">
        <v>56.86</v>
      </c>
      <c r="G158" t="n">
        <v>6.72</v>
      </c>
      <c r="H158" t="n">
        <v>0.11</v>
      </c>
      <c r="I158" t="n">
        <v>508</v>
      </c>
      <c r="J158" t="n">
        <v>159.12</v>
      </c>
      <c r="K158" t="n">
        <v>50.28</v>
      </c>
      <c r="L158" t="n">
        <v>1</v>
      </c>
      <c r="M158" t="n">
        <v>506</v>
      </c>
      <c r="N158" t="n">
        <v>27.84</v>
      </c>
      <c r="O158" t="n">
        <v>19859.16</v>
      </c>
      <c r="P158" t="n">
        <v>696.15</v>
      </c>
      <c r="Q158" t="n">
        <v>790.28</v>
      </c>
      <c r="R158" t="n">
        <v>741.04</v>
      </c>
      <c r="S158" t="n">
        <v>58.53</v>
      </c>
      <c r="T158" t="n">
        <v>331667.62</v>
      </c>
      <c r="U158" t="n">
        <v>0.08</v>
      </c>
      <c r="V158" t="n">
        <v>0.51</v>
      </c>
      <c r="W158" t="n">
        <v>3.41</v>
      </c>
      <c r="X158" t="n">
        <v>19.95</v>
      </c>
      <c r="Y158" t="n">
        <v>0.5</v>
      </c>
      <c r="Z158" t="n">
        <v>10</v>
      </c>
    </row>
    <row r="159">
      <c r="A159" t="n">
        <v>1</v>
      </c>
      <c r="B159" t="n">
        <v>80</v>
      </c>
      <c r="C159" t="inlineStr">
        <is>
          <t xml:space="preserve">CONCLUIDO	</t>
        </is>
      </c>
      <c r="D159" t="n">
        <v>1.8881</v>
      </c>
      <c r="E159" t="n">
        <v>52.96</v>
      </c>
      <c r="F159" t="n">
        <v>44.32</v>
      </c>
      <c r="G159" t="n">
        <v>13.57</v>
      </c>
      <c r="H159" t="n">
        <v>0.22</v>
      </c>
      <c r="I159" t="n">
        <v>196</v>
      </c>
      <c r="J159" t="n">
        <v>160.54</v>
      </c>
      <c r="K159" t="n">
        <v>50.28</v>
      </c>
      <c r="L159" t="n">
        <v>2</v>
      </c>
      <c r="M159" t="n">
        <v>194</v>
      </c>
      <c r="N159" t="n">
        <v>28.26</v>
      </c>
      <c r="O159" t="n">
        <v>20034.4</v>
      </c>
      <c r="P159" t="n">
        <v>538.9400000000001</v>
      </c>
      <c r="Q159" t="n">
        <v>790.21</v>
      </c>
      <c r="R159" t="n">
        <v>321.03</v>
      </c>
      <c r="S159" t="n">
        <v>58.53</v>
      </c>
      <c r="T159" t="n">
        <v>123225.31</v>
      </c>
      <c r="U159" t="n">
        <v>0.18</v>
      </c>
      <c r="V159" t="n">
        <v>0.65</v>
      </c>
      <c r="W159" t="n">
        <v>2.9</v>
      </c>
      <c r="X159" t="n">
        <v>7.42</v>
      </c>
      <c r="Y159" t="n">
        <v>0.5</v>
      </c>
      <c r="Z159" t="n">
        <v>10</v>
      </c>
    </row>
    <row r="160">
      <c r="A160" t="n">
        <v>2</v>
      </c>
      <c r="B160" t="n">
        <v>80</v>
      </c>
      <c r="C160" t="inlineStr">
        <is>
          <t xml:space="preserve">CONCLUIDO	</t>
        </is>
      </c>
      <c r="D160" t="n">
        <v>2.0988</v>
      </c>
      <c r="E160" t="n">
        <v>47.65</v>
      </c>
      <c r="F160" t="n">
        <v>41.42</v>
      </c>
      <c r="G160" t="n">
        <v>20.54</v>
      </c>
      <c r="H160" t="n">
        <v>0.33</v>
      </c>
      <c r="I160" t="n">
        <v>121</v>
      </c>
      <c r="J160" t="n">
        <v>161.97</v>
      </c>
      <c r="K160" t="n">
        <v>50.28</v>
      </c>
      <c r="L160" t="n">
        <v>3</v>
      </c>
      <c r="M160" t="n">
        <v>119</v>
      </c>
      <c r="N160" t="n">
        <v>28.69</v>
      </c>
      <c r="O160" t="n">
        <v>20210.21</v>
      </c>
      <c r="P160" t="n">
        <v>500.46</v>
      </c>
      <c r="Q160" t="n">
        <v>790.1900000000001</v>
      </c>
      <c r="R160" t="n">
        <v>223.93</v>
      </c>
      <c r="S160" t="n">
        <v>58.53</v>
      </c>
      <c r="T160" t="n">
        <v>75048.25</v>
      </c>
      <c r="U160" t="n">
        <v>0.26</v>
      </c>
      <c r="V160" t="n">
        <v>0.7</v>
      </c>
      <c r="W160" t="n">
        <v>2.78</v>
      </c>
      <c r="X160" t="n">
        <v>4.52</v>
      </c>
      <c r="Y160" t="n">
        <v>0.5</v>
      </c>
      <c r="Z160" t="n">
        <v>10</v>
      </c>
    </row>
    <row r="161">
      <c r="A161" t="n">
        <v>3</v>
      </c>
      <c r="B161" t="n">
        <v>80</v>
      </c>
      <c r="C161" t="inlineStr">
        <is>
          <t xml:space="preserve">CONCLUIDO	</t>
        </is>
      </c>
      <c r="D161" t="n">
        <v>2.205</v>
      </c>
      <c r="E161" t="n">
        <v>45.35</v>
      </c>
      <c r="F161" t="n">
        <v>40.19</v>
      </c>
      <c r="G161" t="n">
        <v>27.4</v>
      </c>
      <c r="H161" t="n">
        <v>0.43</v>
      </c>
      <c r="I161" t="n">
        <v>88</v>
      </c>
      <c r="J161" t="n">
        <v>163.4</v>
      </c>
      <c r="K161" t="n">
        <v>50.28</v>
      </c>
      <c r="L161" t="n">
        <v>4</v>
      </c>
      <c r="M161" t="n">
        <v>86</v>
      </c>
      <c r="N161" t="n">
        <v>29.12</v>
      </c>
      <c r="O161" t="n">
        <v>20386.62</v>
      </c>
      <c r="P161" t="n">
        <v>482.65</v>
      </c>
      <c r="Q161" t="n">
        <v>790.17</v>
      </c>
      <c r="R161" t="n">
        <v>183.02</v>
      </c>
      <c r="S161" t="n">
        <v>58.53</v>
      </c>
      <c r="T161" t="n">
        <v>54758.94</v>
      </c>
      <c r="U161" t="n">
        <v>0.32</v>
      </c>
      <c r="V161" t="n">
        <v>0.72</v>
      </c>
      <c r="W161" t="n">
        <v>2.72</v>
      </c>
      <c r="X161" t="n">
        <v>3.29</v>
      </c>
      <c r="Y161" t="n">
        <v>0.5</v>
      </c>
      <c r="Z161" t="n">
        <v>10</v>
      </c>
    </row>
    <row r="162">
      <c r="A162" t="n">
        <v>4</v>
      </c>
      <c r="B162" t="n">
        <v>80</v>
      </c>
      <c r="C162" t="inlineStr">
        <is>
          <t xml:space="preserve">CONCLUIDO	</t>
        </is>
      </c>
      <c r="D162" t="n">
        <v>2.274</v>
      </c>
      <c r="E162" t="n">
        <v>43.98</v>
      </c>
      <c r="F162" t="n">
        <v>39.43</v>
      </c>
      <c r="G162" t="n">
        <v>34.28</v>
      </c>
      <c r="H162" t="n">
        <v>0.54</v>
      </c>
      <c r="I162" t="n">
        <v>69</v>
      </c>
      <c r="J162" t="n">
        <v>164.83</v>
      </c>
      <c r="K162" t="n">
        <v>50.28</v>
      </c>
      <c r="L162" t="n">
        <v>5</v>
      </c>
      <c r="M162" t="n">
        <v>67</v>
      </c>
      <c r="N162" t="n">
        <v>29.55</v>
      </c>
      <c r="O162" t="n">
        <v>20563.61</v>
      </c>
      <c r="P162" t="n">
        <v>470.5</v>
      </c>
      <c r="Q162" t="n">
        <v>790.1900000000001</v>
      </c>
      <c r="R162" t="n">
        <v>157.44</v>
      </c>
      <c r="S162" t="n">
        <v>58.53</v>
      </c>
      <c r="T162" t="n">
        <v>42061.9</v>
      </c>
      <c r="U162" t="n">
        <v>0.37</v>
      </c>
      <c r="V162" t="n">
        <v>0.74</v>
      </c>
      <c r="W162" t="n">
        <v>2.69</v>
      </c>
      <c r="X162" t="n">
        <v>2.52</v>
      </c>
      <c r="Y162" t="n">
        <v>0.5</v>
      </c>
      <c r="Z162" t="n">
        <v>10</v>
      </c>
    </row>
    <row r="163">
      <c r="A163" t="n">
        <v>5</v>
      </c>
      <c r="B163" t="n">
        <v>80</v>
      </c>
      <c r="C163" t="inlineStr">
        <is>
          <t xml:space="preserve">CONCLUIDO	</t>
        </is>
      </c>
      <c r="D163" t="n">
        <v>2.3183</v>
      </c>
      <c r="E163" t="n">
        <v>43.13</v>
      </c>
      <c r="F163" t="n">
        <v>38.97</v>
      </c>
      <c r="G163" t="n">
        <v>41.02</v>
      </c>
      <c r="H163" t="n">
        <v>0.64</v>
      </c>
      <c r="I163" t="n">
        <v>57</v>
      </c>
      <c r="J163" t="n">
        <v>166.27</v>
      </c>
      <c r="K163" t="n">
        <v>50.28</v>
      </c>
      <c r="L163" t="n">
        <v>6</v>
      </c>
      <c r="M163" t="n">
        <v>55</v>
      </c>
      <c r="N163" t="n">
        <v>29.99</v>
      </c>
      <c r="O163" t="n">
        <v>20741.2</v>
      </c>
      <c r="P163" t="n">
        <v>462.04</v>
      </c>
      <c r="Q163" t="n">
        <v>790.17</v>
      </c>
      <c r="R163" t="n">
        <v>142.42</v>
      </c>
      <c r="S163" t="n">
        <v>58.53</v>
      </c>
      <c r="T163" t="n">
        <v>34612.37</v>
      </c>
      <c r="U163" t="n">
        <v>0.41</v>
      </c>
      <c r="V163" t="n">
        <v>0.74</v>
      </c>
      <c r="W163" t="n">
        <v>2.66</v>
      </c>
      <c r="X163" t="n">
        <v>2.07</v>
      </c>
      <c r="Y163" t="n">
        <v>0.5</v>
      </c>
      <c r="Z163" t="n">
        <v>10</v>
      </c>
    </row>
    <row r="164">
      <c r="A164" t="n">
        <v>6</v>
      </c>
      <c r="B164" t="n">
        <v>80</v>
      </c>
      <c r="C164" t="inlineStr">
        <is>
          <t xml:space="preserve">CONCLUIDO	</t>
        </is>
      </c>
      <c r="D164" t="n">
        <v>2.3516</v>
      </c>
      <c r="E164" t="n">
        <v>42.52</v>
      </c>
      <c r="F164" t="n">
        <v>38.65</v>
      </c>
      <c r="G164" t="n">
        <v>48.32</v>
      </c>
      <c r="H164" t="n">
        <v>0.74</v>
      </c>
      <c r="I164" t="n">
        <v>48</v>
      </c>
      <c r="J164" t="n">
        <v>167.72</v>
      </c>
      <c r="K164" t="n">
        <v>50.28</v>
      </c>
      <c r="L164" t="n">
        <v>7</v>
      </c>
      <c r="M164" t="n">
        <v>46</v>
      </c>
      <c r="N164" t="n">
        <v>30.44</v>
      </c>
      <c r="O164" t="n">
        <v>20919.39</v>
      </c>
      <c r="P164" t="n">
        <v>455.49</v>
      </c>
      <c r="Q164" t="n">
        <v>790.17</v>
      </c>
      <c r="R164" t="n">
        <v>131.66</v>
      </c>
      <c r="S164" t="n">
        <v>58.53</v>
      </c>
      <c r="T164" t="n">
        <v>29276.89</v>
      </c>
      <c r="U164" t="n">
        <v>0.44</v>
      </c>
      <c r="V164" t="n">
        <v>0.75</v>
      </c>
      <c r="W164" t="n">
        <v>2.65</v>
      </c>
      <c r="X164" t="n">
        <v>1.75</v>
      </c>
      <c r="Y164" t="n">
        <v>0.5</v>
      </c>
      <c r="Z164" t="n">
        <v>10</v>
      </c>
    </row>
    <row r="165">
      <c r="A165" t="n">
        <v>7</v>
      </c>
      <c r="B165" t="n">
        <v>80</v>
      </c>
      <c r="C165" t="inlineStr">
        <is>
          <t xml:space="preserve">CONCLUIDO	</t>
        </is>
      </c>
      <c r="D165" t="n">
        <v>2.3728</v>
      </c>
      <c r="E165" t="n">
        <v>42.14</v>
      </c>
      <c r="F165" t="n">
        <v>38.47</v>
      </c>
      <c r="G165" t="n">
        <v>54.95</v>
      </c>
      <c r="H165" t="n">
        <v>0.84</v>
      </c>
      <c r="I165" t="n">
        <v>42</v>
      </c>
      <c r="J165" t="n">
        <v>169.17</v>
      </c>
      <c r="K165" t="n">
        <v>50.28</v>
      </c>
      <c r="L165" t="n">
        <v>8</v>
      </c>
      <c r="M165" t="n">
        <v>40</v>
      </c>
      <c r="N165" t="n">
        <v>30.89</v>
      </c>
      <c r="O165" t="n">
        <v>21098.19</v>
      </c>
      <c r="P165" t="n">
        <v>450.94</v>
      </c>
      <c r="Q165" t="n">
        <v>790.21</v>
      </c>
      <c r="R165" t="n">
        <v>124.92</v>
      </c>
      <c r="S165" t="n">
        <v>58.53</v>
      </c>
      <c r="T165" t="n">
        <v>25939.03</v>
      </c>
      <c r="U165" t="n">
        <v>0.47</v>
      </c>
      <c r="V165" t="n">
        <v>0.75</v>
      </c>
      <c r="W165" t="n">
        <v>2.66</v>
      </c>
      <c r="X165" t="n">
        <v>1.56</v>
      </c>
      <c r="Y165" t="n">
        <v>0.5</v>
      </c>
      <c r="Z165" t="n">
        <v>10</v>
      </c>
    </row>
    <row r="166">
      <c r="A166" t="n">
        <v>8</v>
      </c>
      <c r="B166" t="n">
        <v>80</v>
      </c>
      <c r="C166" t="inlineStr">
        <is>
          <t xml:space="preserve">CONCLUIDO	</t>
        </is>
      </c>
      <c r="D166" t="n">
        <v>2.3944</v>
      </c>
      <c r="E166" t="n">
        <v>41.76</v>
      </c>
      <c r="F166" t="n">
        <v>38.25</v>
      </c>
      <c r="G166" t="n">
        <v>62.02</v>
      </c>
      <c r="H166" t="n">
        <v>0.9399999999999999</v>
      </c>
      <c r="I166" t="n">
        <v>37</v>
      </c>
      <c r="J166" t="n">
        <v>170.62</v>
      </c>
      <c r="K166" t="n">
        <v>50.28</v>
      </c>
      <c r="L166" t="n">
        <v>9</v>
      </c>
      <c r="M166" t="n">
        <v>35</v>
      </c>
      <c r="N166" t="n">
        <v>31.34</v>
      </c>
      <c r="O166" t="n">
        <v>21277.6</v>
      </c>
      <c r="P166" t="n">
        <v>444.47</v>
      </c>
      <c r="Q166" t="n">
        <v>790.17</v>
      </c>
      <c r="R166" t="n">
        <v>118.31</v>
      </c>
      <c r="S166" t="n">
        <v>58.53</v>
      </c>
      <c r="T166" t="n">
        <v>22657.48</v>
      </c>
      <c r="U166" t="n">
        <v>0.49</v>
      </c>
      <c r="V166" t="n">
        <v>0.76</v>
      </c>
      <c r="W166" t="n">
        <v>2.63</v>
      </c>
      <c r="X166" t="n">
        <v>1.34</v>
      </c>
      <c r="Y166" t="n">
        <v>0.5</v>
      </c>
      <c r="Z166" t="n">
        <v>10</v>
      </c>
    </row>
    <row r="167">
      <c r="A167" t="n">
        <v>9</v>
      </c>
      <c r="B167" t="n">
        <v>80</v>
      </c>
      <c r="C167" t="inlineStr">
        <is>
          <t xml:space="preserve">CONCLUIDO	</t>
        </is>
      </c>
      <c r="D167" t="n">
        <v>2.4112</v>
      </c>
      <c r="E167" t="n">
        <v>41.47</v>
      </c>
      <c r="F167" t="n">
        <v>38.09</v>
      </c>
      <c r="G167" t="n">
        <v>69.25</v>
      </c>
      <c r="H167" t="n">
        <v>1.03</v>
      </c>
      <c r="I167" t="n">
        <v>33</v>
      </c>
      <c r="J167" t="n">
        <v>172.08</v>
      </c>
      <c r="K167" t="n">
        <v>50.28</v>
      </c>
      <c r="L167" t="n">
        <v>10</v>
      </c>
      <c r="M167" t="n">
        <v>31</v>
      </c>
      <c r="N167" t="n">
        <v>31.8</v>
      </c>
      <c r="O167" t="n">
        <v>21457.64</v>
      </c>
      <c r="P167" t="n">
        <v>439.29</v>
      </c>
      <c r="Q167" t="n">
        <v>790.1900000000001</v>
      </c>
      <c r="R167" t="n">
        <v>112.84</v>
      </c>
      <c r="S167" t="n">
        <v>58.53</v>
      </c>
      <c r="T167" t="n">
        <v>19944.47</v>
      </c>
      <c r="U167" t="n">
        <v>0.52</v>
      </c>
      <c r="V167" t="n">
        <v>0.76</v>
      </c>
      <c r="W167" t="n">
        <v>2.62</v>
      </c>
      <c r="X167" t="n">
        <v>1.18</v>
      </c>
      <c r="Y167" t="n">
        <v>0.5</v>
      </c>
      <c r="Z167" t="n">
        <v>10</v>
      </c>
    </row>
    <row r="168">
      <c r="A168" t="n">
        <v>10</v>
      </c>
      <c r="B168" t="n">
        <v>80</v>
      </c>
      <c r="C168" t="inlineStr">
        <is>
          <t xml:space="preserve">CONCLUIDO	</t>
        </is>
      </c>
      <c r="D168" t="n">
        <v>2.422</v>
      </c>
      <c r="E168" t="n">
        <v>41.29</v>
      </c>
      <c r="F168" t="n">
        <v>38</v>
      </c>
      <c r="G168" t="n">
        <v>75.98999999999999</v>
      </c>
      <c r="H168" t="n">
        <v>1.12</v>
      </c>
      <c r="I168" t="n">
        <v>30</v>
      </c>
      <c r="J168" t="n">
        <v>173.55</v>
      </c>
      <c r="K168" t="n">
        <v>50.28</v>
      </c>
      <c r="L168" t="n">
        <v>11</v>
      </c>
      <c r="M168" t="n">
        <v>28</v>
      </c>
      <c r="N168" t="n">
        <v>32.27</v>
      </c>
      <c r="O168" t="n">
        <v>21638.31</v>
      </c>
      <c r="P168" t="n">
        <v>435.25</v>
      </c>
      <c r="Q168" t="n">
        <v>790.1799999999999</v>
      </c>
      <c r="R168" t="n">
        <v>109.92</v>
      </c>
      <c r="S168" t="n">
        <v>58.53</v>
      </c>
      <c r="T168" t="n">
        <v>18498.22</v>
      </c>
      <c r="U168" t="n">
        <v>0.53</v>
      </c>
      <c r="V168" t="n">
        <v>0.76</v>
      </c>
      <c r="W168" t="n">
        <v>2.62</v>
      </c>
      <c r="X168" t="n">
        <v>1.09</v>
      </c>
      <c r="Y168" t="n">
        <v>0.5</v>
      </c>
      <c r="Z168" t="n">
        <v>10</v>
      </c>
    </row>
    <row r="169">
      <c r="A169" t="n">
        <v>11</v>
      </c>
      <c r="B169" t="n">
        <v>80</v>
      </c>
      <c r="C169" t="inlineStr">
        <is>
          <t xml:space="preserve">CONCLUIDO	</t>
        </is>
      </c>
      <c r="D169" t="n">
        <v>2.435</v>
      </c>
      <c r="E169" t="n">
        <v>41.07</v>
      </c>
      <c r="F169" t="n">
        <v>37.87</v>
      </c>
      <c r="G169" t="n">
        <v>84.16</v>
      </c>
      <c r="H169" t="n">
        <v>1.22</v>
      </c>
      <c r="I169" t="n">
        <v>27</v>
      </c>
      <c r="J169" t="n">
        <v>175.02</v>
      </c>
      <c r="K169" t="n">
        <v>50.28</v>
      </c>
      <c r="L169" t="n">
        <v>12</v>
      </c>
      <c r="M169" t="n">
        <v>25</v>
      </c>
      <c r="N169" t="n">
        <v>32.74</v>
      </c>
      <c r="O169" t="n">
        <v>21819.6</v>
      </c>
      <c r="P169" t="n">
        <v>431.79</v>
      </c>
      <c r="Q169" t="n">
        <v>790.17</v>
      </c>
      <c r="R169" t="n">
        <v>105.69</v>
      </c>
      <c r="S169" t="n">
        <v>58.53</v>
      </c>
      <c r="T169" t="n">
        <v>16400.78</v>
      </c>
      <c r="U169" t="n">
        <v>0.55</v>
      </c>
      <c r="V169" t="n">
        <v>0.77</v>
      </c>
      <c r="W169" t="n">
        <v>2.62</v>
      </c>
      <c r="X169" t="n">
        <v>0.97</v>
      </c>
      <c r="Y169" t="n">
        <v>0.5</v>
      </c>
      <c r="Z169" t="n">
        <v>10</v>
      </c>
    </row>
    <row r="170">
      <c r="A170" t="n">
        <v>12</v>
      </c>
      <c r="B170" t="n">
        <v>80</v>
      </c>
      <c r="C170" t="inlineStr">
        <is>
          <t xml:space="preserve">CONCLUIDO	</t>
        </is>
      </c>
      <c r="D170" t="n">
        <v>2.444</v>
      </c>
      <c r="E170" t="n">
        <v>40.92</v>
      </c>
      <c r="F170" t="n">
        <v>37.79</v>
      </c>
      <c r="G170" t="n">
        <v>90.69</v>
      </c>
      <c r="H170" t="n">
        <v>1.31</v>
      </c>
      <c r="I170" t="n">
        <v>25</v>
      </c>
      <c r="J170" t="n">
        <v>176.49</v>
      </c>
      <c r="K170" t="n">
        <v>50.28</v>
      </c>
      <c r="L170" t="n">
        <v>13</v>
      </c>
      <c r="M170" t="n">
        <v>23</v>
      </c>
      <c r="N170" t="n">
        <v>33.21</v>
      </c>
      <c r="O170" t="n">
        <v>22001.54</v>
      </c>
      <c r="P170" t="n">
        <v>427.7</v>
      </c>
      <c r="Q170" t="n">
        <v>790.16</v>
      </c>
      <c r="R170" t="n">
        <v>102.71</v>
      </c>
      <c r="S170" t="n">
        <v>58.53</v>
      </c>
      <c r="T170" t="n">
        <v>14916.85</v>
      </c>
      <c r="U170" t="n">
        <v>0.57</v>
      </c>
      <c r="V170" t="n">
        <v>0.77</v>
      </c>
      <c r="W170" t="n">
        <v>2.62</v>
      </c>
      <c r="X170" t="n">
        <v>0.88</v>
      </c>
      <c r="Y170" t="n">
        <v>0.5</v>
      </c>
      <c r="Z170" t="n">
        <v>10</v>
      </c>
    </row>
    <row r="171">
      <c r="A171" t="n">
        <v>13</v>
      </c>
      <c r="B171" t="n">
        <v>80</v>
      </c>
      <c r="C171" t="inlineStr">
        <is>
          <t xml:space="preserve">CONCLUIDO	</t>
        </is>
      </c>
      <c r="D171" t="n">
        <v>2.4529</v>
      </c>
      <c r="E171" t="n">
        <v>40.77</v>
      </c>
      <c r="F171" t="n">
        <v>37.7</v>
      </c>
      <c r="G171" t="n">
        <v>98.36</v>
      </c>
      <c r="H171" t="n">
        <v>1.4</v>
      </c>
      <c r="I171" t="n">
        <v>23</v>
      </c>
      <c r="J171" t="n">
        <v>177.97</v>
      </c>
      <c r="K171" t="n">
        <v>50.28</v>
      </c>
      <c r="L171" t="n">
        <v>14</v>
      </c>
      <c r="M171" t="n">
        <v>21</v>
      </c>
      <c r="N171" t="n">
        <v>33.69</v>
      </c>
      <c r="O171" t="n">
        <v>22184.13</v>
      </c>
      <c r="P171" t="n">
        <v>423.69</v>
      </c>
      <c r="Q171" t="n">
        <v>790.17</v>
      </c>
      <c r="R171" t="n">
        <v>100.12</v>
      </c>
      <c r="S171" t="n">
        <v>58.53</v>
      </c>
      <c r="T171" t="n">
        <v>13632.92</v>
      </c>
      <c r="U171" t="n">
        <v>0.58</v>
      </c>
      <c r="V171" t="n">
        <v>0.77</v>
      </c>
      <c r="W171" t="n">
        <v>2.61</v>
      </c>
      <c r="X171" t="n">
        <v>0.8</v>
      </c>
      <c r="Y171" t="n">
        <v>0.5</v>
      </c>
      <c r="Z171" t="n">
        <v>10</v>
      </c>
    </row>
    <row r="172">
      <c r="A172" t="n">
        <v>14</v>
      </c>
      <c r="B172" t="n">
        <v>80</v>
      </c>
      <c r="C172" t="inlineStr">
        <is>
          <t xml:space="preserve">CONCLUIDO	</t>
        </is>
      </c>
      <c r="D172" t="n">
        <v>2.4603</v>
      </c>
      <c r="E172" t="n">
        <v>40.65</v>
      </c>
      <c r="F172" t="n">
        <v>37.64</v>
      </c>
      <c r="G172" t="n">
        <v>107.55</v>
      </c>
      <c r="H172" t="n">
        <v>1.48</v>
      </c>
      <c r="I172" t="n">
        <v>21</v>
      </c>
      <c r="J172" t="n">
        <v>179.46</v>
      </c>
      <c r="K172" t="n">
        <v>50.28</v>
      </c>
      <c r="L172" t="n">
        <v>15</v>
      </c>
      <c r="M172" t="n">
        <v>19</v>
      </c>
      <c r="N172" t="n">
        <v>34.18</v>
      </c>
      <c r="O172" t="n">
        <v>22367.38</v>
      </c>
      <c r="P172" t="n">
        <v>418.64</v>
      </c>
      <c r="Q172" t="n">
        <v>790.17</v>
      </c>
      <c r="R172" t="n">
        <v>97.83</v>
      </c>
      <c r="S172" t="n">
        <v>58.53</v>
      </c>
      <c r="T172" t="n">
        <v>12497.27</v>
      </c>
      <c r="U172" t="n">
        <v>0.6</v>
      </c>
      <c r="V172" t="n">
        <v>0.77</v>
      </c>
      <c r="W172" t="n">
        <v>2.61</v>
      </c>
      <c r="X172" t="n">
        <v>0.74</v>
      </c>
      <c r="Y172" t="n">
        <v>0.5</v>
      </c>
      <c r="Z172" t="n">
        <v>10</v>
      </c>
    </row>
    <row r="173">
      <c r="A173" t="n">
        <v>15</v>
      </c>
      <c r="B173" t="n">
        <v>80</v>
      </c>
      <c r="C173" t="inlineStr">
        <is>
          <t xml:space="preserve">CONCLUIDO	</t>
        </is>
      </c>
      <c r="D173" t="n">
        <v>2.4643</v>
      </c>
      <c r="E173" t="n">
        <v>40.58</v>
      </c>
      <c r="F173" t="n">
        <v>37.61</v>
      </c>
      <c r="G173" t="n">
        <v>112.83</v>
      </c>
      <c r="H173" t="n">
        <v>1.57</v>
      </c>
      <c r="I173" t="n">
        <v>20</v>
      </c>
      <c r="J173" t="n">
        <v>180.95</v>
      </c>
      <c r="K173" t="n">
        <v>50.28</v>
      </c>
      <c r="L173" t="n">
        <v>16</v>
      </c>
      <c r="M173" t="n">
        <v>18</v>
      </c>
      <c r="N173" t="n">
        <v>34.67</v>
      </c>
      <c r="O173" t="n">
        <v>22551.28</v>
      </c>
      <c r="P173" t="n">
        <v>416.54</v>
      </c>
      <c r="Q173" t="n">
        <v>790.1799999999999</v>
      </c>
      <c r="R173" t="n">
        <v>97.04000000000001</v>
      </c>
      <c r="S173" t="n">
        <v>58.53</v>
      </c>
      <c r="T173" t="n">
        <v>12106.62</v>
      </c>
      <c r="U173" t="n">
        <v>0.6</v>
      </c>
      <c r="V173" t="n">
        <v>0.77</v>
      </c>
      <c r="W173" t="n">
        <v>2.6</v>
      </c>
      <c r="X173" t="n">
        <v>0.71</v>
      </c>
      <c r="Y173" t="n">
        <v>0.5</v>
      </c>
      <c r="Z173" t="n">
        <v>10</v>
      </c>
    </row>
    <row r="174">
      <c r="A174" t="n">
        <v>16</v>
      </c>
      <c r="B174" t="n">
        <v>80</v>
      </c>
      <c r="C174" t="inlineStr">
        <is>
          <t xml:space="preserve">CONCLUIDO	</t>
        </is>
      </c>
      <c r="D174" t="n">
        <v>2.4689</v>
      </c>
      <c r="E174" t="n">
        <v>40.5</v>
      </c>
      <c r="F174" t="n">
        <v>37.57</v>
      </c>
      <c r="G174" t="n">
        <v>118.63</v>
      </c>
      <c r="H174" t="n">
        <v>1.65</v>
      </c>
      <c r="I174" t="n">
        <v>19</v>
      </c>
      <c r="J174" t="n">
        <v>182.45</v>
      </c>
      <c r="K174" t="n">
        <v>50.28</v>
      </c>
      <c r="L174" t="n">
        <v>17</v>
      </c>
      <c r="M174" t="n">
        <v>17</v>
      </c>
      <c r="N174" t="n">
        <v>35.17</v>
      </c>
      <c r="O174" t="n">
        <v>22735.98</v>
      </c>
      <c r="P174" t="n">
        <v>412.36</v>
      </c>
      <c r="Q174" t="n">
        <v>790.16</v>
      </c>
      <c r="R174" t="n">
        <v>95.42</v>
      </c>
      <c r="S174" t="n">
        <v>58.53</v>
      </c>
      <c r="T174" t="n">
        <v>11305.99</v>
      </c>
      <c r="U174" t="n">
        <v>0.61</v>
      </c>
      <c r="V174" t="n">
        <v>0.77</v>
      </c>
      <c r="W174" t="n">
        <v>2.61</v>
      </c>
      <c r="X174" t="n">
        <v>0.66</v>
      </c>
      <c r="Y174" t="n">
        <v>0.5</v>
      </c>
      <c r="Z174" t="n">
        <v>10</v>
      </c>
    </row>
    <row r="175">
      <c r="A175" t="n">
        <v>17</v>
      </c>
      <c r="B175" t="n">
        <v>80</v>
      </c>
      <c r="C175" t="inlineStr">
        <is>
          <t xml:space="preserve">CONCLUIDO	</t>
        </is>
      </c>
      <c r="D175" t="n">
        <v>2.4731</v>
      </c>
      <c r="E175" t="n">
        <v>40.44</v>
      </c>
      <c r="F175" t="n">
        <v>37.53</v>
      </c>
      <c r="G175" t="n">
        <v>125.1</v>
      </c>
      <c r="H175" t="n">
        <v>1.74</v>
      </c>
      <c r="I175" t="n">
        <v>18</v>
      </c>
      <c r="J175" t="n">
        <v>183.95</v>
      </c>
      <c r="K175" t="n">
        <v>50.28</v>
      </c>
      <c r="L175" t="n">
        <v>18</v>
      </c>
      <c r="M175" t="n">
        <v>16</v>
      </c>
      <c r="N175" t="n">
        <v>35.67</v>
      </c>
      <c r="O175" t="n">
        <v>22921.24</v>
      </c>
      <c r="P175" t="n">
        <v>410.21</v>
      </c>
      <c r="Q175" t="n">
        <v>790.16</v>
      </c>
      <c r="R175" t="n">
        <v>94.43000000000001</v>
      </c>
      <c r="S175" t="n">
        <v>58.53</v>
      </c>
      <c r="T175" t="n">
        <v>10814.64</v>
      </c>
      <c r="U175" t="n">
        <v>0.62</v>
      </c>
      <c r="V175" t="n">
        <v>0.77</v>
      </c>
      <c r="W175" t="n">
        <v>2.6</v>
      </c>
      <c r="X175" t="n">
        <v>0.63</v>
      </c>
      <c r="Y175" t="n">
        <v>0.5</v>
      </c>
      <c r="Z175" t="n">
        <v>10</v>
      </c>
    </row>
    <row r="176">
      <c r="A176" t="n">
        <v>18</v>
      </c>
      <c r="B176" t="n">
        <v>80</v>
      </c>
      <c r="C176" t="inlineStr">
        <is>
          <t xml:space="preserve">CONCLUIDO	</t>
        </is>
      </c>
      <c r="D176" t="n">
        <v>2.4764</v>
      </c>
      <c r="E176" t="n">
        <v>40.38</v>
      </c>
      <c r="F176" t="n">
        <v>37.51</v>
      </c>
      <c r="G176" t="n">
        <v>132.38</v>
      </c>
      <c r="H176" t="n">
        <v>1.82</v>
      </c>
      <c r="I176" t="n">
        <v>17</v>
      </c>
      <c r="J176" t="n">
        <v>185.46</v>
      </c>
      <c r="K176" t="n">
        <v>50.28</v>
      </c>
      <c r="L176" t="n">
        <v>19</v>
      </c>
      <c r="M176" t="n">
        <v>15</v>
      </c>
      <c r="N176" t="n">
        <v>36.18</v>
      </c>
      <c r="O176" t="n">
        <v>23107.19</v>
      </c>
      <c r="P176" t="n">
        <v>405.58</v>
      </c>
      <c r="Q176" t="n">
        <v>790.16</v>
      </c>
      <c r="R176" t="n">
        <v>93.56999999999999</v>
      </c>
      <c r="S176" t="n">
        <v>58.53</v>
      </c>
      <c r="T176" t="n">
        <v>10387.11</v>
      </c>
      <c r="U176" t="n">
        <v>0.63</v>
      </c>
      <c r="V176" t="n">
        <v>0.77</v>
      </c>
      <c r="W176" t="n">
        <v>2.6</v>
      </c>
      <c r="X176" t="n">
        <v>0.61</v>
      </c>
      <c r="Y176" t="n">
        <v>0.5</v>
      </c>
      <c r="Z176" t="n">
        <v>10</v>
      </c>
    </row>
    <row r="177">
      <c r="A177" t="n">
        <v>19</v>
      </c>
      <c r="B177" t="n">
        <v>80</v>
      </c>
      <c r="C177" t="inlineStr">
        <is>
          <t xml:space="preserve">CONCLUIDO	</t>
        </is>
      </c>
      <c r="D177" t="n">
        <v>2.4814</v>
      </c>
      <c r="E177" t="n">
        <v>40.3</v>
      </c>
      <c r="F177" t="n">
        <v>37.46</v>
      </c>
      <c r="G177" t="n">
        <v>140.47</v>
      </c>
      <c r="H177" t="n">
        <v>1.9</v>
      </c>
      <c r="I177" t="n">
        <v>16</v>
      </c>
      <c r="J177" t="n">
        <v>186.97</v>
      </c>
      <c r="K177" t="n">
        <v>50.28</v>
      </c>
      <c r="L177" t="n">
        <v>20</v>
      </c>
      <c r="M177" t="n">
        <v>14</v>
      </c>
      <c r="N177" t="n">
        <v>36.69</v>
      </c>
      <c r="O177" t="n">
        <v>23293.82</v>
      </c>
      <c r="P177" t="n">
        <v>400.67</v>
      </c>
      <c r="Q177" t="n">
        <v>790.16</v>
      </c>
      <c r="R177" t="n">
        <v>92.04000000000001</v>
      </c>
      <c r="S177" t="n">
        <v>58.53</v>
      </c>
      <c r="T177" t="n">
        <v>9626.17</v>
      </c>
      <c r="U177" t="n">
        <v>0.64</v>
      </c>
      <c r="V177" t="n">
        <v>0.77</v>
      </c>
      <c r="W177" t="n">
        <v>2.6</v>
      </c>
      <c r="X177" t="n">
        <v>0.5600000000000001</v>
      </c>
      <c r="Y177" t="n">
        <v>0.5</v>
      </c>
      <c r="Z177" t="n">
        <v>10</v>
      </c>
    </row>
    <row r="178">
      <c r="A178" t="n">
        <v>20</v>
      </c>
      <c r="B178" t="n">
        <v>80</v>
      </c>
      <c r="C178" t="inlineStr">
        <is>
          <t xml:space="preserve">CONCLUIDO	</t>
        </is>
      </c>
      <c r="D178" t="n">
        <v>2.4855</v>
      </c>
      <c r="E178" t="n">
        <v>40.23</v>
      </c>
      <c r="F178" t="n">
        <v>37.43</v>
      </c>
      <c r="G178" t="n">
        <v>149.7</v>
      </c>
      <c r="H178" t="n">
        <v>1.98</v>
      </c>
      <c r="I178" t="n">
        <v>15</v>
      </c>
      <c r="J178" t="n">
        <v>188.49</v>
      </c>
      <c r="K178" t="n">
        <v>50.28</v>
      </c>
      <c r="L178" t="n">
        <v>21</v>
      </c>
      <c r="M178" t="n">
        <v>13</v>
      </c>
      <c r="N178" t="n">
        <v>37.21</v>
      </c>
      <c r="O178" t="n">
        <v>23481.16</v>
      </c>
      <c r="P178" t="n">
        <v>399.21</v>
      </c>
      <c r="Q178" t="n">
        <v>790.1900000000001</v>
      </c>
      <c r="R178" t="n">
        <v>90.70999999999999</v>
      </c>
      <c r="S178" t="n">
        <v>58.53</v>
      </c>
      <c r="T178" t="n">
        <v>8967.799999999999</v>
      </c>
      <c r="U178" t="n">
        <v>0.65</v>
      </c>
      <c r="V178" t="n">
        <v>0.78</v>
      </c>
      <c r="W178" t="n">
        <v>2.6</v>
      </c>
      <c r="X178" t="n">
        <v>0.52</v>
      </c>
      <c r="Y178" t="n">
        <v>0.5</v>
      </c>
      <c r="Z178" t="n">
        <v>10</v>
      </c>
    </row>
    <row r="179">
      <c r="A179" t="n">
        <v>21</v>
      </c>
      <c r="B179" t="n">
        <v>80</v>
      </c>
      <c r="C179" t="inlineStr">
        <is>
          <t xml:space="preserve">CONCLUIDO	</t>
        </is>
      </c>
      <c r="D179" t="n">
        <v>2.4908</v>
      </c>
      <c r="E179" t="n">
        <v>40.15</v>
      </c>
      <c r="F179" t="n">
        <v>37.37</v>
      </c>
      <c r="G179" t="n">
        <v>160.17</v>
      </c>
      <c r="H179" t="n">
        <v>2.05</v>
      </c>
      <c r="I179" t="n">
        <v>14</v>
      </c>
      <c r="J179" t="n">
        <v>190.01</v>
      </c>
      <c r="K179" t="n">
        <v>50.28</v>
      </c>
      <c r="L179" t="n">
        <v>22</v>
      </c>
      <c r="M179" t="n">
        <v>12</v>
      </c>
      <c r="N179" t="n">
        <v>37.74</v>
      </c>
      <c r="O179" t="n">
        <v>23669.2</v>
      </c>
      <c r="P179" t="n">
        <v>392.81</v>
      </c>
      <c r="Q179" t="n">
        <v>790.16</v>
      </c>
      <c r="R179" t="n">
        <v>89.20999999999999</v>
      </c>
      <c r="S179" t="n">
        <v>58.53</v>
      </c>
      <c r="T179" t="n">
        <v>8222.77</v>
      </c>
      <c r="U179" t="n">
        <v>0.66</v>
      </c>
      <c r="V179" t="n">
        <v>0.78</v>
      </c>
      <c r="W179" t="n">
        <v>2.59</v>
      </c>
      <c r="X179" t="n">
        <v>0.47</v>
      </c>
      <c r="Y179" t="n">
        <v>0.5</v>
      </c>
      <c r="Z179" t="n">
        <v>10</v>
      </c>
    </row>
    <row r="180">
      <c r="A180" t="n">
        <v>22</v>
      </c>
      <c r="B180" t="n">
        <v>80</v>
      </c>
      <c r="C180" t="inlineStr">
        <is>
          <t xml:space="preserve">CONCLUIDO	</t>
        </is>
      </c>
      <c r="D180" t="n">
        <v>2.4912</v>
      </c>
      <c r="E180" t="n">
        <v>40.14</v>
      </c>
      <c r="F180" t="n">
        <v>37.37</v>
      </c>
      <c r="G180" t="n">
        <v>160.14</v>
      </c>
      <c r="H180" t="n">
        <v>2.13</v>
      </c>
      <c r="I180" t="n">
        <v>14</v>
      </c>
      <c r="J180" t="n">
        <v>191.55</v>
      </c>
      <c r="K180" t="n">
        <v>50.28</v>
      </c>
      <c r="L180" t="n">
        <v>23</v>
      </c>
      <c r="M180" t="n">
        <v>12</v>
      </c>
      <c r="N180" t="n">
        <v>38.27</v>
      </c>
      <c r="O180" t="n">
        <v>23857.96</v>
      </c>
      <c r="P180" t="n">
        <v>386.95</v>
      </c>
      <c r="Q180" t="n">
        <v>790.17</v>
      </c>
      <c r="R180" t="n">
        <v>88.72</v>
      </c>
      <c r="S180" t="n">
        <v>58.53</v>
      </c>
      <c r="T180" t="n">
        <v>7979.32</v>
      </c>
      <c r="U180" t="n">
        <v>0.66</v>
      </c>
      <c r="V180" t="n">
        <v>0.78</v>
      </c>
      <c r="W180" t="n">
        <v>2.6</v>
      </c>
      <c r="X180" t="n">
        <v>0.46</v>
      </c>
      <c r="Y180" t="n">
        <v>0.5</v>
      </c>
      <c r="Z180" t="n">
        <v>10</v>
      </c>
    </row>
    <row r="181">
      <c r="A181" t="n">
        <v>23</v>
      </c>
      <c r="B181" t="n">
        <v>80</v>
      </c>
      <c r="C181" t="inlineStr">
        <is>
          <t xml:space="preserve">CONCLUIDO	</t>
        </is>
      </c>
      <c r="D181" t="n">
        <v>2.494</v>
      </c>
      <c r="E181" t="n">
        <v>40.1</v>
      </c>
      <c r="F181" t="n">
        <v>37.35</v>
      </c>
      <c r="G181" t="n">
        <v>172.4</v>
      </c>
      <c r="H181" t="n">
        <v>2.21</v>
      </c>
      <c r="I181" t="n">
        <v>13</v>
      </c>
      <c r="J181" t="n">
        <v>193.08</v>
      </c>
      <c r="K181" t="n">
        <v>50.28</v>
      </c>
      <c r="L181" t="n">
        <v>24</v>
      </c>
      <c r="M181" t="n">
        <v>11</v>
      </c>
      <c r="N181" t="n">
        <v>38.8</v>
      </c>
      <c r="O181" t="n">
        <v>24047.45</v>
      </c>
      <c r="P181" t="n">
        <v>389.01</v>
      </c>
      <c r="Q181" t="n">
        <v>790.16</v>
      </c>
      <c r="R181" t="n">
        <v>88.27</v>
      </c>
      <c r="S181" t="n">
        <v>58.53</v>
      </c>
      <c r="T181" t="n">
        <v>7756.41</v>
      </c>
      <c r="U181" t="n">
        <v>0.66</v>
      </c>
      <c r="V181" t="n">
        <v>0.78</v>
      </c>
      <c r="W181" t="n">
        <v>2.6</v>
      </c>
      <c r="X181" t="n">
        <v>0.45</v>
      </c>
      <c r="Y181" t="n">
        <v>0.5</v>
      </c>
      <c r="Z181" t="n">
        <v>10</v>
      </c>
    </row>
    <row r="182">
      <c r="A182" t="n">
        <v>24</v>
      </c>
      <c r="B182" t="n">
        <v>80</v>
      </c>
      <c r="C182" t="inlineStr">
        <is>
          <t xml:space="preserve">CONCLUIDO	</t>
        </is>
      </c>
      <c r="D182" t="n">
        <v>2.4993</v>
      </c>
      <c r="E182" t="n">
        <v>40.01</v>
      </c>
      <c r="F182" t="n">
        <v>37.3</v>
      </c>
      <c r="G182" t="n">
        <v>186.5</v>
      </c>
      <c r="H182" t="n">
        <v>2.28</v>
      </c>
      <c r="I182" t="n">
        <v>12</v>
      </c>
      <c r="J182" t="n">
        <v>194.62</v>
      </c>
      <c r="K182" t="n">
        <v>50.28</v>
      </c>
      <c r="L182" t="n">
        <v>25</v>
      </c>
      <c r="M182" t="n">
        <v>10</v>
      </c>
      <c r="N182" t="n">
        <v>39.34</v>
      </c>
      <c r="O182" t="n">
        <v>24237.67</v>
      </c>
      <c r="P182" t="n">
        <v>381.58</v>
      </c>
      <c r="Q182" t="n">
        <v>790.16</v>
      </c>
      <c r="R182" t="n">
        <v>86.70999999999999</v>
      </c>
      <c r="S182" t="n">
        <v>58.53</v>
      </c>
      <c r="T182" t="n">
        <v>6982.3</v>
      </c>
      <c r="U182" t="n">
        <v>0.68</v>
      </c>
      <c r="V182" t="n">
        <v>0.78</v>
      </c>
      <c r="W182" t="n">
        <v>2.59</v>
      </c>
      <c r="X182" t="n">
        <v>0.4</v>
      </c>
      <c r="Y182" t="n">
        <v>0.5</v>
      </c>
      <c r="Z182" t="n">
        <v>10</v>
      </c>
    </row>
    <row r="183">
      <c r="A183" t="n">
        <v>25</v>
      </c>
      <c r="B183" t="n">
        <v>80</v>
      </c>
      <c r="C183" t="inlineStr">
        <is>
          <t xml:space="preserve">CONCLUIDO	</t>
        </is>
      </c>
      <c r="D183" t="n">
        <v>2.4986</v>
      </c>
      <c r="E183" t="n">
        <v>40.02</v>
      </c>
      <c r="F183" t="n">
        <v>37.31</v>
      </c>
      <c r="G183" t="n">
        <v>186.56</v>
      </c>
      <c r="H183" t="n">
        <v>2.35</v>
      </c>
      <c r="I183" t="n">
        <v>12</v>
      </c>
      <c r="J183" t="n">
        <v>196.17</v>
      </c>
      <c r="K183" t="n">
        <v>50.28</v>
      </c>
      <c r="L183" t="n">
        <v>26</v>
      </c>
      <c r="M183" t="n">
        <v>7</v>
      </c>
      <c r="N183" t="n">
        <v>39.89</v>
      </c>
      <c r="O183" t="n">
        <v>24428.62</v>
      </c>
      <c r="P183" t="n">
        <v>381.95</v>
      </c>
      <c r="Q183" t="n">
        <v>790.17</v>
      </c>
      <c r="R183" t="n">
        <v>86.79000000000001</v>
      </c>
      <c r="S183" t="n">
        <v>58.53</v>
      </c>
      <c r="T183" t="n">
        <v>7025.86</v>
      </c>
      <c r="U183" t="n">
        <v>0.67</v>
      </c>
      <c r="V183" t="n">
        <v>0.78</v>
      </c>
      <c r="W183" t="n">
        <v>2.6</v>
      </c>
      <c r="X183" t="n">
        <v>0.41</v>
      </c>
      <c r="Y183" t="n">
        <v>0.5</v>
      </c>
      <c r="Z183" t="n">
        <v>10</v>
      </c>
    </row>
    <row r="184">
      <c r="A184" t="n">
        <v>26</v>
      </c>
      <c r="B184" t="n">
        <v>80</v>
      </c>
      <c r="C184" t="inlineStr">
        <is>
          <t xml:space="preserve">CONCLUIDO	</t>
        </is>
      </c>
      <c r="D184" t="n">
        <v>2.497</v>
      </c>
      <c r="E184" t="n">
        <v>40.05</v>
      </c>
      <c r="F184" t="n">
        <v>37.34</v>
      </c>
      <c r="G184" t="n">
        <v>186.69</v>
      </c>
      <c r="H184" t="n">
        <v>2.42</v>
      </c>
      <c r="I184" t="n">
        <v>12</v>
      </c>
      <c r="J184" t="n">
        <v>197.73</v>
      </c>
      <c r="K184" t="n">
        <v>50.28</v>
      </c>
      <c r="L184" t="n">
        <v>27</v>
      </c>
      <c r="M184" t="n">
        <v>5</v>
      </c>
      <c r="N184" t="n">
        <v>40.45</v>
      </c>
      <c r="O184" t="n">
        <v>24620.33</v>
      </c>
      <c r="P184" t="n">
        <v>380.07</v>
      </c>
      <c r="Q184" t="n">
        <v>790.17</v>
      </c>
      <c r="R184" t="n">
        <v>87.65000000000001</v>
      </c>
      <c r="S184" t="n">
        <v>58.53</v>
      </c>
      <c r="T184" t="n">
        <v>7451.15</v>
      </c>
      <c r="U184" t="n">
        <v>0.67</v>
      </c>
      <c r="V184" t="n">
        <v>0.78</v>
      </c>
      <c r="W184" t="n">
        <v>2.6</v>
      </c>
      <c r="X184" t="n">
        <v>0.43</v>
      </c>
      <c r="Y184" t="n">
        <v>0.5</v>
      </c>
      <c r="Z184" t="n">
        <v>10</v>
      </c>
    </row>
    <row r="185">
      <c r="A185" t="n">
        <v>27</v>
      </c>
      <c r="B185" t="n">
        <v>80</v>
      </c>
      <c r="C185" t="inlineStr">
        <is>
          <t xml:space="preserve">CONCLUIDO	</t>
        </is>
      </c>
      <c r="D185" t="n">
        <v>2.5026</v>
      </c>
      <c r="E185" t="n">
        <v>39.96</v>
      </c>
      <c r="F185" t="n">
        <v>37.28</v>
      </c>
      <c r="G185" t="n">
        <v>203.34</v>
      </c>
      <c r="H185" t="n">
        <v>2.49</v>
      </c>
      <c r="I185" t="n">
        <v>11</v>
      </c>
      <c r="J185" t="n">
        <v>199.29</v>
      </c>
      <c r="K185" t="n">
        <v>50.28</v>
      </c>
      <c r="L185" t="n">
        <v>28</v>
      </c>
      <c r="M185" t="n">
        <v>3</v>
      </c>
      <c r="N185" t="n">
        <v>41.01</v>
      </c>
      <c r="O185" t="n">
        <v>24812.8</v>
      </c>
      <c r="P185" t="n">
        <v>377.44</v>
      </c>
      <c r="Q185" t="n">
        <v>790.17</v>
      </c>
      <c r="R185" t="n">
        <v>85.67</v>
      </c>
      <c r="S185" t="n">
        <v>58.53</v>
      </c>
      <c r="T185" t="n">
        <v>6466.22</v>
      </c>
      <c r="U185" t="n">
        <v>0.68</v>
      </c>
      <c r="V185" t="n">
        <v>0.78</v>
      </c>
      <c r="W185" t="n">
        <v>2.6</v>
      </c>
      <c r="X185" t="n">
        <v>0.38</v>
      </c>
      <c r="Y185" t="n">
        <v>0.5</v>
      </c>
      <c r="Z185" t="n">
        <v>10</v>
      </c>
    </row>
    <row r="186">
      <c r="A186" t="n">
        <v>28</v>
      </c>
      <c r="B186" t="n">
        <v>80</v>
      </c>
      <c r="C186" t="inlineStr">
        <is>
          <t xml:space="preserve">CONCLUIDO	</t>
        </is>
      </c>
      <c r="D186" t="n">
        <v>2.5027</v>
      </c>
      <c r="E186" t="n">
        <v>39.96</v>
      </c>
      <c r="F186" t="n">
        <v>37.28</v>
      </c>
      <c r="G186" t="n">
        <v>203.33</v>
      </c>
      <c r="H186" t="n">
        <v>2.56</v>
      </c>
      <c r="I186" t="n">
        <v>11</v>
      </c>
      <c r="J186" t="n">
        <v>200.85</v>
      </c>
      <c r="K186" t="n">
        <v>50.28</v>
      </c>
      <c r="L186" t="n">
        <v>29</v>
      </c>
      <c r="M186" t="n">
        <v>0</v>
      </c>
      <c r="N186" t="n">
        <v>41.57</v>
      </c>
      <c r="O186" t="n">
        <v>25006.03</v>
      </c>
      <c r="P186" t="n">
        <v>379.73</v>
      </c>
      <c r="Q186" t="n">
        <v>790.17</v>
      </c>
      <c r="R186" t="n">
        <v>85.45999999999999</v>
      </c>
      <c r="S186" t="n">
        <v>58.53</v>
      </c>
      <c r="T186" t="n">
        <v>6363.02</v>
      </c>
      <c r="U186" t="n">
        <v>0.68</v>
      </c>
      <c r="V186" t="n">
        <v>0.78</v>
      </c>
      <c r="W186" t="n">
        <v>2.6</v>
      </c>
      <c r="X186" t="n">
        <v>0.37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1.8752</v>
      </c>
      <c r="E187" t="n">
        <v>53.33</v>
      </c>
      <c r="F187" t="n">
        <v>46.91</v>
      </c>
      <c r="G187" t="n">
        <v>10.7</v>
      </c>
      <c r="H187" t="n">
        <v>0.22</v>
      </c>
      <c r="I187" t="n">
        <v>263</v>
      </c>
      <c r="J187" t="n">
        <v>80.84</v>
      </c>
      <c r="K187" t="n">
        <v>35.1</v>
      </c>
      <c r="L187" t="n">
        <v>1</v>
      </c>
      <c r="M187" t="n">
        <v>261</v>
      </c>
      <c r="N187" t="n">
        <v>9.74</v>
      </c>
      <c r="O187" t="n">
        <v>10204.21</v>
      </c>
      <c r="P187" t="n">
        <v>362.31</v>
      </c>
      <c r="Q187" t="n">
        <v>790.23</v>
      </c>
      <c r="R187" t="n">
        <v>407.21</v>
      </c>
      <c r="S187" t="n">
        <v>58.53</v>
      </c>
      <c r="T187" t="n">
        <v>165978.19</v>
      </c>
      <c r="U187" t="n">
        <v>0.14</v>
      </c>
      <c r="V187" t="n">
        <v>0.62</v>
      </c>
      <c r="W187" t="n">
        <v>3.01</v>
      </c>
      <c r="X187" t="n">
        <v>10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2.2241</v>
      </c>
      <c r="E188" t="n">
        <v>44.96</v>
      </c>
      <c r="F188" t="n">
        <v>41.12</v>
      </c>
      <c r="G188" t="n">
        <v>21.84</v>
      </c>
      <c r="H188" t="n">
        <v>0.43</v>
      </c>
      <c r="I188" t="n">
        <v>113</v>
      </c>
      <c r="J188" t="n">
        <v>82.04000000000001</v>
      </c>
      <c r="K188" t="n">
        <v>35.1</v>
      </c>
      <c r="L188" t="n">
        <v>2</v>
      </c>
      <c r="M188" t="n">
        <v>111</v>
      </c>
      <c r="N188" t="n">
        <v>9.94</v>
      </c>
      <c r="O188" t="n">
        <v>10352.53</v>
      </c>
      <c r="P188" t="n">
        <v>310.2</v>
      </c>
      <c r="Q188" t="n">
        <v>790.27</v>
      </c>
      <c r="R188" t="n">
        <v>213.95</v>
      </c>
      <c r="S188" t="n">
        <v>58.53</v>
      </c>
      <c r="T188" t="n">
        <v>70099.50999999999</v>
      </c>
      <c r="U188" t="n">
        <v>0.27</v>
      </c>
      <c r="V188" t="n">
        <v>0.71</v>
      </c>
      <c r="W188" t="n">
        <v>2.76</v>
      </c>
      <c r="X188" t="n">
        <v>4.22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2.3464</v>
      </c>
      <c r="E189" t="n">
        <v>42.62</v>
      </c>
      <c r="F189" t="n">
        <v>39.5</v>
      </c>
      <c r="G189" t="n">
        <v>33.38</v>
      </c>
      <c r="H189" t="n">
        <v>0.63</v>
      </c>
      <c r="I189" t="n">
        <v>71</v>
      </c>
      <c r="J189" t="n">
        <v>83.25</v>
      </c>
      <c r="K189" t="n">
        <v>35.1</v>
      </c>
      <c r="L189" t="n">
        <v>3</v>
      </c>
      <c r="M189" t="n">
        <v>69</v>
      </c>
      <c r="N189" t="n">
        <v>10.15</v>
      </c>
      <c r="O189" t="n">
        <v>10501.19</v>
      </c>
      <c r="P189" t="n">
        <v>289.79</v>
      </c>
      <c r="Q189" t="n">
        <v>790.22</v>
      </c>
      <c r="R189" t="n">
        <v>159.77</v>
      </c>
      <c r="S189" t="n">
        <v>58.53</v>
      </c>
      <c r="T189" t="n">
        <v>43218.87</v>
      </c>
      <c r="U189" t="n">
        <v>0.37</v>
      </c>
      <c r="V189" t="n">
        <v>0.73</v>
      </c>
      <c r="W189" t="n">
        <v>2.7</v>
      </c>
      <c r="X189" t="n">
        <v>2.6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2.4084</v>
      </c>
      <c r="E190" t="n">
        <v>41.52</v>
      </c>
      <c r="F190" t="n">
        <v>38.75</v>
      </c>
      <c r="G190" t="n">
        <v>45.59</v>
      </c>
      <c r="H190" t="n">
        <v>0.83</v>
      </c>
      <c r="I190" t="n">
        <v>51</v>
      </c>
      <c r="J190" t="n">
        <v>84.45999999999999</v>
      </c>
      <c r="K190" t="n">
        <v>35.1</v>
      </c>
      <c r="L190" t="n">
        <v>4</v>
      </c>
      <c r="M190" t="n">
        <v>49</v>
      </c>
      <c r="N190" t="n">
        <v>10.36</v>
      </c>
      <c r="O190" t="n">
        <v>10650.22</v>
      </c>
      <c r="P190" t="n">
        <v>276.82</v>
      </c>
      <c r="Q190" t="n">
        <v>790.16</v>
      </c>
      <c r="R190" t="n">
        <v>135.19</v>
      </c>
      <c r="S190" t="n">
        <v>58.53</v>
      </c>
      <c r="T190" t="n">
        <v>31029.29</v>
      </c>
      <c r="U190" t="n">
        <v>0.43</v>
      </c>
      <c r="V190" t="n">
        <v>0.75</v>
      </c>
      <c r="W190" t="n">
        <v>2.65</v>
      </c>
      <c r="X190" t="n">
        <v>1.85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2.4426</v>
      </c>
      <c r="E191" t="n">
        <v>40.94</v>
      </c>
      <c r="F191" t="n">
        <v>38.36</v>
      </c>
      <c r="G191" t="n">
        <v>57.54</v>
      </c>
      <c r="H191" t="n">
        <v>1.02</v>
      </c>
      <c r="I191" t="n">
        <v>40</v>
      </c>
      <c r="J191" t="n">
        <v>85.67</v>
      </c>
      <c r="K191" t="n">
        <v>35.1</v>
      </c>
      <c r="L191" t="n">
        <v>5</v>
      </c>
      <c r="M191" t="n">
        <v>38</v>
      </c>
      <c r="N191" t="n">
        <v>10.57</v>
      </c>
      <c r="O191" t="n">
        <v>10799.59</v>
      </c>
      <c r="P191" t="n">
        <v>266.25</v>
      </c>
      <c r="Q191" t="n">
        <v>790.1799999999999</v>
      </c>
      <c r="R191" t="n">
        <v>121.76</v>
      </c>
      <c r="S191" t="n">
        <v>58.53</v>
      </c>
      <c r="T191" t="n">
        <v>24367.2</v>
      </c>
      <c r="U191" t="n">
        <v>0.48</v>
      </c>
      <c r="V191" t="n">
        <v>0.76</v>
      </c>
      <c r="W191" t="n">
        <v>2.64</v>
      </c>
      <c r="X191" t="n">
        <v>1.46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2.4701</v>
      </c>
      <c r="E192" t="n">
        <v>40.48</v>
      </c>
      <c r="F192" t="n">
        <v>38.04</v>
      </c>
      <c r="G192" t="n">
        <v>71.33</v>
      </c>
      <c r="H192" t="n">
        <v>1.21</v>
      </c>
      <c r="I192" t="n">
        <v>32</v>
      </c>
      <c r="J192" t="n">
        <v>86.88</v>
      </c>
      <c r="K192" t="n">
        <v>35.1</v>
      </c>
      <c r="L192" t="n">
        <v>6</v>
      </c>
      <c r="M192" t="n">
        <v>30</v>
      </c>
      <c r="N192" t="n">
        <v>10.78</v>
      </c>
      <c r="O192" t="n">
        <v>10949.33</v>
      </c>
      <c r="P192" t="n">
        <v>254.67</v>
      </c>
      <c r="Q192" t="n">
        <v>790.17</v>
      </c>
      <c r="R192" t="n">
        <v>111.4</v>
      </c>
      <c r="S192" t="n">
        <v>58.53</v>
      </c>
      <c r="T192" t="n">
        <v>19229.47</v>
      </c>
      <c r="U192" t="n">
        <v>0.53</v>
      </c>
      <c r="V192" t="n">
        <v>0.76</v>
      </c>
      <c r="W192" t="n">
        <v>2.62</v>
      </c>
      <c r="X192" t="n">
        <v>1.14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2.486</v>
      </c>
      <c r="E193" t="n">
        <v>40.22</v>
      </c>
      <c r="F193" t="n">
        <v>37.87</v>
      </c>
      <c r="G193" t="n">
        <v>84.15000000000001</v>
      </c>
      <c r="H193" t="n">
        <v>1.39</v>
      </c>
      <c r="I193" t="n">
        <v>27</v>
      </c>
      <c r="J193" t="n">
        <v>88.09999999999999</v>
      </c>
      <c r="K193" t="n">
        <v>35.1</v>
      </c>
      <c r="L193" t="n">
        <v>7</v>
      </c>
      <c r="M193" t="n">
        <v>22</v>
      </c>
      <c r="N193" t="n">
        <v>11</v>
      </c>
      <c r="O193" t="n">
        <v>11099.43</v>
      </c>
      <c r="P193" t="n">
        <v>243.08</v>
      </c>
      <c r="Q193" t="n">
        <v>790.21</v>
      </c>
      <c r="R193" t="n">
        <v>105.61</v>
      </c>
      <c r="S193" t="n">
        <v>58.53</v>
      </c>
      <c r="T193" t="n">
        <v>16356.73</v>
      </c>
      <c r="U193" t="n">
        <v>0.55</v>
      </c>
      <c r="V193" t="n">
        <v>0.77</v>
      </c>
      <c r="W193" t="n">
        <v>2.62</v>
      </c>
      <c r="X193" t="n">
        <v>0.96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2.496</v>
      </c>
      <c r="E194" t="n">
        <v>40.06</v>
      </c>
      <c r="F194" t="n">
        <v>37.76</v>
      </c>
      <c r="G194" t="n">
        <v>94.40000000000001</v>
      </c>
      <c r="H194" t="n">
        <v>1.57</v>
      </c>
      <c r="I194" t="n">
        <v>24</v>
      </c>
      <c r="J194" t="n">
        <v>89.31999999999999</v>
      </c>
      <c r="K194" t="n">
        <v>35.1</v>
      </c>
      <c r="L194" t="n">
        <v>8</v>
      </c>
      <c r="M194" t="n">
        <v>5</v>
      </c>
      <c r="N194" t="n">
        <v>11.22</v>
      </c>
      <c r="O194" t="n">
        <v>11249.89</v>
      </c>
      <c r="P194" t="n">
        <v>241.84</v>
      </c>
      <c r="Q194" t="n">
        <v>790.16</v>
      </c>
      <c r="R194" t="n">
        <v>101.45</v>
      </c>
      <c r="S194" t="n">
        <v>58.53</v>
      </c>
      <c r="T194" t="n">
        <v>14294.91</v>
      </c>
      <c r="U194" t="n">
        <v>0.58</v>
      </c>
      <c r="V194" t="n">
        <v>0.77</v>
      </c>
      <c r="W194" t="n">
        <v>2.62</v>
      </c>
      <c r="X194" t="n">
        <v>0.86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2.4944</v>
      </c>
      <c r="E195" t="n">
        <v>40.09</v>
      </c>
      <c r="F195" t="n">
        <v>37.78</v>
      </c>
      <c r="G195" t="n">
        <v>94.45999999999999</v>
      </c>
      <c r="H195" t="n">
        <v>1.75</v>
      </c>
      <c r="I195" t="n">
        <v>24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243.12</v>
      </c>
      <c r="Q195" t="n">
        <v>790.21</v>
      </c>
      <c r="R195" t="n">
        <v>101.87</v>
      </c>
      <c r="S195" t="n">
        <v>58.53</v>
      </c>
      <c r="T195" t="n">
        <v>14504.46</v>
      </c>
      <c r="U195" t="n">
        <v>0.57</v>
      </c>
      <c r="V195" t="n">
        <v>0.77</v>
      </c>
      <c r="W195" t="n">
        <v>2.64</v>
      </c>
      <c r="X195" t="n">
        <v>0.88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1.6733</v>
      </c>
      <c r="E196" t="n">
        <v>59.76</v>
      </c>
      <c r="F196" t="n">
        <v>50.11</v>
      </c>
      <c r="G196" t="n">
        <v>8.76</v>
      </c>
      <c r="H196" t="n">
        <v>0.16</v>
      </c>
      <c r="I196" t="n">
        <v>343</v>
      </c>
      <c r="J196" t="n">
        <v>107.41</v>
      </c>
      <c r="K196" t="n">
        <v>41.65</v>
      </c>
      <c r="L196" t="n">
        <v>1</v>
      </c>
      <c r="M196" t="n">
        <v>341</v>
      </c>
      <c r="N196" t="n">
        <v>14.77</v>
      </c>
      <c r="O196" t="n">
        <v>13481.73</v>
      </c>
      <c r="P196" t="n">
        <v>472.08</v>
      </c>
      <c r="Q196" t="n">
        <v>790.25</v>
      </c>
      <c r="R196" t="n">
        <v>514.1</v>
      </c>
      <c r="S196" t="n">
        <v>58.53</v>
      </c>
      <c r="T196" t="n">
        <v>219021.53</v>
      </c>
      <c r="U196" t="n">
        <v>0.11</v>
      </c>
      <c r="V196" t="n">
        <v>0.58</v>
      </c>
      <c r="W196" t="n">
        <v>3.15</v>
      </c>
      <c r="X196" t="n">
        <v>13.2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2.1062</v>
      </c>
      <c r="E197" t="n">
        <v>47.48</v>
      </c>
      <c r="F197" t="n">
        <v>42.26</v>
      </c>
      <c r="G197" t="n">
        <v>17.73</v>
      </c>
      <c r="H197" t="n">
        <v>0.32</v>
      </c>
      <c r="I197" t="n">
        <v>143</v>
      </c>
      <c r="J197" t="n">
        <v>108.68</v>
      </c>
      <c r="K197" t="n">
        <v>41.65</v>
      </c>
      <c r="L197" t="n">
        <v>2</v>
      </c>
      <c r="M197" t="n">
        <v>141</v>
      </c>
      <c r="N197" t="n">
        <v>15.03</v>
      </c>
      <c r="O197" t="n">
        <v>13638.32</v>
      </c>
      <c r="P197" t="n">
        <v>392.69</v>
      </c>
      <c r="Q197" t="n">
        <v>790.21</v>
      </c>
      <c r="R197" t="n">
        <v>251.91</v>
      </c>
      <c r="S197" t="n">
        <v>58.53</v>
      </c>
      <c r="T197" t="n">
        <v>88927.24000000001</v>
      </c>
      <c r="U197" t="n">
        <v>0.23</v>
      </c>
      <c r="V197" t="n">
        <v>0.6899999999999999</v>
      </c>
      <c r="W197" t="n">
        <v>2.81</v>
      </c>
      <c r="X197" t="n">
        <v>5.36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2.262</v>
      </c>
      <c r="E198" t="n">
        <v>44.21</v>
      </c>
      <c r="F198" t="n">
        <v>40.2</v>
      </c>
      <c r="G198" t="n">
        <v>27.1</v>
      </c>
      <c r="H198" t="n">
        <v>0.48</v>
      </c>
      <c r="I198" t="n">
        <v>89</v>
      </c>
      <c r="J198" t="n">
        <v>109.96</v>
      </c>
      <c r="K198" t="n">
        <v>41.65</v>
      </c>
      <c r="L198" t="n">
        <v>3</v>
      </c>
      <c r="M198" t="n">
        <v>87</v>
      </c>
      <c r="N198" t="n">
        <v>15.31</v>
      </c>
      <c r="O198" t="n">
        <v>13795.21</v>
      </c>
      <c r="P198" t="n">
        <v>367.7</v>
      </c>
      <c r="Q198" t="n">
        <v>790.1900000000001</v>
      </c>
      <c r="R198" t="n">
        <v>182.43</v>
      </c>
      <c r="S198" t="n">
        <v>58.53</v>
      </c>
      <c r="T198" t="n">
        <v>54458.33</v>
      </c>
      <c r="U198" t="n">
        <v>0.32</v>
      </c>
      <c r="V198" t="n">
        <v>0.72</v>
      </c>
      <c r="W198" t="n">
        <v>2.74</v>
      </c>
      <c r="X198" t="n">
        <v>3.29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2.3369</v>
      </c>
      <c r="E199" t="n">
        <v>42.79</v>
      </c>
      <c r="F199" t="n">
        <v>39.31</v>
      </c>
      <c r="G199" t="n">
        <v>36.29</v>
      </c>
      <c r="H199" t="n">
        <v>0.63</v>
      </c>
      <c r="I199" t="n">
        <v>65</v>
      </c>
      <c r="J199" t="n">
        <v>111.23</v>
      </c>
      <c r="K199" t="n">
        <v>41.65</v>
      </c>
      <c r="L199" t="n">
        <v>4</v>
      </c>
      <c r="M199" t="n">
        <v>63</v>
      </c>
      <c r="N199" t="n">
        <v>15.58</v>
      </c>
      <c r="O199" t="n">
        <v>13952.52</v>
      </c>
      <c r="P199" t="n">
        <v>354.74</v>
      </c>
      <c r="Q199" t="n">
        <v>790.1799999999999</v>
      </c>
      <c r="R199" t="n">
        <v>153.46</v>
      </c>
      <c r="S199" t="n">
        <v>58.53</v>
      </c>
      <c r="T199" t="n">
        <v>40095.52</v>
      </c>
      <c r="U199" t="n">
        <v>0.38</v>
      </c>
      <c r="V199" t="n">
        <v>0.74</v>
      </c>
      <c r="W199" t="n">
        <v>2.69</v>
      </c>
      <c r="X199" t="n">
        <v>2.41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2.3844</v>
      </c>
      <c r="E200" t="n">
        <v>41.94</v>
      </c>
      <c r="F200" t="n">
        <v>38.77</v>
      </c>
      <c r="G200" t="n">
        <v>45.61</v>
      </c>
      <c r="H200" t="n">
        <v>0.78</v>
      </c>
      <c r="I200" t="n">
        <v>51</v>
      </c>
      <c r="J200" t="n">
        <v>112.51</v>
      </c>
      <c r="K200" t="n">
        <v>41.65</v>
      </c>
      <c r="L200" t="n">
        <v>5</v>
      </c>
      <c r="M200" t="n">
        <v>49</v>
      </c>
      <c r="N200" t="n">
        <v>15.86</v>
      </c>
      <c r="O200" t="n">
        <v>14110.24</v>
      </c>
      <c r="P200" t="n">
        <v>344.21</v>
      </c>
      <c r="Q200" t="n">
        <v>790.1900000000001</v>
      </c>
      <c r="R200" t="n">
        <v>135.98</v>
      </c>
      <c r="S200" t="n">
        <v>58.53</v>
      </c>
      <c r="T200" t="n">
        <v>31421.34</v>
      </c>
      <c r="U200" t="n">
        <v>0.43</v>
      </c>
      <c r="V200" t="n">
        <v>0.75</v>
      </c>
      <c r="W200" t="n">
        <v>2.65</v>
      </c>
      <c r="X200" t="n">
        <v>1.87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2.4157</v>
      </c>
      <c r="E201" t="n">
        <v>41.4</v>
      </c>
      <c r="F201" t="n">
        <v>38.43</v>
      </c>
      <c r="G201" t="n">
        <v>54.89</v>
      </c>
      <c r="H201" t="n">
        <v>0.93</v>
      </c>
      <c r="I201" t="n">
        <v>42</v>
      </c>
      <c r="J201" t="n">
        <v>113.79</v>
      </c>
      <c r="K201" t="n">
        <v>41.65</v>
      </c>
      <c r="L201" t="n">
        <v>6</v>
      </c>
      <c r="M201" t="n">
        <v>40</v>
      </c>
      <c r="N201" t="n">
        <v>16.14</v>
      </c>
      <c r="O201" t="n">
        <v>14268.39</v>
      </c>
      <c r="P201" t="n">
        <v>335.66</v>
      </c>
      <c r="Q201" t="n">
        <v>790.17</v>
      </c>
      <c r="R201" t="n">
        <v>124.07</v>
      </c>
      <c r="S201" t="n">
        <v>58.53</v>
      </c>
      <c r="T201" t="n">
        <v>25514.09</v>
      </c>
      <c r="U201" t="n">
        <v>0.47</v>
      </c>
      <c r="V201" t="n">
        <v>0.75</v>
      </c>
      <c r="W201" t="n">
        <v>2.64</v>
      </c>
      <c r="X201" t="n">
        <v>1.52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2.4416</v>
      </c>
      <c r="E202" t="n">
        <v>40.96</v>
      </c>
      <c r="F202" t="n">
        <v>38.14</v>
      </c>
      <c r="G202" t="n">
        <v>65.39</v>
      </c>
      <c r="H202" t="n">
        <v>1.07</v>
      </c>
      <c r="I202" t="n">
        <v>35</v>
      </c>
      <c r="J202" t="n">
        <v>115.08</v>
      </c>
      <c r="K202" t="n">
        <v>41.65</v>
      </c>
      <c r="L202" t="n">
        <v>7</v>
      </c>
      <c r="M202" t="n">
        <v>33</v>
      </c>
      <c r="N202" t="n">
        <v>16.43</v>
      </c>
      <c r="O202" t="n">
        <v>14426.96</v>
      </c>
      <c r="P202" t="n">
        <v>328.02</v>
      </c>
      <c r="Q202" t="n">
        <v>790.16</v>
      </c>
      <c r="R202" t="n">
        <v>114.78</v>
      </c>
      <c r="S202" t="n">
        <v>58.53</v>
      </c>
      <c r="T202" t="n">
        <v>20901.25</v>
      </c>
      <c r="U202" t="n">
        <v>0.51</v>
      </c>
      <c r="V202" t="n">
        <v>0.76</v>
      </c>
      <c r="W202" t="n">
        <v>2.63</v>
      </c>
      <c r="X202" t="n">
        <v>1.24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2.4585</v>
      </c>
      <c r="E203" t="n">
        <v>40.68</v>
      </c>
      <c r="F203" t="n">
        <v>37.97</v>
      </c>
      <c r="G203" t="n">
        <v>75.94</v>
      </c>
      <c r="H203" t="n">
        <v>1.21</v>
      </c>
      <c r="I203" t="n">
        <v>30</v>
      </c>
      <c r="J203" t="n">
        <v>116.37</v>
      </c>
      <c r="K203" t="n">
        <v>41.65</v>
      </c>
      <c r="L203" t="n">
        <v>8</v>
      </c>
      <c r="M203" t="n">
        <v>28</v>
      </c>
      <c r="N203" t="n">
        <v>16.72</v>
      </c>
      <c r="O203" t="n">
        <v>14585.96</v>
      </c>
      <c r="P203" t="n">
        <v>320.5</v>
      </c>
      <c r="Q203" t="n">
        <v>790.17</v>
      </c>
      <c r="R203" t="n">
        <v>108.87</v>
      </c>
      <c r="S203" t="n">
        <v>58.53</v>
      </c>
      <c r="T203" t="n">
        <v>17973.09</v>
      </c>
      <c r="U203" t="n">
        <v>0.54</v>
      </c>
      <c r="V203" t="n">
        <v>0.76</v>
      </c>
      <c r="W203" t="n">
        <v>2.62</v>
      </c>
      <c r="X203" t="n">
        <v>1.07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2.4737</v>
      </c>
      <c r="E204" t="n">
        <v>40.42</v>
      </c>
      <c r="F204" t="n">
        <v>37.81</v>
      </c>
      <c r="G204" t="n">
        <v>87.26000000000001</v>
      </c>
      <c r="H204" t="n">
        <v>1.35</v>
      </c>
      <c r="I204" t="n">
        <v>26</v>
      </c>
      <c r="J204" t="n">
        <v>117.66</v>
      </c>
      <c r="K204" t="n">
        <v>41.65</v>
      </c>
      <c r="L204" t="n">
        <v>9</v>
      </c>
      <c r="M204" t="n">
        <v>24</v>
      </c>
      <c r="N204" t="n">
        <v>17.01</v>
      </c>
      <c r="O204" t="n">
        <v>14745.39</v>
      </c>
      <c r="P204" t="n">
        <v>312.26</v>
      </c>
      <c r="Q204" t="n">
        <v>790.1799999999999</v>
      </c>
      <c r="R204" t="n">
        <v>103.87</v>
      </c>
      <c r="S204" t="n">
        <v>58.53</v>
      </c>
      <c r="T204" t="n">
        <v>15491.45</v>
      </c>
      <c r="U204" t="n">
        <v>0.5600000000000001</v>
      </c>
      <c r="V204" t="n">
        <v>0.77</v>
      </c>
      <c r="W204" t="n">
        <v>2.61</v>
      </c>
      <c r="X204" t="n">
        <v>0.91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2.4839</v>
      </c>
      <c r="E205" t="n">
        <v>40.26</v>
      </c>
      <c r="F205" t="n">
        <v>37.71</v>
      </c>
      <c r="G205" t="n">
        <v>98.38</v>
      </c>
      <c r="H205" t="n">
        <v>1.48</v>
      </c>
      <c r="I205" t="n">
        <v>23</v>
      </c>
      <c r="J205" t="n">
        <v>118.96</v>
      </c>
      <c r="K205" t="n">
        <v>41.65</v>
      </c>
      <c r="L205" t="n">
        <v>10</v>
      </c>
      <c r="M205" t="n">
        <v>21</v>
      </c>
      <c r="N205" t="n">
        <v>17.31</v>
      </c>
      <c r="O205" t="n">
        <v>14905.25</v>
      </c>
      <c r="P205" t="n">
        <v>306.34</v>
      </c>
      <c r="Q205" t="n">
        <v>790.1799999999999</v>
      </c>
      <c r="R205" t="n">
        <v>100.62</v>
      </c>
      <c r="S205" t="n">
        <v>58.53</v>
      </c>
      <c r="T205" t="n">
        <v>13885.87</v>
      </c>
      <c r="U205" t="n">
        <v>0.58</v>
      </c>
      <c r="V205" t="n">
        <v>0.77</v>
      </c>
      <c r="W205" t="n">
        <v>2.6</v>
      </c>
      <c r="X205" t="n">
        <v>0.8100000000000001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2.4907</v>
      </c>
      <c r="E206" t="n">
        <v>40.15</v>
      </c>
      <c r="F206" t="n">
        <v>37.65</v>
      </c>
      <c r="G206" t="n">
        <v>107.56</v>
      </c>
      <c r="H206" t="n">
        <v>1.61</v>
      </c>
      <c r="I206" t="n">
        <v>21</v>
      </c>
      <c r="J206" t="n">
        <v>120.26</v>
      </c>
      <c r="K206" t="n">
        <v>41.65</v>
      </c>
      <c r="L206" t="n">
        <v>11</v>
      </c>
      <c r="M206" t="n">
        <v>19</v>
      </c>
      <c r="N206" t="n">
        <v>17.61</v>
      </c>
      <c r="O206" t="n">
        <v>15065.56</v>
      </c>
      <c r="P206" t="n">
        <v>299.11</v>
      </c>
      <c r="Q206" t="n">
        <v>790.16</v>
      </c>
      <c r="R206" t="n">
        <v>98.2</v>
      </c>
      <c r="S206" t="n">
        <v>58.53</v>
      </c>
      <c r="T206" t="n">
        <v>12684.88</v>
      </c>
      <c r="U206" t="n">
        <v>0.6</v>
      </c>
      <c r="V206" t="n">
        <v>0.77</v>
      </c>
      <c r="W206" t="n">
        <v>2.61</v>
      </c>
      <c r="X206" t="n">
        <v>0.74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2.4978</v>
      </c>
      <c r="E207" t="n">
        <v>40.03</v>
      </c>
      <c r="F207" t="n">
        <v>37.58</v>
      </c>
      <c r="G207" t="n">
        <v>118.66</v>
      </c>
      <c r="H207" t="n">
        <v>1.74</v>
      </c>
      <c r="I207" t="n">
        <v>19</v>
      </c>
      <c r="J207" t="n">
        <v>121.56</v>
      </c>
      <c r="K207" t="n">
        <v>41.65</v>
      </c>
      <c r="L207" t="n">
        <v>12</v>
      </c>
      <c r="M207" t="n">
        <v>13</v>
      </c>
      <c r="N207" t="n">
        <v>17.91</v>
      </c>
      <c r="O207" t="n">
        <v>15226.31</v>
      </c>
      <c r="P207" t="n">
        <v>292.54</v>
      </c>
      <c r="Q207" t="n">
        <v>790.1799999999999</v>
      </c>
      <c r="R207" t="n">
        <v>95.62</v>
      </c>
      <c r="S207" t="n">
        <v>58.53</v>
      </c>
      <c r="T207" t="n">
        <v>11405.6</v>
      </c>
      <c r="U207" t="n">
        <v>0.61</v>
      </c>
      <c r="V207" t="n">
        <v>0.77</v>
      </c>
      <c r="W207" t="n">
        <v>2.61</v>
      </c>
      <c r="X207" t="n">
        <v>0.67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2.5011</v>
      </c>
      <c r="E208" t="n">
        <v>39.98</v>
      </c>
      <c r="F208" t="n">
        <v>37.55</v>
      </c>
      <c r="G208" t="n">
        <v>125.15</v>
      </c>
      <c r="H208" t="n">
        <v>1.87</v>
      </c>
      <c r="I208" t="n">
        <v>18</v>
      </c>
      <c r="J208" t="n">
        <v>122.87</v>
      </c>
      <c r="K208" t="n">
        <v>41.65</v>
      </c>
      <c r="L208" t="n">
        <v>13</v>
      </c>
      <c r="M208" t="n">
        <v>6</v>
      </c>
      <c r="N208" t="n">
        <v>18.22</v>
      </c>
      <c r="O208" t="n">
        <v>15387.5</v>
      </c>
      <c r="P208" t="n">
        <v>291.4</v>
      </c>
      <c r="Q208" t="n">
        <v>790.16</v>
      </c>
      <c r="R208" t="n">
        <v>94.42</v>
      </c>
      <c r="S208" t="n">
        <v>58.53</v>
      </c>
      <c r="T208" t="n">
        <v>10807.17</v>
      </c>
      <c r="U208" t="n">
        <v>0.62</v>
      </c>
      <c r="V208" t="n">
        <v>0.77</v>
      </c>
      <c r="W208" t="n">
        <v>2.61</v>
      </c>
      <c r="X208" t="n">
        <v>0.64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2.5037</v>
      </c>
      <c r="E209" t="n">
        <v>39.94</v>
      </c>
      <c r="F209" t="n">
        <v>37.53</v>
      </c>
      <c r="G209" t="n">
        <v>132.45</v>
      </c>
      <c r="H209" t="n">
        <v>1.99</v>
      </c>
      <c r="I209" t="n">
        <v>17</v>
      </c>
      <c r="J209" t="n">
        <v>124.18</v>
      </c>
      <c r="K209" t="n">
        <v>41.65</v>
      </c>
      <c r="L209" t="n">
        <v>14</v>
      </c>
      <c r="M209" t="n">
        <v>2</v>
      </c>
      <c r="N209" t="n">
        <v>18.53</v>
      </c>
      <c r="O209" t="n">
        <v>15549.15</v>
      </c>
      <c r="P209" t="n">
        <v>289.8</v>
      </c>
      <c r="Q209" t="n">
        <v>790.16</v>
      </c>
      <c r="R209" t="n">
        <v>93.55</v>
      </c>
      <c r="S209" t="n">
        <v>58.53</v>
      </c>
      <c r="T209" t="n">
        <v>10380.63</v>
      </c>
      <c r="U209" t="n">
        <v>0.63</v>
      </c>
      <c r="V209" t="n">
        <v>0.77</v>
      </c>
      <c r="W209" t="n">
        <v>2.62</v>
      </c>
      <c r="X209" t="n">
        <v>0.63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2.504</v>
      </c>
      <c r="E210" t="n">
        <v>39.94</v>
      </c>
      <c r="F210" t="n">
        <v>37.52</v>
      </c>
      <c r="G210" t="n">
        <v>132.43</v>
      </c>
      <c r="H210" t="n">
        <v>2.11</v>
      </c>
      <c r="I210" t="n">
        <v>17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292.47</v>
      </c>
      <c r="Q210" t="n">
        <v>790.16</v>
      </c>
      <c r="R210" t="n">
        <v>93.27</v>
      </c>
      <c r="S210" t="n">
        <v>58.53</v>
      </c>
      <c r="T210" t="n">
        <v>10239.87</v>
      </c>
      <c r="U210" t="n">
        <v>0.63</v>
      </c>
      <c r="V210" t="n">
        <v>0.77</v>
      </c>
      <c r="W210" t="n">
        <v>2.62</v>
      </c>
      <c r="X210" t="n">
        <v>0.62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2.026</v>
      </c>
      <c r="E211" t="n">
        <v>49.36</v>
      </c>
      <c r="F211" t="n">
        <v>44.7</v>
      </c>
      <c r="G211" t="n">
        <v>13.02</v>
      </c>
      <c r="H211" t="n">
        <v>0.28</v>
      </c>
      <c r="I211" t="n">
        <v>206</v>
      </c>
      <c r="J211" t="n">
        <v>61.76</v>
      </c>
      <c r="K211" t="n">
        <v>28.92</v>
      </c>
      <c r="L211" t="n">
        <v>1</v>
      </c>
      <c r="M211" t="n">
        <v>204</v>
      </c>
      <c r="N211" t="n">
        <v>6.84</v>
      </c>
      <c r="O211" t="n">
        <v>7851.41</v>
      </c>
      <c r="P211" t="n">
        <v>283.3</v>
      </c>
      <c r="Q211" t="n">
        <v>790.22</v>
      </c>
      <c r="R211" t="n">
        <v>333.91</v>
      </c>
      <c r="S211" t="n">
        <v>58.53</v>
      </c>
      <c r="T211" t="n">
        <v>129613.29</v>
      </c>
      <c r="U211" t="n">
        <v>0.18</v>
      </c>
      <c r="V211" t="n">
        <v>0.65</v>
      </c>
      <c r="W211" t="n">
        <v>2.91</v>
      </c>
      <c r="X211" t="n">
        <v>7.8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2.3122</v>
      </c>
      <c r="E212" t="n">
        <v>43.25</v>
      </c>
      <c r="F212" t="n">
        <v>40.22</v>
      </c>
      <c r="G212" t="n">
        <v>27.11</v>
      </c>
      <c r="H212" t="n">
        <v>0.55</v>
      </c>
      <c r="I212" t="n">
        <v>89</v>
      </c>
      <c r="J212" t="n">
        <v>62.92</v>
      </c>
      <c r="K212" t="n">
        <v>28.92</v>
      </c>
      <c r="L212" t="n">
        <v>2</v>
      </c>
      <c r="M212" t="n">
        <v>87</v>
      </c>
      <c r="N212" t="n">
        <v>7</v>
      </c>
      <c r="O212" t="n">
        <v>7994.37</v>
      </c>
      <c r="P212" t="n">
        <v>244.41</v>
      </c>
      <c r="Q212" t="n">
        <v>790.21</v>
      </c>
      <c r="R212" t="n">
        <v>183.98</v>
      </c>
      <c r="S212" t="n">
        <v>58.53</v>
      </c>
      <c r="T212" t="n">
        <v>55234.57</v>
      </c>
      <c r="U212" t="n">
        <v>0.32</v>
      </c>
      <c r="V212" t="n">
        <v>0.72</v>
      </c>
      <c r="W212" t="n">
        <v>2.72</v>
      </c>
      <c r="X212" t="n">
        <v>3.31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2.4076</v>
      </c>
      <c r="E213" t="n">
        <v>41.54</v>
      </c>
      <c r="F213" t="n">
        <v>38.96</v>
      </c>
      <c r="G213" t="n">
        <v>41.74</v>
      </c>
      <c r="H213" t="n">
        <v>0.8100000000000001</v>
      </c>
      <c r="I213" t="n">
        <v>56</v>
      </c>
      <c r="J213" t="n">
        <v>64.08</v>
      </c>
      <c r="K213" t="n">
        <v>28.92</v>
      </c>
      <c r="L213" t="n">
        <v>3</v>
      </c>
      <c r="M213" t="n">
        <v>54</v>
      </c>
      <c r="N213" t="n">
        <v>7.16</v>
      </c>
      <c r="O213" t="n">
        <v>8137.65</v>
      </c>
      <c r="P213" t="n">
        <v>226.52</v>
      </c>
      <c r="Q213" t="n">
        <v>790.17</v>
      </c>
      <c r="R213" t="n">
        <v>141.78</v>
      </c>
      <c r="S213" t="n">
        <v>58.53</v>
      </c>
      <c r="T213" t="n">
        <v>34299.28</v>
      </c>
      <c r="U213" t="n">
        <v>0.41</v>
      </c>
      <c r="V213" t="n">
        <v>0.74</v>
      </c>
      <c r="W213" t="n">
        <v>2.67</v>
      </c>
      <c r="X213" t="n">
        <v>2.06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2.4563</v>
      </c>
      <c r="E214" t="n">
        <v>40.71</v>
      </c>
      <c r="F214" t="n">
        <v>38.36</v>
      </c>
      <c r="G214" t="n">
        <v>57.54</v>
      </c>
      <c r="H214" t="n">
        <v>1.07</v>
      </c>
      <c r="I214" t="n">
        <v>40</v>
      </c>
      <c r="J214" t="n">
        <v>65.25</v>
      </c>
      <c r="K214" t="n">
        <v>28.92</v>
      </c>
      <c r="L214" t="n">
        <v>4</v>
      </c>
      <c r="M214" t="n">
        <v>34</v>
      </c>
      <c r="N214" t="n">
        <v>7.33</v>
      </c>
      <c r="O214" t="n">
        <v>8281.25</v>
      </c>
      <c r="P214" t="n">
        <v>211.43</v>
      </c>
      <c r="Q214" t="n">
        <v>790.16</v>
      </c>
      <c r="R214" t="n">
        <v>121.89</v>
      </c>
      <c r="S214" t="n">
        <v>58.53</v>
      </c>
      <c r="T214" t="n">
        <v>24434.04</v>
      </c>
      <c r="U214" t="n">
        <v>0.48</v>
      </c>
      <c r="V214" t="n">
        <v>0.76</v>
      </c>
      <c r="W214" t="n">
        <v>2.64</v>
      </c>
      <c r="X214" t="n">
        <v>1.46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2.4726</v>
      </c>
      <c r="E215" t="n">
        <v>40.44</v>
      </c>
      <c r="F215" t="n">
        <v>38.17</v>
      </c>
      <c r="G215" t="n">
        <v>67.37</v>
      </c>
      <c r="H215" t="n">
        <v>1.31</v>
      </c>
      <c r="I215" t="n">
        <v>34</v>
      </c>
      <c r="J215" t="n">
        <v>66.42</v>
      </c>
      <c r="K215" t="n">
        <v>28.92</v>
      </c>
      <c r="L215" t="n">
        <v>5</v>
      </c>
      <c r="M215" t="n">
        <v>7</v>
      </c>
      <c r="N215" t="n">
        <v>7.49</v>
      </c>
      <c r="O215" t="n">
        <v>8425.16</v>
      </c>
      <c r="P215" t="n">
        <v>204.61</v>
      </c>
      <c r="Q215" t="n">
        <v>790.1900000000001</v>
      </c>
      <c r="R215" t="n">
        <v>114.68</v>
      </c>
      <c r="S215" t="n">
        <v>58.53</v>
      </c>
      <c r="T215" t="n">
        <v>20858.8</v>
      </c>
      <c r="U215" t="n">
        <v>0.51</v>
      </c>
      <c r="V215" t="n">
        <v>0.76</v>
      </c>
      <c r="W215" t="n">
        <v>2.66</v>
      </c>
      <c r="X215" t="n">
        <v>1.27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2.4759</v>
      </c>
      <c r="E216" t="n">
        <v>40.39</v>
      </c>
      <c r="F216" t="n">
        <v>38.14</v>
      </c>
      <c r="G216" t="n">
        <v>69.34</v>
      </c>
      <c r="H216" t="n">
        <v>1.55</v>
      </c>
      <c r="I216" t="n">
        <v>33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207.83</v>
      </c>
      <c r="Q216" t="n">
        <v>790.1799999999999</v>
      </c>
      <c r="R216" t="n">
        <v>112.98</v>
      </c>
      <c r="S216" t="n">
        <v>58.53</v>
      </c>
      <c r="T216" t="n">
        <v>20014.62</v>
      </c>
      <c r="U216" t="n">
        <v>0.52</v>
      </c>
      <c r="V216" t="n">
        <v>0.76</v>
      </c>
      <c r="W216" t="n">
        <v>2.67</v>
      </c>
      <c r="X216" t="n">
        <v>1.23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1.2701</v>
      </c>
      <c r="E217" t="n">
        <v>78.73</v>
      </c>
      <c r="F217" t="n">
        <v>58.13</v>
      </c>
      <c r="G217" t="n">
        <v>6.48</v>
      </c>
      <c r="H217" t="n">
        <v>0.11</v>
      </c>
      <c r="I217" t="n">
        <v>538</v>
      </c>
      <c r="J217" t="n">
        <v>167.88</v>
      </c>
      <c r="K217" t="n">
        <v>51.39</v>
      </c>
      <c r="L217" t="n">
        <v>1</v>
      </c>
      <c r="M217" t="n">
        <v>536</v>
      </c>
      <c r="N217" t="n">
        <v>30.49</v>
      </c>
      <c r="O217" t="n">
        <v>20939.59</v>
      </c>
      <c r="P217" t="n">
        <v>736.92</v>
      </c>
      <c r="Q217" t="n">
        <v>790.37</v>
      </c>
      <c r="R217" t="n">
        <v>783.39</v>
      </c>
      <c r="S217" t="n">
        <v>58.53</v>
      </c>
      <c r="T217" t="n">
        <v>352695.93</v>
      </c>
      <c r="U217" t="n">
        <v>0.07000000000000001</v>
      </c>
      <c r="V217" t="n">
        <v>0.5</v>
      </c>
      <c r="W217" t="n">
        <v>3.47</v>
      </c>
      <c r="X217" t="n">
        <v>21.21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1.8562</v>
      </c>
      <c r="E218" t="n">
        <v>53.87</v>
      </c>
      <c r="F218" t="n">
        <v>44.59</v>
      </c>
      <c r="G218" t="n">
        <v>13.11</v>
      </c>
      <c r="H218" t="n">
        <v>0.21</v>
      </c>
      <c r="I218" t="n">
        <v>204</v>
      </c>
      <c r="J218" t="n">
        <v>169.33</v>
      </c>
      <c r="K218" t="n">
        <v>51.39</v>
      </c>
      <c r="L218" t="n">
        <v>2</v>
      </c>
      <c r="M218" t="n">
        <v>202</v>
      </c>
      <c r="N218" t="n">
        <v>30.94</v>
      </c>
      <c r="O218" t="n">
        <v>21118.46</v>
      </c>
      <c r="P218" t="n">
        <v>561.84</v>
      </c>
      <c r="Q218" t="n">
        <v>790.22</v>
      </c>
      <c r="R218" t="n">
        <v>330.16</v>
      </c>
      <c r="S218" t="n">
        <v>58.53</v>
      </c>
      <c r="T218" t="n">
        <v>127751.08</v>
      </c>
      <c r="U218" t="n">
        <v>0.18</v>
      </c>
      <c r="V218" t="n">
        <v>0.65</v>
      </c>
      <c r="W218" t="n">
        <v>2.9</v>
      </c>
      <c r="X218" t="n">
        <v>7.68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2.0731</v>
      </c>
      <c r="E219" t="n">
        <v>48.24</v>
      </c>
      <c r="F219" t="n">
        <v>41.6</v>
      </c>
      <c r="G219" t="n">
        <v>19.81</v>
      </c>
      <c r="H219" t="n">
        <v>0.31</v>
      </c>
      <c r="I219" t="n">
        <v>126</v>
      </c>
      <c r="J219" t="n">
        <v>170.79</v>
      </c>
      <c r="K219" t="n">
        <v>51.39</v>
      </c>
      <c r="L219" t="n">
        <v>3</v>
      </c>
      <c r="M219" t="n">
        <v>124</v>
      </c>
      <c r="N219" t="n">
        <v>31.4</v>
      </c>
      <c r="O219" t="n">
        <v>21297.94</v>
      </c>
      <c r="P219" t="n">
        <v>521.1900000000001</v>
      </c>
      <c r="Q219" t="n">
        <v>790.1799999999999</v>
      </c>
      <c r="R219" t="n">
        <v>229.83</v>
      </c>
      <c r="S219" t="n">
        <v>58.53</v>
      </c>
      <c r="T219" t="n">
        <v>77973.12</v>
      </c>
      <c r="U219" t="n">
        <v>0.25</v>
      </c>
      <c r="V219" t="n">
        <v>0.7</v>
      </c>
      <c r="W219" t="n">
        <v>2.79</v>
      </c>
      <c r="X219" t="n">
        <v>4.69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2.1835</v>
      </c>
      <c r="E220" t="n">
        <v>45.8</v>
      </c>
      <c r="F220" t="n">
        <v>40.31</v>
      </c>
      <c r="G220" t="n">
        <v>26.29</v>
      </c>
      <c r="H220" t="n">
        <v>0.41</v>
      </c>
      <c r="I220" t="n">
        <v>92</v>
      </c>
      <c r="J220" t="n">
        <v>172.25</v>
      </c>
      <c r="K220" t="n">
        <v>51.39</v>
      </c>
      <c r="L220" t="n">
        <v>4</v>
      </c>
      <c r="M220" t="n">
        <v>90</v>
      </c>
      <c r="N220" t="n">
        <v>31.86</v>
      </c>
      <c r="O220" t="n">
        <v>21478.05</v>
      </c>
      <c r="P220" t="n">
        <v>502.25</v>
      </c>
      <c r="Q220" t="n">
        <v>790.17</v>
      </c>
      <c r="R220" t="n">
        <v>187</v>
      </c>
      <c r="S220" t="n">
        <v>58.53</v>
      </c>
      <c r="T220" t="n">
        <v>56728.88</v>
      </c>
      <c r="U220" t="n">
        <v>0.31</v>
      </c>
      <c r="V220" t="n">
        <v>0.72</v>
      </c>
      <c r="W220" t="n">
        <v>2.72</v>
      </c>
      <c r="X220" t="n">
        <v>3.4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2.2548</v>
      </c>
      <c r="E221" t="n">
        <v>44.35</v>
      </c>
      <c r="F221" t="n">
        <v>39.54</v>
      </c>
      <c r="G221" t="n">
        <v>32.95</v>
      </c>
      <c r="H221" t="n">
        <v>0.51</v>
      </c>
      <c r="I221" t="n">
        <v>72</v>
      </c>
      <c r="J221" t="n">
        <v>173.71</v>
      </c>
      <c r="K221" t="n">
        <v>51.39</v>
      </c>
      <c r="L221" t="n">
        <v>5</v>
      </c>
      <c r="M221" t="n">
        <v>70</v>
      </c>
      <c r="N221" t="n">
        <v>32.32</v>
      </c>
      <c r="O221" t="n">
        <v>21658.78</v>
      </c>
      <c r="P221" t="n">
        <v>490.19</v>
      </c>
      <c r="Q221" t="n">
        <v>790.17</v>
      </c>
      <c r="R221" t="n">
        <v>160.94</v>
      </c>
      <c r="S221" t="n">
        <v>58.53</v>
      </c>
      <c r="T221" t="n">
        <v>43800.93</v>
      </c>
      <c r="U221" t="n">
        <v>0.36</v>
      </c>
      <c r="V221" t="n">
        <v>0.73</v>
      </c>
      <c r="W221" t="n">
        <v>2.69</v>
      </c>
      <c r="X221" t="n">
        <v>2.63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2.3037</v>
      </c>
      <c r="E222" t="n">
        <v>43.41</v>
      </c>
      <c r="F222" t="n">
        <v>39.04</v>
      </c>
      <c r="G222" t="n">
        <v>39.7</v>
      </c>
      <c r="H222" t="n">
        <v>0.61</v>
      </c>
      <c r="I222" t="n">
        <v>59</v>
      </c>
      <c r="J222" t="n">
        <v>175.18</v>
      </c>
      <c r="K222" t="n">
        <v>51.39</v>
      </c>
      <c r="L222" t="n">
        <v>6</v>
      </c>
      <c r="M222" t="n">
        <v>57</v>
      </c>
      <c r="N222" t="n">
        <v>32.79</v>
      </c>
      <c r="O222" t="n">
        <v>21840.16</v>
      </c>
      <c r="P222" t="n">
        <v>480.98</v>
      </c>
      <c r="Q222" t="n">
        <v>790.17</v>
      </c>
      <c r="R222" t="n">
        <v>144.47</v>
      </c>
      <c r="S222" t="n">
        <v>58.53</v>
      </c>
      <c r="T222" t="n">
        <v>35628.24</v>
      </c>
      <c r="U222" t="n">
        <v>0.41</v>
      </c>
      <c r="V222" t="n">
        <v>0.74</v>
      </c>
      <c r="W222" t="n">
        <v>2.67</v>
      </c>
      <c r="X222" t="n">
        <v>2.13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2.3364</v>
      </c>
      <c r="E223" t="n">
        <v>42.8</v>
      </c>
      <c r="F223" t="n">
        <v>38.73</v>
      </c>
      <c r="G223" t="n">
        <v>46.48</v>
      </c>
      <c r="H223" t="n">
        <v>0.7</v>
      </c>
      <c r="I223" t="n">
        <v>50</v>
      </c>
      <c r="J223" t="n">
        <v>176.66</v>
      </c>
      <c r="K223" t="n">
        <v>51.39</v>
      </c>
      <c r="L223" t="n">
        <v>7</v>
      </c>
      <c r="M223" t="n">
        <v>48</v>
      </c>
      <c r="N223" t="n">
        <v>33.27</v>
      </c>
      <c r="O223" t="n">
        <v>22022.17</v>
      </c>
      <c r="P223" t="n">
        <v>474.84</v>
      </c>
      <c r="Q223" t="n">
        <v>790.17</v>
      </c>
      <c r="R223" t="n">
        <v>134.45</v>
      </c>
      <c r="S223" t="n">
        <v>58.53</v>
      </c>
      <c r="T223" t="n">
        <v>30661.6</v>
      </c>
      <c r="U223" t="n">
        <v>0.44</v>
      </c>
      <c r="V223" t="n">
        <v>0.75</v>
      </c>
      <c r="W223" t="n">
        <v>2.66</v>
      </c>
      <c r="X223" t="n">
        <v>1.83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2.3649</v>
      </c>
      <c r="E224" t="n">
        <v>42.28</v>
      </c>
      <c r="F224" t="n">
        <v>38.45</v>
      </c>
      <c r="G224" t="n">
        <v>53.66</v>
      </c>
      <c r="H224" t="n">
        <v>0.8</v>
      </c>
      <c r="I224" t="n">
        <v>43</v>
      </c>
      <c r="J224" t="n">
        <v>178.14</v>
      </c>
      <c r="K224" t="n">
        <v>51.39</v>
      </c>
      <c r="L224" t="n">
        <v>8</v>
      </c>
      <c r="M224" t="n">
        <v>41</v>
      </c>
      <c r="N224" t="n">
        <v>33.75</v>
      </c>
      <c r="O224" t="n">
        <v>22204.83</v>
      </c>
      <c r="P224" t="n">
        <v>468.79</v>
      </c>
      <c r="Q224" t="n">
        <v>790.1799999999999</v>
      </c>
      <c r="R224" t="n">
        <v>125.15</v>
      </c>
      <c r="S224" t="n">
        <v>58.53</v>
      </c>
      <c r="T224" t="n">
        <v>26050.67</v>
      </c>
      <c r="U224" t="n">
        <v>0.47</v>
      </c>
      <c r="V224" t="n">
        <v>0.75</v>
      </c>
      <c r="W224" t="n">
        <v>2.64</v>
      </c>
      <c r="X224" t="n">
        <v>1.55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2.3852</v>
      </c>
      <c r="E225" t="n">
        <v>41.93</v>
      </c>
      <c r="F225" t="n">
        <v>38.27</v>
      </c>
      <c r="G225" t="n">
        <v>60.42</v>
      </c>
      <c r="H225" t="n">
        <v>0.89</v>
      </c>
      <c r="I225" t="n">
        <v>38</v>
      </c>
      <c r="J225" t="n">
        <v>179.63</v>
      </c>
      <c r="K225" t="n">
        <v>51.39</v>
      </c>
      <c r="L225" t="n">
        <v>9</v>
      </c>
      <c r="M225" t="n">
        <v>36</v>
      </c>
      <c r="N225" t="n">
        <v>34.24</v>
      </c>
      <c r="O225" t="n">
        <v>22388.15</v>
      </c>
      <c r="P225" t="n">
        <v>463.58</v>
      </c>
      <c r="Q225" t="n">
        <v>790.17</v>
      </c>
      <c r="R225" t="n">
        <v>118.87</v>
      </c>
      <c r="S225" t="n">
        <v>58.53</v>
      </c>
      <c r="T225" t="n">
        <v>22932.37</v>
      </c>
      <c r="U225" t="n">
        <v>0.49</v>
      </c>
      <c r="V225" t="n">
        <v>0.76</v>
      </c>
      <c r="W225" t="n">
        <v>2.63</v>
      </c>
      <c r="X225" t="n">
        <v>1.36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2.4006</v>
      </c>
      <c r="E226" t="n">
        <v>41.66</v>
      </c>
      <c r="F226" t="n">
        <v>38.13</v>
      </c>
      <c r="G226" t="n">
        <v>67.29000000000001</v>
      </c>
      <c r="H226" t="n">
        <v>0.98</v>
      </c>
      <c r="I226" t="n">
        <v>34</v>
      </c>
      <c r="J226" t="n">
        <v>181.12</v>
      </c>
      <c r="K226" t="n">
        <v>51.39</v>
      </c>
      <c r="L226" t="n">
        <v>10</v>
      </c>
      <c r="M226" t="n">
        <v>32</v>
      </c>
      <c r="N226" t="n">
        <v>34.73</v>
      </c>
      <c r="O226" t="n">
        <v>22572.13</v>
      </c>
      <c r="P226" t="n">
        <v>459.32</v>
      </c>
      <c r="Q226" t="n">
        <v>790.16</v>
      </c>
      <c r="R226" t="n">
        <v>114.21</v>
      </c>
      <c r="S226" t="n">
        <v>58.53</v>
      </c>
      <c r="T226" t="n">
        <v>20623.14</v>
      </c>
      <c r="U226" t="n">
        <v>0.51</v>
      </c>
      <c r="V226" t="n">
        <v>0.76</v>
      </c>
      <c r="W226" t="n">
        <v>2.63</v>
      </c>
      <c r="X226" t="n">
        <v>1.23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2.4127</v>
      </c>
      <c r="E227" t="n">
        <v>41.45</v>
      </c>
      <c r="F227" t="n">
        <v>38.02</v>
      </c>
      <c r="G227" t="n">
        <v>73.59</v>
      </c>
      <c r="H227" t="n">
        <v>1.07</v>
      </c>
      <c r="I227" t="n">
        <v>31</v>
      </c>
      <c r="J227" t="n">
        <v>182.62</v>
      </c>
      <c r="K227" t="n">
        <v>51.39</v>
      </c>
      <c r="L227" t="n">
        <v>11</v>
      </c>
      <c r="M227" t="n">
        <v>29</v>
      </c>
      <c r="N227" t="n">
        <v>35.22</v>
      </c>
      <c r="O227" t="n">
        <v>22756.91</v>
      </c>
      <c r="P227" t="n">
        <v>454.9</v>
      </c>
      <c r="Q227" t="n">
        <v>790.17</v>
      </c>
      <c r="R227" t="n">
        <v>110.66</v>
      </c>
      <c r="S227" t="n">
        <v>58.53</v>
      </c>
      <c r="T227" t="n">
        <v>18861.53</v>
      </c>
      <c r="U227" t="n">
        <v>0.53</v>
      </c>
      <c r="V227" t="n">
        <v>0.76</v>
      </c>
      <c r="W227" t="n">
        <v>2.63</v>
      </c>
      <c r="X227" t="n">
        <v>1.12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2.4256</v>
      </c>
      <c r="E228" t="n">
        <v>41.23</v>
      </c>
      <c r="F228" t="n">
        <v>37.91</v>
      </c>
      <c r="G228" t="n">
        <v>81.23</v>
      </c>
      <c r="H228" t="n">
        <v>1.16</v>
      </c>
      <c r="I228" t="n">
        <v>28</v>
      </c>
      <c r="J228" t="n">
        <v>184.12</v>
      </c>
      <c r="K228" t="n">
        <v>51.39</v>
      </c>
      <c r="L228" t="n">
        <v>12</v>
      </c>
      <c r="M228" t="n">
        <v>26</v>
      </c>
      <c r="N228" t="n">
        <v>35.73</v>
      </c>
      <c r="O228" t="n">
        <v>22942.24</v>
      </c>
      <c r="P228" t="n">
        <v>451.33</v>
      </c>
      <c r="Q228" t="n">
        <v>790.16</v>
      </c>
      <c r="R228" t="n">
        <v>106.46</v>
      </c>
      <c r="S228" t="n">
        <v>58.53</v>
      </c>
      <c r="T228" t="n">
        <v>16781.1</v>
      </c>
      <c r="U228" t="n">
        <v>0.55</v>
      </c>
      <c r="V228" t="n">
        <v>0.77</v>
      </c>
      <c r="W228" t="n">
        <v>2.63</v>
      </c>
      <c r="X228" t="n">
        <v>1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2.4347</v>
      </c>
      <c r="E229" t="n">
        <v>41.07</v>
      </c>
      <c r="F229" t="n">
        <v>37.82</v>
      </c>
      <c r="G229" t="n">
        <v>87.27</v>
      </c>
      <c r="H229" t="n">
        <v>1.24</v>
      </c>
      <c r="I229" t="n">
        <v>26</v>
      </c>
      <c r="J229" t="n">
        <v>185.63</v>
      </c>
      <c r="K229" t="n">
        <v>51.39</v>
      </c>
      <c r="L229" t="n">
        <v>13</v>
      </c>
      <c r="M229" t="n">
        <v>24</v>
      </c>
      <c r="N229" t="n">
        <v>36.24</v>
      </c>
      <c r="O229" t="n">
        <v>23128.27</v>
      </c>
      <c r="P229" t="n">
        <v>446.46</v>
      </c>
      <c r="Q229" t="n">
        <v>790.17</v>
      </c>
      <c r="R229" t="n">
        <v>103.99</v>
      </c>
      <c r="S229" t="n">
        <v>58.53</v>
      </c>
      <c r="T229" t="n">
        <v>15553.63</v>
      </c>
      <c r="U229" t="n">
        <v>0.5600000000000001</v>
      </c>
      <c r="V229" t="n">
        <v>0.77</v>
      </c>
      <c r="W229" t="n">
        <v>2.61</v>
      </c>
      <c r="X229" t="n">
        <v>0.92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2.4424</v>
      </c>
      <c r="E230" t="n">
        <v>40.94</v>
      </c>
      <c r="F230" t="n">
        <v>37.76</v>
      </c>
      <c r="G230" t="n">
        <v>94.39</v>
      </c>
      <c r="H230" t="n">
        <v>1.33</v>
      </c>
      <c r="I230" t="n">
        <v>24</v>
      </c>
      <c r="J230" t="n">
        <v>187.14</v>
      </c>
      <c r="K230" t="n">
        <v>51.39</v>
      </c>
      <c r="L230" t="n">
        <v>14</v>
      </c>
      <c r="M230" t="n">
        <v>22</v>
      </c>
      <c r="N230" t="n">
        <v>36.75</v>
      </c>
      <c r="O230" t="n">
        <v>23314.98</v>
      </c>
      <c r="P230" t="n">
        <v>443.63</v>
      </c>
      <c r="Q230" t="n">
        <v>790.16</v>
      </c>
      <c r="R230" t="n">
        <v>101.88</v>
      </c>
      <c r="S230" t="n">
        <v>58.53</v>
      </c>
      <c r="T230" t="n">
        <v>14509.17</v>
      </c>
      <c r="U230" t="n">
        <v>0.57</v>
      </c>
      <c r="V230" t="n">
        <v>0.77</v>
      </c>
      <c r="W230" t="n">
        <v>2.61</v>
      </c>
      <c r="X230" t="n">
        <v>0.85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2.4469</v>
      </c>
      <c r="E231" t="n">
        <v>40.87</v>
      </c>
      <c r="F231" t="n">
        <v>37.72</v>
      </c>
      <c r="G231" t="n">
        <v>98.39</v>
      </c>
      <c r="H231" t="n">
        <v>1.41</v>
      </c>
      <c r="I231" t="n">
        <v>23</v>
      </c>
      <c r="J231" t="n">
        <v>188.66</v>
      </c>
      <c r="K231" t="n">
        <v>51.39</v>
      </c>
      <c r="L231" t="n">
        <v>15</v>
      </c>
      <c r="M231" t="n">
        <v>21</v>
      </c>
      <c r="N231" t="n">
        <v>37.27</v>
      </c>
      <c r="O231" t="n">
        <v>23502.4</v>
      </c>
      <c r="P231" t="n">
        <v>441.12</v>
      </c>
      <c r="Q231" t="n">
        <v>790.17</v>
      </c>
      <c r="R231" t="n">
        <v>100.41</v>
      </c>
      <c r="S231" t="n">
        <v>58.53</v>
      </c>
      <c r="T231" t="n">
        <v>13780.92</v>
      </c>
      <c r="U231" t="n">
        <v>0.58</v>
      </c>
      <c r="V231" t="n">
        <v>0.77</v>
      </c>
      <c r="W231" t="n">
        <v>2.61</v>
      </c>
      <c r="X231" t="n">
        <v>0.8100000000000001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37.66</v>
      </c>
      <c r="G232" t="n">
        <v>107.59</v>
      </c>
      <c r="H232" t="n">
        <v>1.49</v>
      </c>
      <c r="I232" t="n">
        <v>21</v>
      </c>
      <c r="J232" t="n">
        <v>190.19</v>
      </c>
      <c r="K232" t="n">
        <v>51.39</v>
      </c>
      <c r="L232" t="n">
        <v>16</v>
      </c>
      <c r="M232" t="n">
        <v>19</v>
      </c>
      <c r="N232" t="n">
        <v>37.79</v>
      </c>
      <c r="O232" t="n">
        <v>23690.52</v>
      </c>
      <c r="P232" t="n">
        <v>437.63</v>
      </c>
      <c r="Q232" t="n">
        <v>790.17</v>
      </c>
      <c r="R232" t="n">
        <v>98.56999999999999</v>
      </c>
      <c r="S232" t="n">
        <v>58.53</v>
      </c>
      <c r="T232" t="n">
        <v>12867.91</v>
      </c>
      <c r="U232" t="n">
        <v>0.59</v>
      </c>
      <c r="V232" t="n">
        <v>0.77</v>
      </c>
      <c r="W232" t="n">
        <v>2.6</v>
      </c>
      <c r="X232" t="n">
        <v>0.75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2.4595</v>
      </c>
      <c r="E233" t="n">
        <v>40.66</v>
      </c>
      <c r="F233" t="n">
        <v>37.61</v>
      </c>
      <c r="G233" t="n">
        <v>112.83</v>
      </c>
      <c r="H233" t="n">
        <v>1.57</v>
      </c>
      <c r="I233" t="n">
        <v>20</v>
      </c>
      <c r="J233" t="n">
        <v>191.72</v>
      </c>
      <c r="K233" t="n">
        <v>51.39</v>
      </c>
      <c r="L233" t="n">
        <v>17</v>
      </c>
      <c r="M233" t="n">
        <v>18</v>
      </c>
      <c r="N233" t="n">
        <v>38.33</v>
      </c>
      <c r="O233" t="n">
        <v>23879.37</v>
      </c>
      <c r="P233" t="n">
        <v>433.89</v>
      </c>
      <c r="Q233" t="n">
        <v>790.16</v>
      </c>
      <c r="R233" t="n">
        <v>96.98</v>
      </c>
      <c r="S233" t="n">
        <v>58.53</v>
      </c>
      <c r="T233" t="n">
        <v>12076.93</v>
      </c>
      <c r="U233" t="n">
        <v>0.6</v>
      </c>
      <c r="V233" t="n">
        <v>0.77</v>
      </c>
      <c r="W233" t="n">
        <v>2.6</v>
      </c>
      <c r="X233" t="n">
        <v>0.71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2.4685</v>
      </c>
      <c r="E234" t="n">
        <v>40.51</v>
      </c>
      <c r="F234" t="n">
        <v>37.53</v>
      </c>
      <c r="G234" t="n">
        <v>125.09</v>
      </c>
      <c r="H234" t="n">
        <v>1.65</v>
      </c>
      <c r="I234" t="n">
        <v>18</v>
      </c>
      <c r="J234" t="n">
        <v>193.26</v>
      </c>
      <c r="K234" t="n">
        <v>51.39</v>
      </c>
      <c r="L234" t="n">
        <v>18</v>
      </c>
      <c r="M234" t="n">
        <v>16</v>
      </c>
      <c r="N234" t="n">
        <v>38.86</v>
      </c>
      <c r="O234" t="n">
        <v>24068.93</v>
      </c>
      <c r="P234" t="n">
        <v>427.16</v>
      </c>
      <c r="Q234" t="n">
        <v>790.16</v>
      </c>
      <c r="R234" t="n">
        <v>94.23999999999999</v>
      </c>
      <c r="S234" t="n">
        <v>58.53</v>
      </c>
      <c r="T234" t="n">
        <v>10717.81</v>
      </c>
      <c r="U234" t="n">
        <v>0.62</v>
      </c>
      <c r="V234" t="n">
        <v>0.77</v>
      </c>
      <c r="W234" t="n">
        <v>2.6</v>
      </c>
      <c r="X234" t="n">
        <v>0.62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2.4678</v>
      </c>
      <c r="E235" t="n">
        <v>40.52</v>
      </c>
      <c r="F235" t="n">
        <v>37.54</v>
      </c>
      <c r="G235" t="n">
        <v>125.13</v>
      </c>
      <c r="H235" t="n">
        <v>1.73</v>
      </c>
      <c r="I235" t="n">
        <v>18</v>
      </c>
      <c r="J235" t="n">
        <v>194.8</v>
      </c>
      <c r="K235" t="n">
        <v>51.39</v>
      </c>
      <c r="L235" t="n">
        <v>19</v>
      </c>
      <c r="M235" t="n">
        <v>16</v>
      </c>
      <c r="N235" t="n">
        <v>39.41</v>
      </c>
      <c r="O235" t="n">
        <v>24259.23</v>
      </c>
      <c r="P235" t="n">
        <v>429.19</v>
      </c>
      <c r="Q235" t="n">
        <v>790.16</v>
      </c>
      <c r="R235" t="n">
        <v>94.78</v>
      </c>
      <c r="S235" t="n">
        <v>58.53</v>
      </c>
      <c r="T235" t="n">
        <v>10989.67</v>
      </c>
      <c r="U235" t="n">
        <v>0.62</v>
      </c>
      <c r="V235" t="n">
        <v>0.77</v>
      </c>
      <c r="W235" t="n">
        <v>2.6</v>
      </c>
      <c r="X235" t="n">
        <v>0.64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2.4728</v>
      </c>
      <c r="E236" t="n">
        <v>40.44</v>
      </c>
      <c r="F236" t="n">
        <v>37.49</v>
      </c>
      <c r="G236" t="n">
        <v>132.32</v>
      </c>
      <c r="H236" t="n">
        <v>1.81</v>
      </c>
      <c r="I236" t="n">
        <v>17</v>
      </c>
      <c r="J236" t="n">
        <v>196.35</v>
      </c>
      <c r="K236" t="n">
        <v>51.39</v>
      </c>
      <c r="L236" t="n">
        <v>20</v>
      </c>
      <c r="M236" t="n">
        <v>15</v>
      </c>
      <c r="N236" t="n">
        <v>39.96</v>
      </c>
      <c r="O236" t="n">
        <v>24450.27</v>
      </c>
      <c r="P236" t="n">
        <v>423.38</v>
      </c>
      <c r="Q236" t="n">
        <v>790.17</v>
      </c>
      <c r="R236" t="n">
        <v>92.95</v>
      </c>
      <c r="S236" t="n">
        <v>58.53</v>
      </c>
      <c r="T236" t="n">
        <v>10078.9</v>
      </c>
      <c r="U236" t="n">
        <v>0.63</v>
      </c>
      <c r="V236" t="n">
        <v>0.77</v>
      </c>
      <c r="W236" t="n">
        <v>2.6</v>
      </c>
      <c r="X236" t="n">
        <v>0.59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2.4767</v>
      </c>
      <c r="E237" t="n">
        <v>40.38</v>
      </c>
      <c r="F237" t="n">
        <v>37.46</v>
      </c>
      <c r="G237" t="n">
        <v>140.48</v>
      </c>
      <c r="H237" t="n">
        <v>1.88</v>
      </c>
      <c r="I237" t="n">
        <v>16</v>
      </c>
      <c r="J237" t="n">
        <v>197.9</v>
      </c>
      <c r="K237" t="n">
        <v>51.39</v>
      </c>
      <c r="L237" t="n">
        <v>21</v>
      </c>
      <c r="M237" t="n">
        <v>14</v>
      </c>
      <c r="N237" t="n">
        <v>40.51</v>
      </c>
      <c r="O237" t="n">
        <v>24642.07</v>
      </c>
      <c r="P237" t="n">
        <v>420.13</v>
      </c>
      <c r="Q237" t="n">
        <v>790.17</v>
      </c>
      <c r="R237" t="n">
        <v>92.09</v>
      </c>
      <c r="S237" t="n">
        <v>58.53</v>
      </c>
      <c r="T237" t="n">
        <v>9654.6</v>
      </c>
      <c r="U237" t="n">
        <v>0.64</v>
      </c>
      <c r="V237" t="n">
        <v>0.77</v>
      </c>
      <c r="W237" t="n">
        <v>2.6</v>
      </c>
      <c r="X237" t="n">
        <v>0.5600000000000001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2.4814</v>
      </c>
      <c r="E238" t="n">
        <v>40.3</v>
      </c>
      <c r="F238" t="n">
        <v>37.42</v>
      </c>
      <c r="G238" t="n">
        <v>149.68</v>
      </c>
      <c r="H238" t="n">
        <v>1.96</v>
      </c>
      <c r="I238" t="n">
        <v>15</v>
      </c>
      <c r="J238" t="n">
        <v>199.46</v>
      </c>
      <c r="K238" t="n">
        <v>51.39</v>
      </c>
      <c r="L238" t="n">
        <v>22</v>
      </c>
      <c r="M238" t="n">
        <v>13</v>
      </c>
      <c r="N238" t="n">
        <v>41.07</v>
      </c>
      <c r="O238" t="n">
        <v>24834.62</v>
      </c>
      <c r="P238" t="n">
        <v>418.23</v>
      </c>
      <c r="Q238" t="n">
        <v>790.16</v>
      </c>
      <c r="R238" t="n">
        <v>90.59999999999999</v>
      </c>
      <c r="S238" t="n">
        <v>58.53</v>
      </c>
      <c r="T238" t="n">
        <v>8914.84</v>
      </c>
      <c r="U238" t="n">
        <v>0.65</v>
      </c>
      <c r="V238" t="n">
        <v>0.78</v>
      </c>
      <c r="W238" t="n">
        <v>2.6</v>
      </c>
      <c r="X238" t="n">
        <v>0.52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2.4855</v>
      </c>
      <c r="E239" t="n">
        <v>40.23</v>
      </c>
      <c r="F239" t="n">
        <v>37.39</v>
      </c>
      <c r="G239" t="n">
        <v>160.23</v>
      </c>
      <c r="H239" t="n">
        <v>2.03</v>
      </c>
      <c r="I239" t="n">
        <v>14</v>
      </c>
      <c r="J239" t="n">
        <v>201.03</v>
      </c>
      <c r="K239" t="n">
        <v>51.39</v>
      </c>
      <c r="L239" t="n">
        <v>23</v>
      </c>
      <c r="M239" t="n">
        <v>12</v>
      </c>
      <c r="N239" t="n">
        <v>41.64</v>
      </c>
      <c r="O239" t="n">
        <v>25027.94</v>
      </c>
      <c r="P239" t="n">
        <v>413.58</v>
      </c>
      <c r="Q239" t="n">
        <v>790.2</v>
      </c>
      <c r="R239" t="n">
        <v>89.48</v>
      </c>
      <c r="S239" t="n">
        <v>58.53</v>
      </c>
      <c r="T239" t="n">
        <v>8358.379999999999</v>
      </c>
      <c r="U239" t="n">
        <v>0.65</v>
      </c>
      <c r="V239" t="n">
        <v>0.78</v>
      </c>
      <c r="W239" t="n">
        <v>2.6</v>
      </c>
      <c r="X239" t="n">
        <v>0.48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2.4867</v>
      </c>
      <c r="E240" t="n">
        <v>40.21</v>
      </c>
      <c r="F240" t="n">
        <v>37.37</v>
      </c>
      <c r="G240" t="n">
        <v>160.14</v>
      </c>
      <c r="H240" t="n">
        <v>2.1</v>
      </c>
      <c r="I240" t="n">
        <v>14</v>
      </c>
      <c r="J240" t="n">
        <v>202.61</v>
      </c>
      <c r="K240" t="n">
        <v>51.39</v>
      </c>
      <c r="L240" t="n">
        <v>24</v>
      </c>
      <c r="M240" t="n">
        <v>12</v>
      </c>
      <c r="N240" t="n">
        <v>42.21</v>
      </c>
      <c r="O240" t="n">
        <v>25222.04</v>
      </c>
      <c r="P240" t="n">
        <v>409.36</v>
      </c>
      <c r="Q240" t="n">
        <v>790.16</v>
      </c>
      <c r="R240" t="n">
        <v>89.04000000000001</v>
      </c>
      <c r="S240" t="n">
        <v>58.53</v>
      </c>
      <c r="T240" t="n">
        <v>8138.42</v>
      </c>
      <c r="U240" t="n">
        <v>0.66</v>
      </c>
      <c r="V240" t="n">
        <v>0.78</v>
      </c>
      <c r="W240" t="n">
        <v>2.59</v>
      </c>
      <c r="X240" t="n">
        <v>0.46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2.4902</v>
      </c>
      <c r="E241" t="n">
        <v>40.16</v>
      </c>
      <c r="F241" t="n">
        <v>37.34</v>
      </c>
      <c r="G241" t="n">
        <v>172.36</v>
      </c>
      <c r="H241" t="n">
        <v>2.17</v>
      </c>
      <c r="I241" t="n">
        <v>13</v>
      </c>
      <c r="J241" t="n">
        <v>204.19</v>
      </c>
      <c r="K241" t="n">
        <v>51.39</v>
      </c>
      <c r="L241" t="n">
        <v>25</v>
      </c>
      <c r="M241" t="n">
        <v>11</v>
      </c>
      <c r="N241" t="n">
        <v>42.79</v>
      </c>
      <c r="O241" t="n">
        <v>25417.05</v>
      </c>
      <c r="P241" t="n">
        <v>407.62</v>
      </c>
      <c r="Q241" t="n">
        <v>790.16</v>
      </c>
      <c r="R241" t="n">
        <v>88.03</v>
      </c>
      <c r="S241" t="n">
        <v>58.53</v>
      </c>
      <c r="T241" t="n">
        <v>7638.57</v>
      </c>
      <c r="U241" t="n">
        <v>0.66</v>
      </c>
      <c r="V241" t="n">
        <v>0.78</v>
      </c>
      <c r="W241" t="n">
        <v>2.6</v>
      </c>
      <c r="X241" t="n">
        <v>0.44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2.4903</v>
      </c>
      <c r="E242" t="n">
        <v>40.16</v>
      </c>
      <c r="F242" t="n">
        <v>37.34</v>
      </c>
      <c r="G242" t="n">
        <v>172.35</v>
      </c>
      <c r="H242" t="n">
        <v>2.24</v>
      </c>
      <c r="I242" t="n">
        <v>13</v>
      </c>
      <c r="J242" t="n">
        <v>205.77</v>
      </c>
      <c r="K242" t="n">
        <v>51.39</v>
      </c>
      <c r="L242" t="n">
        <v>26</v>
      </c>
      <c r="M242" t="n">
        <v>11</v>
      </c>
      <c r="N242" t="n">
        <v>43.38</v>
      </c>
      <c r="O242" t="n">
        <v>25612.75</v>
      </c>
      <c r="P242" t="n">
        <v>402.24</v>
      </c>
      <c r="Q242" t="n">
        <v>790.16</v>
      </c>
      <c r="R242" t="n">
        <v>88.20999999999999</v>
      </c>
      <c r="S242" t="n">
        <v>58.53</v>
      </c>
      <c r="T242" t="n">
        <v>7727.97</v>
      </c>
      <c r="U242" t="n">
        <v>0.66</v>
      </c>
      <c r="V242" t="n">
        <v>0.78</v>
      </c>
      <c r="W242" t="n">
        <v>2.59</v>
      </c>
      <c r="X242" t="n">
        <v>0.44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2.4938</v>
      </c>
      <c r="E243" t="n">
        <v>40.1</v>
      </c>
      <c r="F243" t="n">
        <v>37.32</v>
      </c>
      <c r="G243" t="n">
        <v>186.6</v>
      </c>
      <c r="H243" t="n">
        <v>2.31</v>
      </c>
      <c r="I243" t="n">
        <v>12</v>
      </c>
      <c r="J243" t="n">
        <v>207.37</v>
      </c>
      <c r="K243" t="n">
        <v>51.39</v>
      </c>
      <c r="L243" t="n">
        <v>27</v>
      </c>
      <c r="M243" t="n">
        <v>10</v>
      </c>
      <c r="N243" t="n">
        <v>43.97</v>
      </c>
      <c r="O243" t="n">
        <v>25809.25</v>
      </c>
      <c r="P243" t="n">
        <v>401.41</v>
      </c>
      <c r="Q243" t="n">
        <v>790.16</v>
      </c>
      <c r="R243" t="n">
        <v>87.28</v>
      </c>
      <c r="S243" t="n">
        <v>58.53</v>
      </c>
      <c r="T243" t="n">
        <v>7268.88</v>
      </c>
      <c r="U243" t="n">
        <v>0.67</v>
      </c>
      <c r="V243" t="n">
        <v>0.78</v>
      </c>
      <c r="W243" t="n">
        <v>2.59</v>
      </c>
      <c r="X243" t="n">
        <v>0.42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2.4934</v>
      </c>
      <c r="E244" t="n">
        <v>40.11</v>
      </c>
      <c r="F244" t="n">
        <v>37.33</v>
      </c>
      <c r="G244" t="n">
        <v>186.63</v>
      </c>
      <c r="H244" t="n">
        <v>2.38</v>
      </c>
      <c r="I244" t="n">
        <v>12</v>
      </c>
      <c r="J244" t="n">
        <v>208.97</v>
      </c>
      <c r="K244" t="n">
        <v>51.39</v>
      </c>
      <c r="L244" t="n">
        <v>28</v>
      </c>
      <c r="M244" t="n">
        <v>8</v>
      </c>
      <c r="N244" t="n">
        <v>44.57</v>
      </c>
      <c r="O244" t="n">
        <v>26006.56</v>
      </c>
      <c r="P244" t="n">
        <v>399.29</v>
      </c>
      <c r="Q244" t="n">
        <v>790.16</v>
      </c>
      <c r="R244" t="n">
        <v>87.42</v>
      </c>
      <c r="S244" t="n">
        <v>58.53</v>
      </c>
      <c r="T244" t="n">
        <v>7339.72</v>
      </c>
      <c r="U244" t="n">
        <v>0.67</v>
      </c>
      <c r="V244" t="n">
        <v>0.78</v>
      </c>
      <c r="W244" t="n">
        <v>2.6</v>
      </c>
      <c r="X244" t="n">
        <v>0.42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2.4988</v>
      </c>
      <c r="E245" t="n">
        <v>40.02</v>
      </c>
      <c r="F245" t="n">
        <v>37.27</v>
      </c>
      <c r="G245" t="n">
        <v>203.31</v>
      </c>
      <c r="H245" t="n">
        <v>2.45</v>
      </c>
      <c r="I245" t="n">
        <v>11</v>
      </c>
      <c r="J245" t="n">
        <v>210.57</v>
      </c>
      <c r="K245" t="n">
        <v>51.39</v>
      </c>
      <c r="L245" t="n">
        <v>29</v>
      </c>
      <c r="M245" t="n">
        <v>5</v>
      </c>
      <c r="N245" t="n">
        <v>45.18</v>
      </c>
      <c r="O245" t="n">
        <v>26204.71</v>
      </c>
      <c r="P245" t="n">
        <v>396.15</v>
      </c>
      <c r="Q245" t="n">
        <v>790.17</v>
      </c>
      <c r="R245" t="n">
        <v>85.61</v>
      </c>
      <c r="S245" t="n">
        <v>58.53</v>
      </c>
      <c r="T245" t="n">
        <v>6436.29</v>
      </c>
      <c r="U245" t="n">
        <v>0.68</v>
      </c>
      <c r="V245" t="n">
        <v>0.78</v>
      </c>
      <c r="W245" t="n">
        <v>2.59</v>
      </c>
      <c r="X245" t="n">
        <v>0.37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2.499</v>
      </c>
      <c r="E246" t="n">
        <v>40.02</v>
      </c>
      <c r="F246" t="n">
        <v>37.27</v>
      </c>
      <c r="G246" t="n">
        <v>203.29</v>
      </c>
      <c r="H246" t="n">
        <v>2.51</v>
      </c>
      <c r="I246" t="n">
        <v>11</v>
      </c>
      <c r="J246" t="n">
        <v>212.19</v>
      </c>
      <c r="K246" t="n">
        <v>51.39</v>
      </c>
      <c r="L246" t="n">
        <v>30</v>
      </c>
      <c r="M246" t="n">
        <v>4</v>
      </c>
      <c r="N246" t="n">
        <v>45.79</v>
      </c>
      <c r="O246" t="n">
        <v>26403.69</v>
      </c>
      <c r="P246" t="n">
        <v>396.16</v>
      </c>
      <c r="Q246" t="n">
        <v>790.16</v>
      </c>
      <c r="R246" t="n">
        <v>85.47</v>
      </c>
      <c r="S246" t="n">
        <v>58.53</v>
      </c>
      <c r="T246" t="n">
        <v>6370.04</v>
      </c>
      <c r="U246" t="n">
        <v>0.68</v>
      </c>
      <c r="V246" t="n">
        <v>0.78</v>
      </c>
      <c r="W246" t="n">
        <v>2.6</v>
      </c>
      <c r="X246" t="n">
        <v>0.37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2.498</v>
      </c>
      <c r="E247" t="n">
        <v>40.03</v>
      </c>
      <c r="F247" t="n">
        <v>37.29</v>
      </c>
      <c r="G247" t="n">
        <v>203.38</v>
      </c>
      <c r="H247" t="n">
        <v>2.58</v>
      </c>
      <c r="I247" t="n">
        <v>11</v>
      </c>
      <c r="J247" t="n">
        <v>213.81</v>
      </c>
      <c r="K247" t="n">
        <v>51.39</v>
      </c>
      <c r="L247" t="n">
        <v>31</v>
      </c>
      <c r="M247" t="n">
        <v>3</v>
      </c>
      <c r="N247" t="n">
        <v>46.41</v>
      </c>
      <c r="O247" t="n">
        <v>26603.52</v>
      </c>
      <c r="P247" t="n">
        <v>398.31</v>
      </c>
      <c r="Q247" t="n">
        <v>790.17</v>
      </c>
      <c r="R247" t="n">
        <v>85.73999999999999</v>
      </c>
      <c r="S247" t="n">
        <v>58.53</v>
      </c>
      <c r="T247" t="n">
        <v>6503.36</v>
      </c>
      <c r="U247" t="n">
        <v>0.68</v>
      </c>
      <c r="V247" t="n">
        <v>0.78</v>
      </c>
      <c r="W247" t="n">
        <v>2.6</v>
      </c>
      <c r="X247" t="n">
        <v>0.38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2.4987</v>
      </c>
      <c r="E248" t="n">
        <v>40.02</v>
      </c>
      <c r="F248" t="n">
        <v>37.28</v>
      </c>
      <c r="G248" t="n">
        <v>203.32</v>
      </c>
      <c r="H248" t="n">
        <v>2.64</v>
      </c>
      <c r="I248" t="n">
        <v>11</v>
      </c>
      <c r="J248" t="n">
        <v>215.43</v>
      </c>
      <c r="K248" t="n">
        <v>51.39</v>
      </c>
      <c r="L248" t="n">
        <v>32</v>
      </c>
      <c r="M248" t="n">
        <v>2</v>
      </c>
      <c r="N248" t="n">
        <v>47.04</v>
      </c>
      <c r="O248" t="n">
        <v>26804.21</v>
      </c>
      <c r="P248" t="n">
        <v>398.92</v>
      </c>
      <c r="Q248" t="n">
        <v>790.1799999999999</v>
      </c>
      <c r="R248" t="n">
        <v>85.59999999999999</v>
      </c>
      <c r="S248" t="n">
        <v>58.53</v>
      </c>
      <c r="T248" t="n">
        <v>6431.29</v>
      </c>
      <c r="U248" t="n">
        <v>0.68</v>
      </c>
      <c r="V248" t="n">
        <v>0.78</v>
      </c>
      <c r="W248" t="n">
        <v>2.6</v>
      </c>
      <c r="X248" t="n">
        <v>0.37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2.4981</v>
      </c>
      <c r="E249" t="n">
        <v>40.03</v>
      </c>
      <c r="F249" t="n">
        <v>37.28</v>
      </c>
      <c r="G249" t="n">
        <v>203.37</v>
      </c>
      <c r="H249" t="n">
        <v>2.7</v>
      </c>
      <c r="I249" t="n">
        <v>11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400.93</v>
      </c>
      <c r="Q249" t="n">
        <v>790.1799999999999</v>
      </c>
      <c r="R249" t="n">
        <v>85.63</v>
      </c>
      <c r="S249" t="n">
        <v>58.53</v>
      </c>
      <c r="T249" t="n">
        <v>6449.67</v>
      </c>
      <c r="U249" t="n">
        <v>0.68</v>
      </c>
      <c r="V249" t="n">
        <v>0.78</v>
      </c>
      <c r="W249" t="n">
        <v>2.6</v>
      </c>
      <c r="X249" t="n">
        <v>0.38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2.1143</v>
      </c>
      <c r="E250" t="n">
        <v>47.3</v>
      </c>
      <c r="F250" t="n">
        <v>43.44</v>
      </c>
      <c r="G250" t="n">
        <v>15.06</v>
      </c>
      <c r="H250" t="n">
        <v>0.34</v>
      </c>
      <c r="I250" t="n">
        <v>173</v>
      </c>
      <c r="J250" t="n">
        <v>51.33</v>
      </c>
      <c r="K250" t="n">
        <v>24.83</v>
      </c>
      <c r="L250" t="n">
        <v>1</v>
      </c>
      <c r="M250" t="n">
        <v>171</v>
      </c>
      <c r="N250" t="n">
        <v>5.51</v>
      </c>
      <c r="O250" t="n">
        <v>6564.78</v>
      </c>
      <c r="P250" t="n">
        <v>238.22</v>
      </c>
      <c r="Q250" t="n">
        <v>790.22</v>
      </c>
      <c r="R250" t="n">
        <v>291.26</v>
      </c>
      <c r="S250" t="n">
        <v>58.53</v>
      </c>
      <c r="T250" t="n">
        <v>108454.79</v>
      </c>
      <c r="U250" t="n">
        <v>0.2</v>
      </c>
      <c r="V250" t="n">
        <v>0.67</v>
      </c>
      <c r="W250" t="n">
        <v>2.86</v>
      </c>
      <c r="X250" t="n">
        <v>6.53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2.3627</v>
      </c>
      <c r="E251" t="n">
        <v>42.32</v>
      </c>
      <c r="F251" t="n">
        <v>39.66</v>
      </c>
      <c r="G251" t="n">
        <v>31.73</v>
      </c>
      <c r="H251" t="n">
        <v>0.66</v>
      </c>
      <c r="I251" t="n">
        <v>75</v>
      </c>
      <c r="J251" t="n">
        <v>52.47</v>
      </c>
      <c r="K251" t="n">
        <v>24.83</v>
      </c>
      <c r="L251" t="n">
        <v>2</v>
      </c>
      <c r="M251" t="n">
        <v>73</v>
      </c>
      <c r="N251" t="n">
        <v>5.64</v>
      </c>
      <c r="O251" t="n">
        <v>6705.1</v>
      </c>
      <c r="P251" t="n">
        <v>204.65</v>
      </c>
      <c r="Q251" t="n">
        <v>790.1799999999999</v>
      </c>
      <c r="R251" t="n">
        <v>165.12</v>
      </c>
      <c r="S251" t="n">
        <v>58.53</v>
      </c>
      <c r="T251" t="n">
        <v>45875.73</v>
      </c>
      <c r="U251" t="n">
        <v>0.35</v>
      </c>
      <c r="V251" t="n">
        <v>0.73</v>
      </c>
      <c r="W251" t="n">
        <v>2.7</v>
      </c>
      <c r="X251" t="n">
        <v>2.76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2.4462</v>
      </c>
      <c r="E252" t="n">
        <v>40.88</v>
      </c>
      <c r="F252" t="n">
        <v>38.57</v>
      </c>
      <c r="G252" t="n">
        <v>50.31</v>
      </c>
      <c r="H252" t="n">
        <v>0.97</v>
      </c>
      <c r="I252" t="n">
        <v>46</v>
      </c>
      <c r="J252" t="n">
        <v>53.61</v>
      </c>
      <c r="K252" t="n">
        <v>24.83</v>
      </c>
      <c r="L252" t="n">
        <v>3</v>
      </c>
      <c r="M252" t="n">
        <v>33</v>
      </c>
      <c r="N252" t="n">
        <v>5.78</v>
      </c>
      <c r="O252" t="n">
        <v>6845.59</v>
      </c>
      <c r="P252" t="n">
        <v>184.46</v>
      </c>
      <c r="Q252" t="n">
        <v>790.24</v>
      </c>
      <c r="R252" t="n">
        <v>128.55</v>
      </c>
      <c r="S252" t="n">
        <v>58.53</v>
      </c>
      <c r="T252" t="n">
        <v>27733.9</v>
      </c>
      <c r="U252" t="n">
        <v>0.46</v>
      </c>
      <c r="V252" t="n">
        <v>0.75</v>
      </c>
      <c r="W252" t="n">
        <v>2.66</v>
      </c>
      <c r="X252" t="n">
        <v>1.67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2.4583</v>
      </c>
      <c r="E253" t="n">
        <v>40.68</v>
      </c>
      <c r="F253" t="n">
        <v>38.43</v>
      </c>
      <c r="G253" t="n">
        <v>56.24</v>
      </c>
      <c r="H253" t="n">
        <v>1.27</v>
      </c>
      <c r="I253" t="n">
        <v>41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182.28</v>
      </c>
      <c r="Q253" t="n">
        <v>790.1900000000001</v>
      </c>
      <c r="R253" t="n">
        <v>122.54</v>
      </c>
      <c r="S253" t="n">
        <v>58.53</v>
      </c>
      <c r="T253" t="n">
        <v>24753.87</v>
      </c>
      <c r="U253" t="n">
        <v>0.48</v>
      </c>
      <c r="V253" t="n">
        <v>0.75</v>
      </c>
      <c r="W253" t="n">
        <v>2.69</v>
      </c>
      <c r="X253" t="n">
        <v>1.53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1.4916</v>
      </c>
      <c r="E254" t="n">
        <v>67.04000000000001</v>
      </c>
      <c r="F254" t="n">
        <v>53.35</v>
      </c>
      <c r="G254" t="n">
        <v>7.57</v>
      </c>
      <c r="H254" t="n">
        <v>0.13</v>
      </c>
      <c r="I254" t="n">
        <v>423</v>
      </c>
      <c r="J254" t="n">
        <v>133.21</v>
      </c>
      <c r="K254" t="n">
        <v>46.47</v>
      </c>
      <c r="L254" t="n">
        <v>1</v>
      </c>
      <c r="M254" t="n">
        <v>421</v>
      </c>
      <c r="N254" t="n">
        <v>20.75</v>
      </c>
      <c r="O254" t="n">
        <v>16663.42</v>
      </c>
      <c r="P254" t="n">
        <v>581</v>
      </c>
      <c r="Q254" t="n">
        <v>790.27</v>
      </c>
      <c r="R254" t="n">
        <v>623.3</v>
      </c>
      <c r="S254" t="n">
        <v>58.53</v>
      </c>
      <c r="T254" t="n">
        <v>273221.65</v>
      </c>
      <c r="U254" t="n">
        <v>0.09</v>
      </c>
      <c r="V254" t="n">
        <v>0.54</v>
      </c>
      <c r="W254" t="n">
        <v>3.27</v>
      </c>
      <c r="X254" t="n">
        <v>16.44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1.9986</v>
      </c>
      <c r="E255" t="n">
        <v>50.04</v>
      </c>
      <c r="F255" t="n">
        <v>43.25</v>
      </c>
      <c r="G255" t="n">
        <v>15.36</v>
      </c>
      <c r="H255" t="n">
        <v>0.26</v>
      </c>
      <c r="I255" t="n">
        <v>169</v>
      </c>
      <c r="J255" t="n">
        <v>134.55</v>
      </c>
      <c r="K255" t="n">
        <v>46.47</v>
      </c>
      <c r="L255" t="n">
        <v>2</v>
      </c>
      <c r="M255" t="n">
        <v>167</v>
      </c>
      <c r="N255" t="n">
        <v>21.09</v>
      </c>
      <c r="O255" t="n">
        <v>16828.84</v>
      </c>
      <c r="P255" t="n">
        <v>466.49</v>
      </c>
      <c r="Q255" t="n">
        <v>790.21</v>
      </c>
      <c r="R255" t="n">
        <v>285.47</v>
      </c>
      <c r="S255" t="n">
        <v>58.53</v>
      </c>
      <c r="T255" t="n">
        <v>105578.71</v>
      </c>
      <c r="U255" t="n">
        <v>0.21</v>
      </c>
      <c r="V255" t="n">
        <v>0.67</v>
      </c>
      <c r="W255" t="n">
        <v>2.85</v>
      </c>
      <c r="X255" t="n">
        <v>6.35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2.1786</v>
      </c>
      <c r="E256" t="n">
        <v>45.9</v>
      </c>
      <c r="F256" t="n">
        <v>40.84</v>
      </c>
      <c r="G256" t="n">
        <v>23.11</v>
      </c>
      <c r="H256" t="n">
        <v>0.39</v>
      </c>
      <c r="I256" t="n">
        <v>106</v>
      </c>
      <c r="J256" t="n">
        <v>135.9</v>
      </c>
      <c r="K256" t="n">
        <v>46.47</v>
      </c>
      <c r="L256" t="n">
        <v>3</v>
      </c>
      <c r="M256" t="n">
        <v>104</v>
      </c>
      <c r="N256" t="n">
        <v>21.43</v>
      </c>
      <c r="O256" t="n">
        <v>16994.64</v>
      </c>
      <c r="P256" t="n">
        <v>436.71</v>
      </c>
      <c r="Q256" t="n">
        <v>790.23</v>
      </c>
      <c r="R256" t="n">
        <v>204.68</v>
      </c>
      <c r="S256" t="n">
        <v>58.53</v>
      </c>
      <c r="T256" t="n">
        <v>65499.9</v>
      </c>
      <c r="U256" t="n">
        <v>0.29</v>
      </c>
      <c r="V256" t="n">
        <v>0.71</v>
      </c>
      <c r="W256" t="n">
        <v>2.74</v>
      </c>
      <c r="X256" t="n">
        <v>3.93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2.2725</v>
      </c>
      <c r="E257" t="n">
        <v>44</v>
      </c>
      <c r="F257" t="n">
        <v>39.73</v>
      </c>
      <c r="G257" t="n">
        <v>30.96</v>
      </c>
      <c r="H257" t="n">
        <v>0.52</v>
      </c>
      <c r="I257" t="n">
        <v>77</v>
      </c>
      <c r="J257" t="n">
        <v>137.25</v>
      </c>
      <c r="K257" t="n">
        <v>46.47</v>
      </c>
      <c r="L257" t="n">
        <v>4</v>
      </c>
      <c r="M257" t="n">
        <v>75</v>
      </c>
      <c r="N257" t="n">
        <v>21.78</v>
      </c>
      <c r="O257" t="n">
        <v>17160.92</v>
      </c>
      <c r="P257" t="n">
        <v>420.49</v>
      </c>
      <c r="Q257" t="n">
        <v>790.2</v>
      </c>
      <c r="R257" t="n">
        <v>167.26</v>
      </c>
      <c r="S257" t="n">
        <v>58.53</v>
      </c>
      <c r="T257" t="n">
        <v>46932.24</v>
      </c>
      <c r="U257" t="n">
        <v>0.35</v>
      </c>
      <c r="V257" t="n">
        <v>0.73</v>
      </c>
      <c r="W257" t="n">
        <v>2.71</v>
      </c>
      <c r="X257" t="n">
        <v>2.83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2.3305</v>
      </c>
      <c r="E258" t="n">
        <v>42.91</v>
      </c>
      <c r="F258" t="n">
        <v>39.1</v>
      </c>
      <c r="G258" t="n">
        <v>39.1</v>
      </c>
      <c r="H258" t="n">
        <v>0.64</v>
      </c>
      <c r="I258" t="n">
        <v>60</v>
      </c>
      <c r="J258" t="n">
        <v>138.6</v>
      </c>
      <c r="K258" t="n">
        <v>46.47</v>
      </c>
      <c r="L258" t="n">
        <v>5</v>
      </c>
      <c r="M258" t="n">
        <v>58</v>
      </c>
      <c r="N258" t="n">
        <v>22.13</v>
      </c>
      <c r="O258" t="n">
        <v>17327.69</v>
      </c>
      <c r="P258" t="n">
        <v>409.92</v>
      </c>
      <c r="Q258" t="n">
        <v>790.1900000000001</v>
      </c>
      <c r="R258" t="n">
        <v>146.36</v>
      </c>
      <c r="S258" t="n">
        <v>58.53</v>
      </c>
      <c r="T258" t="n">
        <v>36570.56</v>
      </c>
      <c r="U258" t="n">
        <v>0.4</v>
      </c>
      <c r="V258" t="n">
        <v>0.74</v>
      </c>
      <c r="W258" t="n">
        <v>2.67</v>
      </c>
      <c r="X258" t="n">
        <v>2.19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2.3661</v>
      </c>
      <c r="E259" t="n">
        <v>42.26</v>
      </c>
      <c r="F259" t="n">
        <v>38.72</v>
      </c>
      <c r="G259" t="n">
        <v>46.47</v>
      </c>
      <c r="H259" t="n">
        <v>0.76</v>
      </c>
      <c r="I259" t="n">
        <v>50</v>
      </c>
      <c r="J259" t="n">
        <v>139.95</v>
      </c>
      <c r="K259" t="n">
        <v>46.47</v>
      </c>
      <c r="L259" t="n">
        <v>6</v>
      </c>
      <c r="M259" t="n">
        <v>48</v>
      </c>
      <c r="N259" t="n">
        <v>22.49</v>
      </c>
      <c r="O259" t="n">
        <v>17494.97</v>
      </c>
      <c r="P259" t="n">
        <v>402.67</v>
      </c>
      <c r="Q259" t="n">
        <v>790.17</v>
      </c>
      <c r="R259" t="n">
        <v>134.19</v>
      </c>
      <c r="S259" t="n">
        <v>58.53</v>
      </c>
      <c r="T259" t="n">
        <v>30534.43</v>
      </c>
      <c r="U259" t="n">
        <v>0.44</v>
      </c>
      <c r="V259" t="n">
        <v>0.75</v>
      </c>
      <c r="W259" t="n">
        <v>2.65</v>
      </c>
      <c r="X259" t="n">
        <v>1.82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2.394</v>
      </c>
      <c r="E260" t="n">
        <v>41.77</v>
      </c>
      <c r="F260" t="n">
        <v>38.45</v>
      </c>
      <c r="G260" t="n">
        <v>54.93</v>
      </c>
      <c r="H260" t="n">
        <v>0.88</v>
      </c>
      <c r="I260" t="n">
        <v>42</v>
      </c>
      <c r="J260" t="n">
        <v>141.31</v>
      </c>
      <c r="K260" t="n">
        <v>46.47</v>
      </c>
      <c r="L260" t="n">
        <v>7</v>
      </c>
      <c r="M260" t="n">
        <v>40</v>
      </c>
      <c r="N260" t="n">
        <v>22.85</v>
      </c>
      <c r="O260" t="n">
        <v>17662.75</v>
      </c>
      <c r="P260" t="n">
        <v>396.28</v>
      </c>
      <c r="Q260" t="n">
        <v>790.1799999999999</v>
      </c>
      <c r="R260" t="n">
        <v>124.86</v>
      </c>
      <c r="S260" t="n">
        <v>58.53</v>
      </c>
      <c r="T260" t="n">
        <v>25906.4</v>
      </c>
      <c r="U260" t="n">
        <v>0.47</v>
      </c>
      <c r="V260" t="n">
        <v>0.75</v>
      </c>
      <c r="W260" t="n">
        <v>2.64</v>
      </c>
      <c r="X260" t="n">
        <v>1.54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2.4176</v>
      </c>
      <c r="E261" t="n">
        <v>41.36</v>
      </c>
      <c r="F261" t="n">
        <v>38.2</v>
      </c>
      <c r="G261" t="n">
        <v>63.67</v>
      </c>
      <c r="H261" t="n">
        <v>0.99</v>
      </c>
      <c r="I261" t="n">
        <v>36</v>
      </c>
      <c r="J261" t="n">
        <v>142.68</v>
      </c>
      <c r="K261" t="n">
        <v>46.47</v>
      </c>
      <c r="L261" t="n">
        <v>8</v>
      </c>
      <c r="M261" t="n">
        <v>34</v>
      </c>
      <c r="N261" t="n">
        <v>23.21</v>
      </c>
      <c r="O261" t="n">
        <v>17831.04</v>
      </c>
      <c r="P261" t="n">
        <v>389.42</v>
      </c>
      <c r="Q261" t="n">
        <v>790.1799999999999</v>
      </c>
      <c r="R261" t="n">
        <v>116.51</v>
      </c>
      <c r="S261" t="n">
        <v>58.53</v>
      </c>
      <c r="T261" t="n">
        <v>21765.78</v>
      </c>
      <c r="U261" t="n">
        <v>0.5</v>
      </c>
      <c r="V261" t="n">
        <v>0.76</v>
      </c>
      <c r="W261" t="n">
        <v>2.63</v>
      </c>
      <c r="X261" t="n">
        <v>1.3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2.4324</v>
      </c>
      <c r="E262" t="n">
        <v>41.11</v>
      </c>
      <c r="F262" t="n">
        <v>38.06</v>
      </c>
      <c r="G262" t="n">
        <v>71.36</v>
      </c>
      <c r="H262" t="n">
        <v>1.11</v>
      </c>
      <c r="I262" t="n">
        <v>32</v>
      </c>
      <c r="J262" t="n">
        <v>144.05</v>
      </c>
      <c r="K262" t="n">
        <v>46.47</v>
      </c>
      <c r="L262" t="n">
        <v>9</v>
      </c>
      <c r="M262" t="n">
        <v>30</v>
      </c>
      <c r="N262" t="n">
        <v>23.58</v>
      </c>
      <c r="O262" t="n">
        <v>17999.83</v>
      </c>
      <c r="P262" t="n">
        <v>383.52</v>
      </c>
      <c r="Q262" t="n">
        <v>790.16</v>
      </c>
      <c r="R262" t="n">
        <v>112.11</v>
      </c>
      <c r="S262" t="n">
        <v>58.53</v>
      </c>
      <c r="T262" t="n">
        <v>19583.16</v>
      </c>
      <c r="U262" t="n">
        <v>0.52</v>
      </c>
      <c r="V262" t="n">
        <v>0.76</v>
      </c>
      <c r="W262" t="n">
        <v>2.62</v>
      </c>
      <c r="X262" t="n">
        <v>1.16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2.4437</v>
      </c>
      <c r="E263" t="n">
        <v>40.92</v>
      </c>
      <c r="F263" t="n">
        <v>37.95</v>
      </c>
      <c r="G263" t="n">
        <v>78.52</v>
      </c>
      <c r="H263" t="n">
        <v>1.22</v>
      </c>
      <c r="I263" t="n">
        <v>29</v>
      </c>
      <c r="J263" t="n">
        <v>145.42</v>
      </c>
      <c r="K263" t="n">
        <v>46.47</v>
      </c>
      <c r="L263" t="n">
        <v>10</v>
      </c>
      <c r="M263" t="n">
        <v>27</v>
      </c>
      <c r="N263" t="n">
        <v>23.95</v>
      </c>
      <c r="O263" t="n">
        <v>18169.15</v>
      </c>
      <c r="P263" t="n">
        <v>378.35</v>
      </c>
      <c r="Q263" t="n">
        <v>790.1799999999999</v>
      </c>
      <c r="R263" t="n">
        <v>108.28</v>
      </c>
      <c r="S263" t="n">
        <v>58.53</v>
      </c>
      <c r="T263" t="n">
        <v>17681.26</v>
      </c>
      <c r="U263" t="n">
        <v>0.54</v>
      </c>
      <c r="V263" t="n">
        <v>0.76</v>
      </c>
      <c r="W263" t="n">
        <v>2.62</v>
      </c>
      <c r="X263" t="n">
        <v>1.05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2.4551</v>
      </c>
      <c r="E264" t="n">
        <v>40.73</v>
      </c>
      <c r="F264" t="n">
        <v>37.84</v>
      </c>
      <c r="G264" t="n">
        <v>87.33</v>
      </c>
      <c r="H264" t="n">
        <v>1.33</v>
      </c>
      <c r="I264" t="n">
        <v>26</v>
      </c>
      <c r="J264" t="n">
        <v>146.8</v>
      </c>
      <c r="K264" t="n">
        <v>46.47</v>
      </c>
      <c r="L264" t="n">
        <v>11</v>
      </c>
      <c r="M264" t="n">
        <v>24</v>
      </c>
      <c r="N264" t="n">
        <v>24.33</v>
      </c>
      <c r="O264" t="n">
        <v>18338.99</v>
      </c>
      <c r="P264" t="n">
        <v>373.19</v>
      </c>
      <c r="Q264" t="n">
        <v>790.17</v>
      </c>
      <c r="R264" t="n">
        <v>104.73</v>
      </c>
      <c r="S264" t="n">
        <v>58.53</v>
      </c>
      <c r="T264" t="n">
        <v>15923.61</v>
      </c>
      <c r="U264" t="n">
        <v>0.5600000000000001</v>
      </c>
      <c r="V264" t="n">
        <v>0.77</v>
      </c>
      <c r="W264" t="n">
        <v>2.62</v>
      </c>
      <c r="X264" t="n">
        <v>0.9399999999999999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2.4676</v>
      </c>
      <c r="E265" t="n">
        <v>40.53</v>
      </c>
      <c r="F265" t="n">
        <v>37.72</v>
      </c>
      <c r="G265" t="n">
        <v>98.40000000000001</v>
      </c>
      <c r="H265" t="n">
        <v>1.43</v>
      </c>
      <c r="I265" t="n">
        <v>23</v>
      </c>
      <c r="J265" t="n">
        <v>148.18</v>
      </c>
      <c r="K265" t="n">
        <v>46.47</v>
      </c>
      <c r="L265" t="n">
        <v>12</v>
      </c>
      <c r="M265" t="n">
        <v>21</v>
      </c>
      <c r="N265" t="n">
        <v>24.71</v>
      </c>
      <c r="O265" t="n">
        <v>18509.36</v>
      </c>
      <c r="P265" t="n">
        <v>367.23</v>
      </c>
      <c r="Q265" t="n">
        <v>790.16</v>
      </c>
      <c r="R265" t="n">
        <v>100.62</v>
      </c>
      <c r="S265" t="n">
        <v>58.53</v>
      </c>
      <c r="T265" t="n">
        <v>13883.24</v>
      </c>
      <c r="U265" t="n">
        <v>0.58</v>
      </c>
      <c r="V265" t="n">
        <v>0.77</v>
      </c>
      <c r="W265" t="n">
        <v>2.61</v>
      </c>
      <c r="X265" t="n">
        <v>0.82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2.4763</v>
      </c>
      <c r="E266" t="n">
        <v>40.38</v>
      </c>
      <c r="F266" t="n">
        <v>37.63</v>
      </c>
      <c r="G266" t="n">
        <v>107.52</v>
      </c>
      <c r="H266" t="n">
        <v>1.54</v>
      </c>
      <c r="I266" t="n">
        <v>21</v>
      </c>
      <c r="J266" t="n">
        <v>149.56</v>
      </c>
      <c r="K266" t="n">
        <v>46.47</v>
      </c>
      <c r="L266" t="n">
        <v>13</v>
      </c>
      <c r="M266" t="n">
        <v>19</v>
      </c>
      <c r="N266" t="n">
        <v>25.1</v>
      </c>
      <c r="O266" t="n">
        <v>18680.25</v>
      </c>
      <c r="P266" t="n">
        <v>361.76</v>
      </c>
      <c r="Q266" t="n">
        <v>790.16</v>
      </c>
      <c r="R266" t="n">
        <v>97.78</v>
      </c>
      <c r="S266" t="n">
        <v>58.53</v>
      </c>
      <c r="T266" t="n">
        <v>12471.67</v>
      </c>
      <c r="U266" t="n">
        <v>0.6</v>
      </c>
      <c r="V266" t="n">
        <v>0.77</v>
      </c>
      <c r="W266" t="n">
        <v>2.6</v>
      </c>
      <c r="X266" t="n">
        <v>0.73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2.4795</v>
      </c>
      <c r="E267" t="n">
        <v>40.33</v>
      </c>
      <c r="F267" t="n">
        <v>37.61</v>
      </c>
      <c r="G267" t="n">
        <v>112.82</v>
      </c>
      <c r="H267" t="n">
        <v>1.64</v>
      </c>
      <c r="I267" t="n">
        <v>20</v>
      </c>
      <c r="J267" t="n">
        <v>150.95</v>
      </c>
      <c r="K267" t="n">
        <v>46.47</v>
      </c>
      <c r="L267" t="n">
        <v>14</v>
      </c>
      <c r="M267" t="n">
        <v>18</v>
      </c>
      <c r="N267" t="n">
        <v>25.49</v>
      </c>
      <c r="O267" t="n">
        <v>18851.69</v>
      </c>
      <c r="P267" t="n">
        <v>357.44</v>
      </c>
      <c r="Q267" t="n">
        <v>790.17</v>
      </c>
      <c r="R267" t="n">
        <v>96.90000000000001</v>
      </c>
      <c r="S267" t="n">
        <v>58.53</v>
      </c>
      <c r="T267" t="n">
        <v>12037.69</v>
      </c>
      <c r="U267" t="n">
        <v>0.6</v>
      </c>
      <c r="V267" t="n">
        <v>0.77</v>
      </c>
      <c r="W267" t="n">
        <v>2.6</v>
      </c>
      <c r="X267" t="n">
        <v>0.7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2.4877</v>
      </c>
      <c r="E268" t="n">
        <v>40.2</v>
      </c>
      <c r="F268" t="n">
        <v>37.53</v>
      </c>
      <c r="G268" t="n">
        <v>125.09</v>
      </c>
      <c r="H268" t="n">
        <v>1.74</v>
      </c>
      <c r="I268" t="n">
        <v>18</v>
      </c>
      <c r="J268" t="n">
        <v>152.35</v>
      </c>
      <c r="K268" t="n">
        <v>46.47</v>
      </c>
      <c r="L268" t="n">
        <v>15</v>
      </c>
      <c r="M268" t="n">
        <v>16</v>
      </c>
      <c r="N268" t="n">
        <v>25.88</v>
      </c>
      <c r="O268" t="n">
        <v>19023.66</v>
      </c>
      <c r="P268" t="n">
        <v>351.86</v>
      </c>
      <c r="Q268" t="n">
        <v>790.17</v>
      </c>
      <c r="R268" t="n">
        <v>94.08</v>
      </c>
      <c r="S268" t="n">
        <v>58.53</v>
      </c>
      <c r="T268" t="n">
        <v>10636.49</v>
      </c>
      <c r="U268" t="n">
        <v>0.62</v>
      </c>
      <c r="V268" t="n">
        <v>0.77</v>
      </c>
      <c r="W268" t="n">
        <v>2.61</v>
      </c>
      <c r="X268" t="n">
        <v>0.62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2.491</v>
      </c>
      <c r="E269" t="n">
        <v>40.15</v>
      </c>
      <c r="F269" t="n">
        <v>37.5</v>
      </c>
      <c r="G269" t="n">
        <v>132.36</v>
      </c>
      <c r="H269" t="n">
        <v>1.84</v>
      </c>
      <c r="I269" t="n">
        <v>17</v>
      </c>
      <c r="J269" t="n">
        <v>153.75</v>
      </c>
      <c r="K269" t="n">
        <v>46.47</v>
      </c>
      <c r="L269" t="n">
        <v>16</v>
      </c>
      <c r="M269" t="n">
        <v>15</v>
      </c>
      <c r="N269" t="n">
        <v>26.28</v>
      </c>
      <c r="O269" t="n">
        <v>19196.18</v>
      </c>
      <c r="P269" t="n">
        <v>346.63</v>
      </c>
      <c r="Q269" t="n">
        <v>790.1799999999999</v>
      </c>
      <c r="R269" t="n">
        <v>93.38</v>
      </c>
      <c r="S269" t="n">
        <v>58.53</v>
      </c>
      <c r="T269" t="n">
        <v>10294.62</v>
      </c>
      <c r="U269" t="n">
        <v>0.63</v>
      </c>
      <c r="V269" t="n">
        <v>0.77</v>
      </c>
      <c r="W269" t="n">
        <v>2.6</v>
      </c>
      <c r="X269" t="n">
        <v>0.6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2.4958</v>
      </c>
      <c r="E270" t="n">
        <v>40.07</v>
      </c>
      <c r="F270" t="n">
        <v>37.45</v>
      </c>
      <c r="G270" t="n">
        <v>140.44</v>
      </c>
      <c r="H270" t="n">
        <v>1.94</v>
      </c>
      <c r="I270" t="n">
        <v>16</v>
      </c>
      <c r="J270" t="n">
        <v>155.15</v>
      </c>
      <c r="K270" t="n">
        <v>46.47</v>
      </c>
      <c r="L270" t="n">
        <v>17</v>
      </c>
      <c r="M270" t="n">
        <v>14</v>
      </c>
      <c r="N270" t="n">
        <v>26.68</v>
      </c>
      <c r="O270" t="n">
        <v>19369.26</v>
      </c>
      <c r="P270" t="n">
        <v>340.65</v>
      </c>
      <c r="Q270" t="n">
        <v>790.16</v>
      </c>
      <c r="R270" t="n">
        <v>91.97</v>
      </c>
      <c r="S270" t="n">
        <v>58.53</v>
      </c>
      <c r="T270" t="n">
        <v>9591.610000000001</v>
      </c>
      <c r="U270" t="n">
        <v>0.64</v>
      </c>
      <c r="V270" t="n">
        <v>0.77</v>
      </c>
      <c r="W270" t="n">
        <v>2.59</v>
      </c>
      <c r="X270" t="n">
        <v>0.55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2.5002</v>
      </c>
      <c r="E271" t="n">
        <v>40</v>
      </c>
      <c r="F271" t="n">
        <v>37.41</v>
      </c>
      <c r="G271" t="n">
        <v>149.64</v>
      </c>
      <c r="H271" t="n">
        <v>2.04</v>
      </c>
      <c r="I271" t="n">
        <v>15</v>
      </c>
      <c r="J271" t="n">
        <v>156.56</v>
      </c>
      <c r="K271" t="n">
        <v>46.47</v>
      </c>
      <c r="L271" t="n">
        <v>18</v>
      </c>
      <c r="M271" t="n">
        <v>12</v>
      </c>
      <c r="N271" t="n">
        <v>27.09</v>
      </c>
      <c r="O271" t="n">
        <v>19542.89</v>
      </c>
      <c r="P271" t="n">
        <v>338.63</v>
      </c>
      <c r="Q271" t="n">
        <v>790.17</v>
      </c>
      <c r="R271" t="n">
        <v>90.31999999999999</v>
      </c>
      <c r="S271" t="n">
        <v>58.53</v>
      </c>
      <c r="T271" t="n">
        <v>8772.07</v>
      </c>
      <c r="U271" t="n">
        <v>0.65</v>
      </c>
      <c r="V271" t="n">
        <v>0.78</v>
      </c>
      <c r="W271" t="n">
        <v>2.59</v>
      </c>
      <c r="X271" t="n">
        <v>0.51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2.5034</v>
      </c>
      <c r="E272" t="n">
        <v>39.95</v>
      </c>
      <c r="F272" t="n">
        <v>37.38</v>
      </c>
      <c r="G272" t="n">
        <v>160.22</v>
      </c>
      <c r="H272" t="n">
        <v>2.13</v>
      </c>
      <c r="I272" t="n">
        <v>14</v>
      </c>
      <c r="J272" t="n">
        <v>157.97</v>
      </c>
      <c r="K272" t="n">
        <v>46.47</v>
      </c>
      <c r="L272" t="n">
        <v>19</v>
      </c>
      <c r="M272" t="n">
        <v>7</v>
      </c>
      <c r="N272" t="n">
        <v>27.5</v>
      </c>
      <c r="O272" t="n">
        <v>19717.08</v>
      </c>
      <c r="P272" t="n">
        <v>333.89</v>
      </c>
      <c r="Q272" t="n">
        <v>790.17</v>
      </c>
      <c r="R272" t="n">
        <v>89.09</v>
      </c>
      <c r="S272" t="n">
        <v>58.53</v>
      </c>
      <c r="T272" t="n">
        <v>8165.42</v>
      </c>
      <c r="U272" t="n">
        <v>0.66</v>
      </c>
      <c r="V272" t="n">
        <v>0.78</v>
      </c>
      <c r="W272" t="n">
        <v>2.6</v>
      </c>
      <c r="X272" t="n">
        <v>0.48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2.503</v>
      </c>
      <c r="E273" t="n">
        <v>39.95</v>
      </c>
      <c r="F273" t="n">
        <v>37.39</v>
      </c>
      <c r="G273" t="n">
        <v>160.25</v>
      </c>
      <c r="H273" t="n">
        <v>2.22</v>
      </c>
      <c r="I273" t="n">
        <v>14</v>
      </c>
      <c r="J273" t="n">
        <v>159.39</v>
      </c>
      <c r="K273" t="n">
        <v>46.47</v>
      </c>
      <c r="L273" t="n">
        <v>20</v>
      </c>
      <c r="M273" t="n">
        <v>3</v>
      </c>
      <c r="N273" t="n">
        <v>27.92</v>
      </c>
      <c r="O273" t="n">
        <v>19891.97</v>
      </c>
      <c r="P273" t="n">
        <v>332.8</v>
      </c>
      <c r="Q273" t="n">
        <v>790.17</v>
      </c>
      <c r="R273" t="n">
        <v>89.17</v>
      </c>
      <c r="S273" t="n">
        <v>58.53</v>
      </c>
      <c r="T273" t="n">
        <v>8204.459999999999</v>
      </c>
      <c r="U273" t="n">
        <v>0.66</v>
      </c>
      <c r="V273" t="n">
        <v>0.78</v>
      </c>
      <c r="W273" t="n">
        <v>2.61</v>
      </c>
      <c r="X273" t="n">
        <v>0.49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2.5028</v>
      </c>
      <c r="E274" t="n">
        <v>39.96</v>
      </c>
      <c r="F274" t="n">
        <v>37.39</v>
      </c>
      <c r="G274" t="n">
        <v>160.26</v>
      </c>
      <c r="H274" t="n">
        <v>2.31</v>
      </c>
      <c r="I274" t="n">
        <v>14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333.8</v>
      </c>
      <c r="Q274" t="n">
        <v>790.1900000000001</v>
      </c>
      <c r="R274" t="n">
        <v>89.28</v>
      </c>
      <c r="S274" t="n">
        <v>58.53</v>
      </c>
      <c r="T274" t="n">
        <v>8261.1</v>
      </c>
      <c r="U274" t="n">
        <v>0.66</v>
      </c>
      <c r="V274" t="n">
        <v>0.78</v>
      </c>
      <c r="W274" t="n">
        <v>2.61</v>
      </c>
      <c r="X274" t="n">
        <v>0.49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2.5028</v>
      </c>
      <c r="E275" t="n">
        <v>39.96</v>
      </c>
      <c r="F275" t="n">
        <v>37.39</v>
      </c>
      <c r="G275" t="n">
        <v>160.26</v>
      </c>
      <c r="H275" t="n">
        <v>2.4</v>
      </c>
      <c r="I275" t="n">
        <v>14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336.15</v>
      </c>
      <c r="Q275" t="n">
        <v>790.1900000000001</v>
      </c>
      <c r="R275" t="n">
        <v>89.22</v>
      </c>
      <c r="S275" t="n">
        <v>58.53</v>
      </c>
      <c r="T275" t="n">
        <v>8230.25</v>
      </c>
      <c r="U275" t="n">
        <v>0.66</v>
      </c>
      <c r="V275" t="n">
        <v>0.78</v>
      </c>
      <c r="W275" t="n">
        <v>2.61</v>
      </c>
      <c r="X275" t="n">
        <v>0.49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1.3776</v>
      </c>
      <c r="E276" t="n">
        <v>72.59</v>
      </c>
      <c r="F276" t="n">
        <v>55.68</v>
      </c>
      <c r="G276" t="n">
        <v>6.97</v>
      </c>
      <c r="H276" t="n">
        <v>0.12</v>
      </c>
      <c r="I276" t="n">
        <v>479</v>
      </c>
      <c r="J276" t="n">
        <v>150.44</v>
      </c>
      <c r="K276" t="n">
        <v>49.1</v>
      </c>
      <c r="L276" t="n">
        <v>1</v>
      </c>
      <c r="M276" t="n">
        <v>477</v>
      </c>
      <c r="N276" t="n">
        <v>25.34</v>
      </c>
      <c r="O276" t="n">
        <v>18787.76</v>
      </c>
      <c r="P276" t="n">
        <v>657.11</v>
      </c>
      <c r="Q276" t="n">
        <v>790.24</v>
      </c>
      <c r="R276" t="n">
        <v>700.99</v>
      </c>
      <c r="S276" t="n">
        <v>58.53</v>
      </c>
      <c r="T276" t="n">
        <v>311786.87</v>
      </c>
      <c r="U276" t="n">
        <v>0.08</v>
      </c>
      <c r="V276" t="n">
        <v>0.52</v>
      </c>
      <c r="W276" t="n">
        <v>3.37</v>
      </c>
      <c r="X276" t="n">
        <v>18.77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1.9256</v>
      </c>
      <c r="E277" t="n">
        <v>51.93</v>
      </c>
      <c r="F277" t="n">
        <v>43.94</v>
      </c>
      <c r="G277" t="n">
        <v>14.1</v>
      </c>
      <c r="H277" t="n">
        <v>0.23</v>
      </c>
      <c r="I277" t="n">
        <v>187</v>
      </c>
      <c r="J277" t="n">
        <v>151.83</v>
      </c>
      <c r="K277" t="n">
        <v>49.1</v>
      </c>
      <c r="L277" t="n">
        <v>2</v>
      </c>
      <c r="M277" t="n">
        <v>185</v>
      </c>
      <c r="N277" t="n">
        <v>25.73</v>
      </c>
      <c r="O277" t="n">
        <v>18959.54</v>
      </c>
      <c r="P277" t="n">
        <v>514.63</v>
      </c>
      <c r="Q277" t="n">
        <v>790.2</v>
      </c>
      <c r="R277" t="n">
        <v>308.23</v>
      </c>
      <c r="S277" t="n">
        <v>58.53</v>
      </c>
      <c r="T277" t="n">
        <v>116867.61</v>
      </c>
      <c r="U277" t="n">
        <v>0.19</v>
      </c>
      <c r="V277" t="n">
        <v>0.66</v>
      </c>
      <c r="W277" t="n">
        <v>2.88</v>
      </c>
      <c r="X277" t="n">
        <v>7.04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2.1254</v>
      </c>
      <c r="E278" t="n">
        <v>47.05</v>
      </c>
      <c r="F278" t="n">
        <v>41.23</v>
      </c>
      <c r="G278" t="n">
        <v>21.33</v>
      </c>
      <c r="H278" t="n">
        <v>0.35</v>
      </c>
      <c r="I278" t="n">
        <v>116</v>
      </c>
      <c r="J278" t="n">
        <v>153.23</v>
      </c>
      <c r="K278" t="n">
        <v>49.1</v>
      </c>
      <c r="L278" t="n">
        <v>3</v>
      </c>
      <c r="M278" t="n">
        <v>114</v>
      </c>
      <c r="N278" t="n">
        <v>26.13</v>
      </c>
      <c r="O278" t="n">
        <v>19131.85</v>
      </c>
      <c r="P278" t="n">
        <v>479.48</v>
      </c>
      <c r="Q278" t="n">
        <v>790.3</v>
      </c>
      <c r="R278" t="n">
        <v>217.15</v>
      </c>
      <c r="S278" t="n">
        <v>58.53</v>
      </c>
      <c r="T278" t="n">
        <v>71681.64</v>
      </c>
      <c r="U278" t="n">
        <v>0.27</v>
      </c>
      <c r="V278" t="n">
        <v>0.7</v>
      </c>
      <c r="W278" t="n">
        <v>2.77</v>
      </c>
      <c r="X278" t="n">
        <v>4.32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2.2299</v>
      </c>
      <c r="E279" t="n">
        <v>44.85</v>
      </c>
      <c r="F279" t="n">
        <v>40</v>
      </c>
      <c r="G279" t="n">
        <v>28.57</v>
      </c>
      <c r="H279" t="n">
        <v>0.46</v>
      </c>
      <c r="I279" t="n">
        <v>84</v>
      </c>
      <c r="J279" t="n">
        <v>154.63</v>
      </c>
      <c r="K279" t="n">
        <v>49.1</v>
      </c>
      <c r="L279" t="n">
        <v>4</v>
      </c>
      <c r="M279" t="n">
        <v>82</v>
      </c>
      <c r="N279" t="n">
        <v>26.53</v>
      </c>
      <c r="O279" t="n">
        <v>19304.72</v>
      </c>
      <c r="P279" t="n">
        <v>461.9</v>
      </c>
      <c r="Q279" t="n">
        <v>790.2</v>
      </c>
      <c r="R279" t="n">
        <v>176.7</v>
      </c>
      <c r="S279" t="n">
        <v>58.53</v>
      </c>
      <c r="T279" t="n">
        <v>51620.33</v>
      </c>
      <c r="U279" t="n">
        <v>0.33</v>
      </c>
      <c r="V279" t="n">
        <v>0.73</v>
      </c>
      <c r="W279" t="n">
        <v>2.71</v>
      </c>
      <c r="X279" t="n">
        <v>3.1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2.2927</v>
      </c>
      <c r="E280" t="n">
        <v>43.62</v>
      </c>
      <c r="F280" t="n">
        <v>39.32</v>
      </c>
      <c r="G280" t="n">
        <v>35.75</v>
      </c>
      <c r="H280" t="n">
        <v>0.57</v>
      </c>
      <c r="I280" t="n">
        <v>66</v>
      </c>
      <c r="J280" t="n">
        <v>156.03</v>
      </c>
      <c r="K280" t="n">
        <v>49.1</v>
      </c>
      <c r="L280" t="n">
        <v>5</v>
      </c>
      <c r="M280" t="n">
        <v>64</v>
      </c>
      <c r="N280" t="n">
        <v>26.94</v>
      </c>
      <c r="O280" t="n">
        <v>19478.15</v>
      </c>
      <c r="P280" t="n">
        <v>450.97</v>
      </c>
      <c r="Q280" t="n">
        <v>790.17</v>
      </c>
      <c r="R280" t="n">
        <v>153.97</v>
      </c>
      <c r="S280" t="n">
        <v>58.53</v>
      </c>
      <c r="T280" t="n">
        <v>40344.22</v>
      </c>
      <c r="U280" t="n">
        <v>0.38</v>
      </c>
      <c r="V280" t="n">
        <v>0.74</v>
      </c>
      <c r="W280" t="n">
        <v>2.68</v>
      </c>
      <c r="X280" t="n">
        <v>2.42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2.3358</v>
      </c>
      <c r="E281" t="n">
        <v>42.81</v>
      </c>
      <c r="F281" t="n">
        <v>38.88</v>
      </c>
      <c r="G281" t="n">
        <v>43.21</v>
      </c>
      <c r="H281" t="n">
        <v>0.67</v>
      </c>
      <c r="I281" t="n">
        <v>54</v>
      </c>
      <c r="J281" t="n">
        <v>157.44</v>
      </c>
      <c r="K281" t="n">
        <v>49.1</v>
      </c>
      <c r="L281" t="n">
        <v>6</v>
      </c>
      <c r="M281" t="n">
        <v>52</v>
      </c>
      <c r="N281" t="n">
        <v>27.35</v>
      </c>
      <c r="O281" t="n">
        <v>19652.13</v>
      </c>
      <c r="P281" t="n">
        <v>442.49</v>
      </c>
      <c r="Q281" t="n">
        <v>790.16</v>
      </c>
      <c r="R281" t="n">
        <v>139.45</v>
      </c>
      <c r="S281" t="n">
        <v>58.53</v>
      </c>
      <c r="T281" t="n">
        <v>33144.29</v>
      </c>
      <c r="U281" t="n">
        <v>0.42</v>
      </c>
      <c r="V281" t="n">
        <v>0.75</v>
      </c>
      <c r="W281" t="n">
        <v>2.66</v>
      </c>
      <c r="X281" t="n">
        <v>1.98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2.3669</v>
      </c>
      <c r="E282" t="n">
        <v>42.25</v>
      </c>
      <c r="F282" t="n">
        <v>38.57</v>
      </c>
      <c r="G282" t="n">
        <v>50.31</v>
      </c>
      <c r="H282" t="n">
        <v>0.78</v>
      </c>
      <c r="I282" t="n">
        <v>46</v>
      </c>
      <c r="J282" t="n">
        <v>158.86</v>
      </c>
      <c r="K282" t="n">
        <v>49.1</v>
      </c>
      <c r="L282" t="n">
        <v>7</v>
      </c>
      <c r="M282" t="n">
        <v>44</v>
      </c>
      <c r="N282" t="n">
        <v>27.77</v>
      </c>
      <c r="O282" t="n">
        <v>19826.68</v>
      </c>
      <c r="P282" t="n">
        <v>435.25</v>
      </c>
      <c r="Q282" t="n">
        <v>790.1799999999999</v>
      </c>
      <c r="R282" t="n">
        <v>128.81</v>
      </c>
      <c r="S282" t="n">
        <v>58.53</v>
      </c>
      <c r="T282" t="n">
        <v>27863.79</v>
      </c>
      <c r="U282" t="n">
        <v>0.45</v>
      </c>
      <c r="V282" t="n">
        <v>0.75</v>
      </c>
      <c r="W282" t="n">
        <v>2.65</v>
      </c>
      <c r="X282" t="n">
        <v>1.66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2.3887</v>
      </c>
      <c r="E283" t="n">
        <v>41.86</v>
      </c>
      <c r="F283" t="n">
        <v>38.37</v>
      </c>
      <c r="G283" t="n">
        <v>57.55</v>
      </c>
      <c r="H283" t="n">
        <v>0.88</v>
      </c>
      <c r="I283" t="n">
        <v>40</v>
      </c>
      <c r="J283" t="n">
        <v>160.28</v>
      </c>
      <c r="K283" t="n">
        <v>49.1</v>
      </c>
      <c r="L283" t="n">
        <v>8</v>
      </c>
      <c r="M283" t="n">
        <v>38</v>
      </c>
      <c r="N283" t="n">
        <v>28.19</v>
      </c>
      <c r="O283" t="n">
        <v>20001.93</v>
      </c>
      <c r="P283" t="n">
        <v>429.79</v>
      </c>
      <c r="Q283" t="n">
        <v>790.2</v>
      </c>
      <c r="R283" t="n">
        <v>121.97</v>
      </c>
      <c r="S283" t="n">
        <v>58.53</v>
      </c>
      <c r="T283" t="n">
        <v>24473.84</v>
      </c>
      <c r="U283" t="n">
        <v>0.48</v>
      </c>
      <c r="V283" t="n">
        <v>0.76</v>
      </c>
      <c r="W283" t="n">
        <v>2.64</v>
      </c>
      <c r="X283" t="n">
        <v>1.46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2.4093</v>
      </c>
      <c r="E284" t="n">
        <v>41.51</v>
      </c>
      <c r="F284" t="n">
        <v>38.16</v>
      </c>
      <c r="G284" t="n">
        <v>65.42</v>
      </c>
      <c r="H284" t="n">
        <v>0.99</v>
      </c>
      <c r="I284" t="n">
        <v>35</v>
      </c>
      <c r="J284" t="n">
        <v>161.71</v>
      </c>
      <c r="K284" t="n">
        <v>49.1</v>
      </c>
      <c r="L284" t="n">
        <v>9</v>
      </c>
      <c r="M284" t="n">
        <v>33</v>
      </c>
      <c r="N284" t="n">
        <v>28.61</v>
      </c>
      <c r="O284" t="n">
        <v>20177.64</v>
      </c>
      <c r="P284" t="n">
        <v>424.28</v>
      </c>
      <c r="Q284" t="n">
        <v>790.17</v>
      </c>
      <c r="R284" t="n">
        <v>115.29</v>
      </c>
      <c r="S284" t="n">
        <v>58.53</v>
      </c>
      <c r="T284" t="n">
        <v>21159.06</v>
      </c>
      <c r="U284" t="n">
        <v>0.51</v>
      </c>
      <c r="V284" t="n">
        <v>0.76</v>
      </c>
      <c r="W284" t="n">
        <v>2.63</v>
      </c>
      <c r="X284" t="n">
        <v>1.26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2.4255</v>
      </c>
      <c r="E285" t="n">
        <v>41.23</v>
      </c>
      <c r="F285" t="n">
        <v>38</v>
      </c>
      <c r="G285" t="n">
        <v>73.56</v>
      </c>
      <c r="H285" t="n">
        <v>1.09</v>
      </c>
      <c r="I285" t="n">
        <v>31</v>
      </c>
      <c r="J285" t="n">
        <v>163.13</v>
      </c>
      <c r="K285" t="n">
        <v>49.1</v>
      </c>
      <c r="L285" t="n">
        <v>10</v>
      </c>
      <c r="M285" t="n">
        <v>29</v>
      </c>
      <c r="N285" t="n">
        <v>29.04</v>
      </c>
      <c r="O285" t="n">
        <v>20353.94</v>
      </c>
      <c r="P285" t="n">
        <v>418.85</v>
      </c>
      <c r="Q285" t="n">
        <v>790.16</v>
      </c>
      <c r="R285" t="n">
        <v>109.9</v>
      </c>
      <c r="S285" t="n">
        <v>58.53</v>
      </c>
      <c r="T285" t="n">
        <v>18483.44</v>
      </c>
      <c r="U285" t="n">
        <v>0.53</v>
      </c>
      <c r="V285" t="n">
        <v>0.76</v>
      </c>
      <c r="W285" t="n">
        <v>2.63</v>
      </c>
      <c r="X285" t="n">
        <v>1.1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2.4324</v>
      </c>
      <c r="E286" t="n">
        <v>41.11</v>
      </c>
      <c r="F286" t="n">
        <v>37.95</v>
      </c>
      <c r="G286" t="n">
        <v>78.52</v>
      </c>
      <c r="H286" t="n">
        <v>1.18</v>
      </c>
      <c r="I286" t="n">
        <v>29</v>
      </c>
      <c r="J286" t="n">
        <v>164.57</v>
      </c>
      <c r="K286" t="n">
        <v>49.1</v>
      </c>
      <c r="L286" t="n">
        <v>11</v>
      </c>
      <c r="M286" t="n">
        <v>27</v>
      </c>
      <c r="N286" t="n">
        <v>29.47</v>
      </c>
      <c r="O286" t="n">
        <v>20530.82</v>
      </c>
      <c r="P286" t="n">
        <v>415.89</v>
      </c>
      <c r="Q286" t="n">
        <v>790.17</v>
      </c>
      <c r="R286" t="n">
        <v>108.34</v>
      </c>
      <c r="S286" t="n">
        <v>58.53</v>
      </c>
      <c r="T286" t="n">
        <v>17712.44</v>
      </c>
      <c r="U286" t="n">
        <v>0.54</v>
      </c>
      <c r="V286" t="n">
        <v>0.76</v>
      </c>
      <c r="W286" t="n">
        <v>2.62</v>
      </c>
      <c r="X286" t="n">
        <v>1.05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2.4461</v>
      </c>
      <c r="E287" t="n">
        <v>40.88</v>
      </c>
      <c r="F287" t="n">
        <v>37.81</v>
      </c>
      <c r="G287" t="n">
        <v>87.26000000000001</v>
      </c>
      <c r="H287" t="n">
        <v>1.28</v>
      </c>
      <c r="I287" t="n">
        <v>26</v>
      </c>
      <c r="J287" t="n">
        <v>166.01</v>
      </c>
      <c r="K287" t="n">
        <v>49.1</v>
      </c>
      <c r="L287" t="n">
        <v>12</v>
      </c>
      <c r="M287" t="n">
        <v>24</v>
      </c>
      <c r="N287" t="n">
        <v>29.91</v>
      </c>
      <c r="O287" t="n">
        <v>20708.3</v>
      </c>
      <c r="P287" t="n">
        <v>410.61</v>
      </c>
      <c r="Q287" t="n">
        <v>790.1799999999999</v>
      </c>
      <c r="R287" t="n">
        <v>103.75</v>
      </c>
      <c r="S287" t="n">
        <v>58.53</v>
      </c>
      <c r="T287" t="n">
        <v>15436.12</v>
      </c>
      <c r="U287" t="n">
        <v>0.5600000000000001</v>
      </c>
      <c r="V287" t="n">
        <v>0.77</v>
      </c>
      <c r="W287" t="n">
        <v>2.61</v>
      </c>
      <c r="X287" t="n">
        <v>0.91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2.4531</v>
      </c>
      <c r="E288" t="n">
        <v>40.76</v>
      </c>
      <c r="F288" t="n">
        <v>37.76</v>
      </c>
      <c r="G288" t="n">
        <v>94.39</v>
      </c>
      <c r="H288" t="n">
        <v>1.38</v>
      </c>
      <c r="I288" t="n">
        <v>24</v>
      </c>
      <c r="J288" t="n">
        <v>167.45</v>
      </c>
      <c r="K288" t="n">
        <v>49.1</v>
      </c>
      <c r="L288" t="n">
        <v>13</v>
      </c>
      <c r="M288" t="n">
        <v>22</v>
      </c>
      <c r="N288" t="n">
        <v>30.36</v>
      </c>
      <c r="O288" t="n">
        <v>20886.38</v>
      </c>
      <c r="P288" t="n">
        <v>405.59</v>
      </c>
      <c r="Q288" t="n">
        <v>790.17</v>
      </c>
      <c r="R288" t="n">
        <v>101.6</v>
      </c>
      <c r="S288" t="n">
        <v>58.53</v>
      </c>
      <c r="T288" t="n">
        <v>14370.09</v>
      </c>
      <c r="U288" t="n">
        <v>0.58</v>
      </c>
      <c r="V288" t="n">
        <v>0.77</v>
      </c>
      <c r="W288" t="n">
        <v>2.62</v>
      </c>
      <c r="X288" t="n">
        <v>0.85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2.4618</v>
      </c>
      <c r="E289" t="n">
        <v>40.62</v>
      </c>
      <c r="F289" t="n">
        <v>37.67</v>
      </c>
      <c r="G289" t="n">
        <v>102.74</v>
      </c>
      <c r="H289" t="n">
        <v>1.47</v>
      </c>
      <c r="I289" t="n">
        <v>22</v>
      </c>
      <c r="J289" t="n">
        <v>168.9</v>
      </c>
      <c r="K289" t="n">
        <v>49.1</v>
      </c>
      <c r="L289" t="n">
        <v>14</v>
      </c>
      <c r="M289" t="n">
        <v>20</v>
      </c>
      <c r="N289" t="n">
        <v>30.81</v>
      </c>
      <c r="O289" t="n">
        <v>21065.06</v>
      </c>
      <c r="P289" t="n">
        <v>402.14</v>
      </c>
      <c r="Q289" t="n">
        <v>790.17</v>
      </c>
      <c r="R289" t="n">
        <v>99</v>
      </c>
      <c r="S289" t="n">
        <v>58.53</v>
      </c>
      <c r="T289" t="n">
        <v>13078.43</v>
      </c>
      <c r="U289" t="n">
        <v>0.59</v>
      </c>
      <c r="V289" t="n">
        <v>0.77</v>
      </c>
      <c r="W289" t="n">
        <v>2.61</v>
      </c>
      <c r="X289" t="n">
        <v>0.77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2.4699</v>
      </c>
      <c r="E290" t="n">
        <v>40.49</v>
      </c>
      <c r="F290" t="n">
        <v>37.6</v>
      </c>
      <c r="G290" t="n">
        <v>112.8</v>
      </c>
      <c r="H290" t="n">
        <v>1.56</v>
      </c>
      <c r="I290" t="n">
        <v>20</v>
      </c>
      <c r="J290" t="n">
        <v>170.35</v>
      </c>
      <c r="K290" t="n">
        <v>49.1</v>
      </c>
      <c r="L290" t="n">
        <v>15</v>
      </c>
      <c r="M290" t="n">
        <v>18</v>
      </c>
      <c r="N290" t="n">
        <v>31.26</v>
      </c>
      <c r="O290" t="n">
        <v>21244.37</v>
      </c>
      <c r="P290" t="n">
        <v>397.9</v>
      </c>
      <c r="Q290" t="n">
        <v>790.2</v>
      </c>
      <c r="R290" t="n">
        <v>96.48999999999999</v>
      </c>
      <c r="S290" t="n">
        <v>58.53</v>
      </c>
      <c r="T290" t="n">
        <v>11833.06</v>
      </c>
      <c r="U290" t="n">
        <v>0.61</v>
      </c>
      <c r="V290" t="n">
        <v>0.77</v>
      </c>
      <c r="W290" t="n">
        <v>2.61</v>
      </c>
      <c r="X290" t="n">
        <v>0.7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2.4735</v>
      </c>
      <c r="E291" t="n">
        <v>40.43</v>
      </c>
      <c r="F291" t="n">
        <v>37.57</v>
      </c>
      <c r="G291" t="n">
        <v>118.64</v>
      </c>
      <c r="H291" t="n">
        <v>1.65</v>
      </c>
      <c r="I291" t="n">
        <v>19</v>
      </c>
      <c r="J291" t="n">
        <v>171.81</v>
      </c>
      <c r="K291" t="n">
        <v>49.1</v>
      </c>
      <c r="L291" t="n">
        <v>16</v>
      </c>
      <c r="M291" t="n">
        <v>17</v>
      </c>
      <c r="N291" t="n">
        <v>31.72</v>
      </c>
      <c r="O291" t="n">
        <v>21424.29</v>
      </c>
      <c r="P291" t="n">
        <v>395.07</v>
      </c>
      <c r="Q291" t="n">
        <v>790.1799999999999</v>
      </c>
      <c r="R291" t="n">
        <v>95.77</v>
      </c>
      <c r="S291" t="n">
        <v>58.53</v>
      </c>
      <c r="T291" t="n">
        <v>11479.12</v>
      </c>
      <c r="U291" t="n">
        <v>0.61</v>
      </c>
      <c r="V291" t="n">
        <v>0.77</v>
      </c>
      <c r="W291" t="n">
        <v>2.6</v>
      </c>
      <c r="X291" t="n">
        <v>0.67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2.4776</v>
      </c>
      <c r="E292" t="n">
        <v>40.36</v>
      </c>
      <c r="F292" t="n">
        <v>37.53</v>
      </c>
      <c r="G292" t="n">
        <v>125.12</v>
      </c>
      <c r="H292" t="n">
        <v>1.74</v>
      </c>
      <c r="I292" t="n">
        <v>18</v>
      </c>
      <c r="J292" t="n">
        <v>173.28</v>
      </c>
      <c r="K292" t="n">
        <v>49.1</v>
      </c>
      <c r="L292" t="n">
        <v>17</v>
      </c>
      <c r="M292" t="n">
        <v>16</v>
      </c>
      <c r="N292" t="n">
        <v>32.18</v>
      </c>
      <c r="O292" t="n">
        <v>21604.83</v>
      </c>
      <c r="P292" t="n">
        <v>391.69</v>
      </c>
      <c r="Q292" t="n">
        <v>790.17</v>
      </c>
      <c r="R292" t="n">
        <v>94.41</v>
      </c>
      <c r="S292" t="n">
        <v>58.53</v>
      </c>
      <c r="T292" t="n">
        <v>10804.09</v>
      </c>
      <c r="U292" t="n">
        <v>0.62</v>
      </c>
      <c r="V292" t="n">
        <v>0.77</v>
      </c>
      <c r="W292" t="n">
        <v>2.6</v>
      </c>
      <c r="X292" t="n">
        <v>0.63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2.4818</v>
      </c>
      <c r="E293" t="n">
        <v>40.29</v>
      </c>
      <c r="F293" t="n">
        <v>37.5</v>
      </c>
      <c r="G293" t="n">
        <v>132.34</v>
      </c>
      <c r="H293" t="n">
        <v>1.83</v>
      </c>
      <c r="I293" t="n">
        <v>17</v>
      </c>
      <c r="J293" t="n">
        <v>174.75</v>
      </c>
      <c r="K293" t="n">
        <v>49.1</v>
      </c>
      <c r="L293" t="n">
        <v>18</v>
      </c>
      <c r="M293" t="n">
        <v>15</v>
      </c>
      <c r="N293" t="n">
        <v>32.65</v>
      </c>
      <c r="O293" t="n">
        <v>21786.02</v>
      </c>
      <c r="P293" t="n">
        <v>385.89</v>
      </c>
      <c r="Q293" t="n">
        <v>790.17</v>
      </c>
      <c r="R293" t="n">
        <v>93.17</v>
      </c>
      <c r="S293" t="n">
        <v>58.53</v>
      </c>
      <c r="T293" t="n">
        <v>10186.79</v>
      </c>
      <c r="U293" t="n">
        <v>0.63</v>
      </c>
      <c r="V293" t="n">
        <v>0.77</v>
      </c>
      <c r="W293" t="n">
        <v>2.6</v>
      </c>
      <c r="X293" t="n">
        <v>0.59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2.4858</v>
      </c>
      <c r="E294" t="n">
        <v>40.23</v>
      </c>
      <c r="F294" t="n">
        <v>37.46</v>
      </c>
      <c r="G294" t="n">
        <v>140.49</v>
      </c>
      <c r="H294" t="n">
        <v>1.91</v>
      </c>
      <c r="I294" t="n">
        <v>16</v>
      </c>
      <c r="J294" t="n">
        <v>176.22</v>
      </c>
      <c r="K294" t="n">
        <v>49.1</v>
      </c>
      <c r="L294" t="n">
        <v>19</v>
      </c>
      <c r="M294" t="n">
        <v>14</v>
      </c>
      <c r="N294" t="n">
        <v>33.13</v>
      </c>
      <c r="O294" t="n">
        <v>21967.84</v>
      </c>
      <c r="P294" t="n">
        <v>381.18</v>
      </c>
      <c r="Q294" t="n">
        <v>790.17</v>
      </c>
      <c r="R294" t="n">
        <v>92.12</v>
      </c>
      <c r="S294" t="n">
        <v>58.53</v>
      </c>
      <c r="T294" t="n">
        <v>9669.25</v>
      </c>
      <c r="U294" t="n">
        <v>0.64</v>
      </c>
      <c r="V294" t="n">
        <v>0.77</v>
      </c>
      <c r="W294" t="n">
        <v>2.6</v>
      </c>
      <c r="X294" t="n">
        <v>0.5600000000000001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2.4897</v>
      </c>
      <c r="E295" t="n">
        <v>40.17</v>
      </c>
      <c r="F295" t="n">
        <v>37.43</v>
      </c>
      <c r="G295" t="n">
        <v>149.72</v>
      </c>
      <c r="H295" t="n">
        <v>2</v>
      </c>
      <c r="I295" t="n">
        <v>15</v>
      </c>
      <c r="J295" t="n">
        <v>177.7</v>
      </c>
      <c r="K295" t="n">
        <v>49.1</v>
      </c>
      <c r="L295" t="n">
        <v>20</v>
      </c>
      <c r="M295" t="n">
        <v>13</v>
      </c>
      <c r="N295" t="n">
        <v>33.61</v>
      </c>
      <c r="O295" t="n">
        <v>22150.3</v>
      </c>
      <c r="P295" t="n">
        <v>379.79</v>
      </c>
      <c r="Q295" t="n">
        <v>790.17</v>
      </c>
      <c r="R295" t="n">
        <v>90.90000000000001</v>
      </c>
      <c r="S295" t="n">
        <v>58.53</v>
      </c>
      <c r="T295" t="n">
        <v>9065.59</v>
      </c>
      <c r="U295" t="n">
        <v>0.64</v>
      </c>
      <c r="V295" t="n">
        <v>0.77</v>
      </c>
      <c r="W295" t="n">
        <v>2.6</v>
      </c>
      <c r="X295" t="n">
        <v>0.53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2.494</v>
      </c>
      <c r="E296" t="n">
        <v>40.1</v>
      </c>
      <c r="F296" t="n">
        <v>37.39</v>
      </c>
      <c r="G296" t="n">
        <v>160.25</v>
      </c>
      <c r="H296" t="n">
        <v>2.08</v>
      </c>
      <c r="I296" t="n">
        <v>14</v>
      </c>
      <c r="J296" t="n">
        <v>179.18</v>
      </c>
      <c r="K296" t="n">
        <v>49.1</v>
      </c>
      <c r="L296" t="n">
        <v>21</v>
      </c>
      <c r="M296" t="n">
        <v>12</v>
      </c>
      <c r="N296" t="n">
        <v>34.09</v>
      </c>
      <c r="O296" t="n">
        <v>22333.43</v>
      </c>
      <c r="P296" t="n">
        <v>374.06</v>
      </c>
      <c r="Q296" t="n">
        <v>790.16</v>
      </c>
      <c r="R296" t="n">
        <v>89.54000000000001</v>
      </c>
      <c r="S296" t="n">
        <v>58.53</v>
      </c>
      <c r="T296" t="n">
        <v>8387.99</v>
      </c>
      <c r="U296" t="n">
        <v>0.65</v>
      </c>
      <c r="V296" t="n">
        <v>0.78</v>
      </c>
      <c r="W296" t="n">
        <v>2.6</v>
      </c>
      <c r="X296" t="n">
        <v>0.49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2.4993</v>
      </c>
      <c r="E297" t="n">
        <v>40.01</v>
      </c>
      <c r="F297" t="n">
        <v>37.34</v>
      </c>
      <c r="G297" t="n">
        <v>172.33</v>
      </c>
      <c r="H297" t="n">
        <v>2.16</v>
      </c>
      <c r="I297" t="n">
        <v>13</v>
      </c>
      <c r="J297" t="n">
        <v>180.67</v>
      </c>
      <c r="K297" t="n">
        <v>49.1</v>
      </c>
      <c r="L297" t="n">
        <v>22</v>
      </c>
      <c r="M297" t="n">
        <v>10</v>
      </c>
      <c r="N297" t="n">
        <v>34.58</v>
      </c>
      <c r="O297" t="n">
        <v>22517.21</v>
      </c>
      <c r="P297" t="n">
        <v>366.92</v>
      </c>
      <c r="Q297" t="n">
        <v>790.16</v>
      </c>
      <c r="R297" t="n">
        <v>87.87</v>
      </c>
      <c r="S297" t="n">
        <v>58.53</v>
      </c>
      <c r="T297" t="n">
        <v>7559.55</v>
      </c>
      <c r="U297" t="n">
        <v>0.67</v>
      </c>
      <c r="V297" t="n">
        <v>0.78</v>
      </c>
      <c r="W297" t="n">
        <v>2.59</v>
      </c>
      <c r="X297" t="n">
        <v>0.43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2.498</v>
      </c>
      <c r="E298" t="n">
        <v>40.03</v>
      </c>
      <c r="F298" t="n">
        <v>37.36</v>
      </c>
      <c r="G298" t="n">
        <v>172.42</v>
      </c>
      <c r="H298" t="n">
        <v>2.24</v>
      </c>
      <c r="I298" t="n">
        <v>13</v>
      </c>
      <c r="J298" t="n">
        <v>182.17</v>
      </c>
      <c r="K298" t="n">
        <v>49.1</v>
      </c>
      <c r="L298" t="n">
        <v>23</v>
      </c>
      <c r="M298" t="n">
        <v>8</v>
      </c>
      <c r="N298" t="n">
        <v>35.08</v>
      </c>
      <c r="O298" t="n">
        <v>22701.78</v>
      </c>
      <c r="P298" t="n">
        <v>368.14</v>
      </c>
      <c r="Q298" t="n">
        <v>790.16</v>
      </c>
      <c r="R298" t="n">
        <v>88.28</v>
      </c>
      <c r="S298" t="n">
        <v>58.53</v>
      </c>
      <c r="T298" t="n">
        <v>7765.07</v>
      </c>
      <c r="U298" t="n">
        <v>0.66</v>
      </c>
      <c r="V298" t="n">
        <v>0.78</v>
      </c>
      <c r="W298" t="n">
        <v>2.6</v>
      </c>
      <c r="X298" t="n">
        <v>0.46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2.4989</v>
      </c>
      <c r="E299" t="n">
        <v>40.02</v>
      </c>
      <c r="F299" t="n">
        <v>37.34</v>
      </c>
      <c r="G299" t="n">
        <v>172.36</v>
      </c>
      <c r="H299" t="n">
        <v>2.32</v>
      </c>
      <c r="I299" t="n">
        <v>13</v>
      </c>
      <c r="J299" t="n">
        <v>183.67</v>
      </c>
      <c r="K299" t="n">
        <v>49.1</v>
      </c>
      <c r="L299" t="n">
        <v>24</v>
      </c>
      <c r="M299" t="n">
        <v>6</v>
      </c>
      <c r="N299" t="n">
        <v>35.58</v>
      </c>
      <c r="O299" t="n">
        <v>22886.92</v>
      </c>
      <c r="P299" t="n">
        <v>363.47</v>
      </c>
      <c r="Q299" t="n">
        <v>790.17</v>
      </c>
      <c r="R299" t="n">
        <v>87.84</v>
      </c>
      <c r="S299" t="n">
        <v>58.53</v>
      </c>
      <c r="T299" t="n">
        <v>7544.55</v>
      </c>
      <c r="U299" t="n">
        <v>0.67</v>
      </c>
      <c r="V299" t="n">
        <v>0.78</v>
      </c>
      <c r="W299" t="n">
        <v>2.6</v>
      </c>
      <c r="X299" t="n">
        <v>0.44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2.5028</v>
      </c>
      <c r="E300" t="n">
        <v>39.96</v>
      </c>
      <c r="F300" t="n">
        <v>37.31</v>
      </c>
      <c r="G300" t="n">
        <v>186.56</v>
      </c>
      <c r="H300" t="n">
        <v>2.4</v>
      </c>
      <c r="I300" t="n">
        <v>12</v>
      </c>
      <c r="J300" t="n">
        <v>185.18</v>
      </c>
      <c r="K300" t="n">
        <v>49.1</v>
      </c>
      <c r="L300" t="n">
        <v>25</v>
      </c>
      <c r="M300" t="n">
        <v>3</v>
      </c>
      <c r="N300" t="n">
        <v>36.08</v>
      </c>
      <c r="O300" t="n">
        <v>23072.73</v>
      </c>
      <c r="P300" t="n">
        <v>364.34</v>
      </c>
      <c r="Q300" t="n">
        <v>790.17</v>
      </c>
      <c r="R300" t="n">
        <v>86.70999999999999</v>
      </c>
      <c r="S300" t="n">
        <v>58.53</v>
      </c>
      <c r="T300" t="n">
        <v>6981.22</v>
      </c>
      <c r="U300" t="n">
        <v>0.68</v>
      </c>
      <c r="V300" t="n">
        <v>0.78</v>
      </c>
      <c r="W300" t="n">
        <v>2.6</v>
      </c>
      <c r="X300" t="n">
        <v>0.41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2.5022</v>
      </c>
      <c r="E301" t="n">
        <v>39.97</v>
      </c>
      <c r="F301" t="n">
        <v>37.32</v>
      </c>
      <c r="G301" t="n">
        <v>186.61</v>
      </c>
      <c r="H301" t="n">
        <v>2.47</v>
      </c>
      <c r="I301" t="n">
        <v>12</v>
      </c>
      <c r="J301" t="n">
        <v>186.69</v>
      </c>
      <c r="K301" t="n">
        <v>49.1</v>
      </c>
      <c r="L301" t="n">
        <v>26</v>
      </c>
      <c r="M301" t="n">
        <v>2</v>
      </c>
      <c r="N301" t="n">
        <v>36.6</v>
      </c>
      <c r="O301" t="n">
        <v>23259.24</v>
      </c>
      <c r="P301" t="n">
        <v>366.24</v>
      </c>
      <c r="Q301" t="n">
        <v>790.16</v>
      </c>
      <c r="R301" t="n">
        <v>87.03</v>
      </c>
      <c r="S301" t="n">
        <v>58.53</v>
      </c>
      <c r="T301" t="n">
        <v>7144.48</v>
      </c>
      <c r="U301" t="n">
        <v>0.67</v>
      </c>
      <c r="V301" t="n">
        <v>0.78</v>
      </c>
      <c r="W301" t="n">
        <v>2.6</v>
      </c>
      <c r="X301" t="n">
        <v>0.42</v>
      </c>
      <c r="Y301" t="n">
        <v>0.5</v>
      </c>
      <c r="Z301" t="n">
        <v>10</v>
      </c>
    </row>
    <row r="302">
      <c r="A302" t="n">
        <v>26</v>
      </c>
      <c r="B302" t="n">
        <v>75</v>
      </c>
      <c r="C302" t="inlineStr">
        <is>
          <t xml:space="preserve">CONCLUIDO	</t>
        </is>
      </c>
      <c r="D302" t="n">
        <v>2.5022</v>
      </c>
      <c r="E302" t="n">
        <v>39.97</v>
      </c>
      <c r="F302" t="n">
        <v>37.32</v>
      </c>
      <c r="G302" t="n">
        <v>186.61</v>
      </c>
      <c r="H302" t="n">
        <v>2.55</v>
      </c>
      <c r="I302" t="n">
        <v>12</v>
      </c>
      <c r="J302" t="n">
        <v>188.21</v>
      </c>
      <c r="K302" t="n">
        <v>49.1</v>
      </c>
      <c r="L302" t="n">
        <v>27</v>
      </c>
      <c r="M302" t="n">
        <v>1</v>
      </c>
      <c r="N302" t="n">
        <v>37.11</v>
      </c>
      <c r="O302" t="n">
        <v>23446.45</v>
      </c>
      <c r="P302" t="n">
        <v>369.2</v>
      </c>
      <c r="Q302" t="n">
        <v>790.16</v>
      </c>
      <c r="R302" t="n">
        <v>87</v>
      </c>
      <c r="S302" t="n">
        <v>58.53</v>
      </c>
      <c r="T302" t="n">
        <v>7129.15</v>
      </c>
      <c r="U302" t="n">
        <v>0.67</v>
      </c>
      <c r="V302" t="n">
        <v>0.78</v>
      </c>
      <c r="W302" t="n">
        <v>2.6</v>
      </c>
      <c r="X302" t="n">
        <v>0.42</v>
      </c>
      <c r="Y302" t="n">
        <v>0.5</v>
      </c>
      <c r="Z302" t="n">
        <v>10</v>
      </c>
    </row>
    <row r="303">
      <c r="A303" t="n">
        <v>27</v>
      </c>
      <c r="B303" t="n">
        <v>75</v>
      </c>
      <c r="C303" t="inlineStr">
        <is>
          <t xml:space="preserve">CONCLUIDO	</t>
        </is>
      </c>
      <c r="D303" t="n">
        <v>2.5021</v>
      </c>
      <c r="E303" t="n">
        <v>39.97</v>
      </c>
      <c r="F303" t="n">
        <v>37.32</v>
      </c>
      <c r="G303" t="n">
        <v>186.62</v>
      </c>
      <c r="H303" t="n">
        <v>2.62</v>
      </c>
      <c r="I303" t="n">
        <v>12</v>
      </c>
      <c r="J303" t="n">
        <v>189.73</v>
      </c>
      <c r="K303" t="n">
        <v>49.1</v>
      </c>
      <c r="L303" t="n">
        <v>28</v>
      </c>
      <c r="M303" t="n">
        <v>0</v>
      </c>
      <c r="N303" t="n">
        <v>37.64</v>
      </c>
      <c r="O303" t="n">
        <v>23634.36</v>
      </c>
      <c r="P303" t="n">
        <v>371.98</v>
      </c>
      <c r="Q303" t="n">
        <v>790.17</v>
      </c>
      <c r="R303" t="n">
        <v>87.02</v>
      </c>
      <c r="S303" t="n">
        <v>58.53</v>
      </c>
      <c r="T303" t="n">
        <v>7140.86</v>
      </c>
      <c r="U303" t="n">
        <v>0.67</v>
      </c>
      <c r="V303" t="n">
        <v>0.78</v>
      </c>
      <c r="W303" t="n">
        <v>2.6</v>
      </c>
      <c r="X303" t="n">
        <v>0.42</v>
      </c>
      <c r="Y303" t="n">
        <v>0.5</v>
      </c>
      <c r="Z303" t="n">
        <v>10</v>
      </c>
    </row>
    <row r="304">
      <c r="A304" t="n">
        <v>0</v>
      </c>
      <c r="B304" t="n">
        <v>95</v>
      </c>
      <c r="C304" t="inlineStr">
        <is>
          <t xml:space="preserve">CONCLUIDO	</t>
        </is>
      </c>
      <c r="D304" t="n">
        <v>1.1665</v>
      </c>
      <c r="E304" t="n">
        <v>85.72</v>
      </c>
      <c r="F304" t="n">
        <v>60.85</v>
      </c>
      <c r="G304" t="n">
        <v>6.06</v>
      </c>
      <c r="H304" t="n">
        <v>0.1</v>
      </c>
      <c r="I304" t="n">
        <v>602</v>
      </c>
      <c r="J304" t="n">
        <v>185.69</v>
      </c>
      <c r="K304" t="n">
        <v>53.44</v>
      </c>
      <c r="L304" t="n">
        <v>1</v>
      </c>
      <c r="M304" t="n">
        <v>600</v>
      </c>
      <c r="N304" t="n">
        <v>36.26</v>
      </c>
      <c r="O304" t="n">
        <v>23136.14</v>
      </c>
      <c r="P304" t="n">
        <v>823.45</v>
      </c>
      <c r="Q304" t="n">
        <v>790.3099999999999</v>
      </c>
      <c r="R304" t="n">
        <v>874.4</v>
      </c>
      <c r="S304" t="n">
        <v>58.53</v>
      </c>
      <c r="T304" t="n">
        <v>397878.15</v>
      </c>
      <c r="U304" t="n">
        <v>0.07000000000000001</v>
      </c>
      <c r="V304" t="n">
        <v>0.48</v>
      </c>
      <c r="W304" t="n">
        <v>3.59</v>
      </c>
      <c r="X304" t="n">
        <v>23.93</v>
      </c>
      <c r="Y304" t="n">
        <v>0.5</v>
      </c>
      <c r="Z304" t="n">
        <v>10</v>
      </c>
    </row>
    <row r="305">
      <c r="A305" t="n">
        <v>1</v>
      </c>
      <c r="B305" t="n">
        <v>95</v>
      </c>
      <c r="C305" t="inlineStr">
        <is>
          <t xml:space="preserve">CONCLUIDO	</t>
        </is>
      </c>
      <c r="D305" t="n">
        <v>1.7873</v>
      </c>
      <c r="E305" t="n">
        <v>55.95</v>
      </c>
      <c r="F305" t="n">
        <v>45.26</v>
      </c>
      <c r="G305" t="n">
        <v>12.29</v>
      </c>
      <c r="H305" t="n">
        <v>0.19</v>
      </c>
      <c r="I305" t="n">
        <v>221</v>
      </c>
      <c r="J305" t="n">
        <v>187.21</v>
      </c>
      <c r="K305" t="n">
        <v>53.44</v>
      </c>
      <c r="L305" t="n">
        <v>2</v>
      </c>
      <c r="M305" t="n">
        <v>219</v>
      </c>
      <c r="N305" t="n">
        <v>36.77</v>
      </c>
      <c r="O305" t="n">
        <v>23322.88</v>
      </c>
      <c r="P305" t="n">
        <v>609.29</v>
      </c>
      <c r="Q305" t="n">
        <v>790.23</v>
      </c>
      <c r="R305" t="n">
        <v>352.5</v>
      </c>
      <c r="S305" t="n">
        <v>58.53</v>
      </c>
      <c r="T305" t="n">
        <v>138834.67</v>
      </c>
      <c r="U305" t="n">
        <v>0.17</v>
      </c>
      <c r="V305" t="n">
        <v>0.64</v>
      </c>
      <c r="W305" t="n">
        <v>2.93</v>
      </c>
      <c r="X305" t="n">
        <v>8.35</v>
      </c>
      <c r="Y305" t="n">
        <v>0.5</v>
      </c>
      <c r="Z305" t="n">
        <v>10</v>
      </c>
    </row>
    <row r="306">
      <c r="A306" t="n">
        <v>2</v>
      </c>
      <c r="B306" t="n">
        <v>95</v>
      </c>
      <c r="C306" t="inlineStr">
        <is>
          <t xml:space="preserve">CONCLUIDO	</t>
        </is>
      </c>
      <c r="D306" t="n">
        <v>2.0183</v>
      </c>
      <c r="E306" t="n">
        <v>49.55</v>
      </c>
      <c r="F306" t="n">
        <v>42.02</v>
      </c>
      <c r="G306" t="n">
        <v>18.54</v>
      </c>
      <c r="H306" t="n">
        <v>0.28</v>
      </c>
      <c r="I306" t="n">
        <v>136</v>
      </c>
      <c r="J306" t="n">
        <v>188.73</v>
      </c>
      <c r="K306" t="n">
        <v>53.44</v>
      </c>
      <c r="L306" t="n">
        <v>3</v>
      </c>
      <c r="M306" t="n">
        <v>134</v>
      </c>
      <c r="N306" t="n">
        <v>37.29</v>
      </c>
      <c r="O306" t="n">
        <v>23510.33</v>
      </c>
      <c r="P306" t="n">
        <v>563.21</v>
      </c>
      <c r="Q306" t="n">
        <v>790.1799999999999</v>
      </c>
      <c r="R306" t="n">
        <v>243.5</v>
      </c>
      <c r="S306" t="n">
        <v>58.53</v>
      </c>
      <c r="T306" t="n">
        <v>84756.41</v>
      </c>
      <c r="U306" t="n">
        <v>0.24</v>
      </c>
      <c r="V306" t="n">
        <v>0.6899999999999999</v>
      </c>
      <c r="W306" t="n">
        <v>2.81</v>
      </c>
      <c r="X306" t="n">
        <v>5.11</v>
      </c>
      <c r="Y306" t="n">
        <v>0.5</v>
      </c>
      <c r="Z306" t="n">
        <v>10</v>
      </c>
    </row>
    <row r="307">
      <c r="A307" t="n">
        <v>3</v>
      </c>
      <c r="B307" t="n">
        <v>95</v>
      </c>
      <c r="C307" t="inlineStr">
        <is>
          <t xml:space="preserve">CONCLUIDO	</t>
        </is>
      </c>
      <c r="D307" t="n">
        <v>2.1395</v>
      </c>
      <c r="E307" t="n">
        <v>46.74</v>
      </c>
      <c r="F307" t="n">
        <v>40.59</v>
      </c>
      <c r="G307" t="n">
        <v>24.6</v>
      </c>
      <c r="H307" t="n">
        <v>0.37</v>
      </c>
      <c r="I307" t="n">
        <v>99</v>
      </c>
      <c r="J307" t="n">
        <v>190.25</v>
      </c>
      <c r="K307" t="n">
        <v>53.44</v>
      </c>
      <c r="L307" t="n">
        <v>4</v>
      </c>
      <c r="M307" t="n">
        <v>97</v>
      </c>
      <c r="N307" t="n">
        <v>37.82</v>
      </c>
      <c r="O307" t="n">
        <v>23698.48</v>
      </c>
      <c r="P307" t="n">
        <v>541.83</v>
      </c>
      <c r="Q307" t="n">
        <v>790.1799999999999</v>
      </c>
      <c r="R307" t="n">
        <v>195.9</v>
      </c>
      <c r="S307" t="n">
        <v>58.53</v>
      </c>
      <c r="T307" t="n">
        <v>61143.45</v>
      </c>
      <c r="U307" t="n">
        <v>0.3</v>
      </c>
      <c r="V307" t="n">
        <v>0.71</v>
      </c>
      <c r="W307" t="n">
        <v>2.74</v>
      </c>
      <c r="X307" t="n">
        <v>3.68</v>
      </c>
      <c r="Y307" t="n">
        <v>0.5</v>
      </c>
      <c r="Z307" t="n">
        <v>10</v>
      </c>
    </row>
    <row r="308">
      <c r="A308" t="n">
        <v>4</v>
      </c>
      <c r="B308" t="n">
        <v>95</v>
      </c>
      <c r="C308" t="inlineStr">
        <is>
          <t xml:space="preserve">CONCLUIDO	</t>
        </is>
      </c>
      <c r="D308" t="n">
        <v>2.2189</v>
      </c>
      <c r="E308" t="n">
        <v>45.07</v>
      </c>
      <c r="F308" t="n">
        <v>39.73</v>
      </c>
      <c r="G308" t="n">
        <v>30.96</v>
      </c>
      <c r="H308" t="n">
        <v>0.46</v>
      </c>
      <c r="I308" t="n">
        <v>77</v>
      </c>
      <c r="J308" t="n">
        <v>191.78</v>
      </c>
      <c r="K308" t="n">
        <v>53.44</v>
      </c>
      <c r="L308" t="n">
        <v>5</v>
      </c>
      <c r="M308" t="n">
        <v>75</v>
      </c>
      <c r="N308" t="n">
        <v>38.35</v>
      </c>
      <c r="O308" t="n">
        <v>23887.36</v>
      </c>
      <c r="P308" t="n">
        <v>527.79</v>
      </c>
      <c r="Q308" t="n">
        <v>790.1799999999999</v>
      </c>
      <c r="R308" t="n">
        <v>167.44</v>
      </c>
      <c r="S308" t="n">
        <v>58.53</v>
      </c>
      <c r="T308" t="n">
        <v>47024.12</v>
      </c>
      <c r="U308" t="n">
        <v>0.35</v>
      </c>
      <c r="V308" t="n">
        <v>0.73</v>
      </c>
      <c r="W308" t="n">
        <v>2.71</v>
      </c>
      <c r="X308" t="n">
        <v>2.83</v>
      </c>
      <c r="Y308" t="n">
        <v>0.5</v>
      </c>
      <c r="Z308" t="n">
        <v>10</v>
      </c>
    </row>
    <row r="309">
      <c r="A309" t="n">
        <v>5</v>
      </c>
      <c r="B309" t="n">
        <v>95</v>
      </c>
      <c r="C309" t="inlineStr">
        <is>
          <t xml:space="preserve">CONCLUIDO	</t>
        </is>
      </c>
      <c r="D309" t="n">
        <v>2.2724</v>
      </c>
      <c r="E309" t="n">
        <v>44.01</v>
      </c>
      <c r="F309" t="n">
        <v>39.19</v>
      </c>
      <c r="G309" t="n">
        <v>37.33</v>
      </c>
      <c r="H309" t="n">
        <v>0.55</v>
      </c>
      <c r="I309" t="n">
        <v>63</v>
      </c>
      <c r="J309" t="n">
        <v>193.32</v>
      </c>
      <c r="K309" t="n">
        <v>53.44</v>
      </c>
      <c r="L309" t="n">
        <v>6</v>
      </c>
      <c r="M309" t="n">
        <v>61</v>
      </c>
      <c r="N309" t="n">
        <v>38.89</v>
      </c>
      <c r="O309" t="n">
        <v>24076.95</v>
      </c>
      <c r="P309" t="n">
        <v>518.75</v>
      </c>
      <c r="Q309" t="n">
        <v>790.1799999999999</v>
      </c>
      <c r="R309" t="n">
        <v>150.1</v>
      </c>
      <c r="S309" t="n">
        <v>58.53</v>
      </c>
      <c r="T309" t="n">
        <v>38424.49</v>
      </c>
      <c r="U309" t="n">
        <v>0.39</v>
      </c>
      <c r="V309" t="n">
        <v>0.74</v>
      </c>
      <c r="W309" t="n">
        <v>2.66</v>
      </c>
      <c r="X309" t="n">
        <v>2.29</v>
      </c>
      <c r="Y309" t="n">
        <v>0.5</v>
      </c>
      <c r="Z309" t="n">
        <v>10</v>
      </c>
    </row>
    <row r="310">
      <c r="A310" t="n">
        <v>6</v>
      </c>
      <c r="B310" t="n">
        <v>95</v>
      </c>
      <c r="C310" t="inlineStr">
        <is>
          <t xml:space="preserve">CONCLUIDO	</t>
        </is>
      </c>
      <c r="D310" t="n">
        <v>2.3057</v>
      </c>
      <c r="E310" t="n">
        <v>43.37</v>
      </c>
      <c r="F310" t="n">
        <v>38.89</v>
      </c>
      <c r="G310" t="n">
        <v>43.21</v>
      </c>
      <c r="H310" t="n">
        <v>0.64</v>
      </c>
      <c r="I310" t="n">
        <v>54</v>
      </c>
      <c r="J310" t="n">
        <v>194.86</v>
      </c>
      <c r="K310" t="n">
        <v>53.44</v>
      </c>
      <c r="L310" t="n">
        <v>7</v>
      </c>
      <c r="M310" t="n">
        <v>52</v>
      </c>
      <c r="N310" t="n">
        <v>39.43</v>
      </c>
      <c r="O310" t="n">
        <v>24267.28</v>
      </c>
      <c r="P310" t="n">
        <v>511.98</v>
      </c>
      <c r="Q310" t="n">
        <v>790.21</v>
      </c>
      <c r="R310" t="n">
        <v>139.41</v>
      </c>
      <c r="S310" t="n">
        <v>58.53</v>
      </c>
      <c r="T310" t="n">
        <v>33122.25</v>
      </c>
      <c r="U310" t="n">
        <v>0.42</v>
      </c>
      <c r="V310" t="n">
        <v>0.75</v>
      </c>
      <c r="W310" t="n">
        <v>2.67</v>
      </c>
      <c r="X310" t="n">
        <v>1.99</v>
      </c>
      <c r="Y310" t="n">
        <v>0.5</v>
      </c>
      <c r="Z310" t="n">
        <v>10</v>
      </c>
    </row>
    <row r="311">
      <c r="A311" t="n">
        <v>7</v>
      </c>
      <c r="B311" t="n">
        <v>95</v>
      </c>
      <c r="C311" t="inlineStr">
        <is>
          <t xml:space="preserve">CONCLUIDO	</t>
        </is>
      </c>
      <c r="D311" t="n">
        <v>2.3351</v>
      </c>
      <c r="E311" t="n">
        <v>42.83</v>
      </c>
      <c r="F311" t="n">
        <v>38.61</v>
      </c>
      <c r="G311" t="n">
        <v>49.29</v>
      </c>
      <c r="H311" t="n">
        <v>0.72</v>
      </c>
      <c r="I311" t="n">
        <v>47</v>
      </c>
      <c r="J311" t="n">
        <v>196.41</v>
      </c>
      <c r="K311" t="n">
        <v>53.44</v>
      </c>
      <c r="L311" t="n">
        <v>8</v>
      </c>
      <c r="M311" t="n">
        <v>45</v>
      </c>
      <c r="N311" t="n">
        <v>39.98</v>
      </c>
      <c r="O311" t="n">
        <v>24458.36</v>
      </c>
      <c r="P311" t="n">
        <v>506.48</v>
      </c>
      <c r="Q311" t="n">
        <v>790.17</v>
      </c>
      <c r="R311" t="n">
        <v>129.99</v>
      </c>
      <c r="S311" t="n">
        <v>58.53</v>
      </c>
      <c r="T311" t="n">
        <v>28446.87</v>
      </c>
      <c r="U311" t="n">
        <v>0.45</v>
      </c>
      <c r="V311" t="n">
        <v>0.75</v>
      </c>
      <c r="W311" t="n">
        <v>2.65</v>
      </c>
      <c r="X311" t="n">
        <v>1.7</v>
      </c>
      <c r="Y311" t="n">
        <v>0.5</v>
      </c>
      <c r="Z311" t="n">
        <v>10</v>
      </c>
    </row>
    <row r="312">
      <c r="A312" t="n">
        <v>8</v>
      </c>
      <c r="B312" t="n">
        <v>95</v>
      </c>
      <c r="C312" t="inlineStr">
        <is>
          <t xml:space="preserve">CONCLUIDO	</t>
        </is>
      </c>
      <c r="D312" t="n">
        <v>2.3599</v>
      </c>
      <c r="E312" t="n">
        <v>42.38</v>
      </c>
      <c r="F312" t="n">
        <v>38.38</v>
      </c>
      <c r="G312" t="n">
        <v>56.17</v>
      </c>
      <c r="H312" t="n">
        <v>0.8100000000000001</v>
      </c>
      <c r="I312" t="n">
        <v>41</v>
      </c>
      <c r="J312" t="n">
        <v>197.97</v>
      </c>
      <c r="K312" t="n">
        <v>53.44</v>
      </c>
      <c r="L312" t="n">
        <v>9</v>
      </c>
      <c r="M312" t="n">
        <v>39</v>
      </c>
      <c r="N312" t="n">
        <v>40.53</v>
      </c>
      <c r="O312" t="n">
        <v>24650.18</v>
      </c>
      <c r="P312" t="n">
        <v>501.03</v>
      </c>
      <c r="Q312" t="n">
        <v>790.17</v>
      </c>
      <c r="R312" t="n">
        <v>122.56</v>
      </c>
      <c r="S312" t="n">
        <v>58.53</v>
      </c>
      <c r="T312" t="n">
        <v>24761.74</v>
      </c>
      <c r="U312" t="n">
        <v>0.48</v>
      </c>
      <c r="V312" t="n">
        <v>0.76</v>
      </c>
      <c r="W312" t="n">
        <v>2.64</v>
      </c>
      <c r="X312" t="n">
        <v>1.48</v>
      </c>
      <c r="Y312" t="n">
        <v>0.5</v>
      </c>
      <c r="Z312" t="n">
        <v>10</v>
      </c>
    </row>
    <row r="313">
      <c r="A313" t="n">
        <v>9</v>
      </c>
      <c r="B313" t="n">
        <v>95</v>
      </c>
      <c r="C313" t="inlineStr">
        <is>
          <t xml:space="preserve">CONCLUIDO	</t>
        </is>
      </c>
      <c r="D313" t="n">
        <v>2.3758</v>
      </c>
      <c r="E313" t="n">
        <v>42.09</v>
      </c>
      <c r="F313" t="n">
        <v>38.25</v>
      </c>
      <c r="G313" t="n">
        <v>62.02</v>
      </c>
      <c r="H313" t="n">
        <v>0.89</v>
      </c>
      <c r="I313" t="n">
        <v>37</v>
      </c>
      <c r="J313" t="n">
        <v>199.53</v>
      </c>
      <c r="K313" t="n">
        <v>53.44</v>
      </c>
      <c r="L313" t="n">
        <v>10</v>
      </c>
      <c r="M313" t="n">
        <v>35</v>
      </c>
      <c r="N313" t="n">
        <v>41.1</v>
      </c>
      <c r="O313" t="n">
        <v>24842.77</v>
      </c>
      <c r="P313" t="n">
        <v>497.18</v>
      </c>
      <c r="Q313" t="n">
        <v>790.17</v>
      </c>
      <c r="R313" t="n">
        <v>118.11</v>
      </c>
      <c r="S313" t="n">
        <v>58.53</v>
      </c>
      <c r="T313" t="n">
        <v>22560.38</v>
      </c>
      <c r="U313" t="n">
        <v>0.5</v>
      </c>
      <c r="V313" t="n">
        <v>0.76</v>
      </c>
      <c r="W313" t="n">
        <v>2.64</v>
      </c>
      <c r="X313" t="n">
        <v>1.34</v>
      </c>
      <c r="Y313" t="n">
        <v>0.5</v>
      </c>
      <c r="Z313" t="n">
        <v>10</v>
      </c>
    </row>
    <row r="314">
      <c r="A314" t="n">
        <v>10</v>
      </c>
      <c r="B314" t="n">
        <v>95</v>
      </c>
      <c r="C314" t="inlineStr">
        <is>
          <t xml:space="preserve">CONCLUIDO	</t>
        </is>
      </c>
      <c r="D314" t="n">
        <v>2.3887</v>
      </c>
      <c r="E314" t="n">
        <v>41.86</v>
      </c>
      <c r="F314" t="n">
        <v>38.13</v>
      </c>
      <c r="G314" t="n">
        <v>67.29000000000001</v>
      </c>
      <c r="H314" t="n">
        <v>0.97</v>
      </c>
      <c r="I314" t="n">
        <v>34</v>
      </c>
      <c r="J314" t="n">
        <v>201.1</v>
      </c>
      <c r="K314" t="n">
        <v>53.44</v>
      </c>
      <c r="L314" t="n">
        <v>11</v>
      </c>
      <c r="M314" t="n">
        <v>32</v>
      </c>
      <c r="N314" t="n">
        <v>41.66</v>
      </c>
      <c r="O314" t="n">
        <v>25036.12</v>
      </c>
      <c r="P314" t="n">
        <v>493.3</v>
      </c>
      <c r="Q314" t="n">
        <v>790.16</v>
      </c>
      <c r="R314" t="n">
        <v>114.3</v>
      </c>
      <c r="S314" t="n">
        <v>58.53</v>
      </c>
      <c r="T314" t="n">
        <v>20666.78</v>
      </c>
      <c r="U314" t="n">
        <v>0.51</v>
      </c>
      <c r="V314" t="n">
        <v>0.76</v>
      </c>
      <c r="W314" t="n">
        <v>2.63</v>
      </c>
      <c r="X314" t="n">
        <v>1.23</v>
      </c>
      <c r="Y314" t="n">
        <v>0.5</v>
      </c>
      <c r="Z314" t="n">
        <v>10</v>
      </c>
    </row>
    <row r="315">
      <c r="A315" t="n">
        <v>11</v>
      </c>
      <c r="B315" t="n">
        <v>95</v>
      </c>
      <c r="C315" t="inlineStr">
        <is>
          <t xml:space="preserve">CONCLUIDO	</t>
        </is>
      </c>
      <c r="D315" t="n">
        <v>2.4016</v>
      </c>
      <c r="E315" t="n">
        <v>41.64</v>
      </c>
      <c r="F315" t="n">
        <v>38.02</v>
      </c>
      <c r="G315" t="n">
        <v>73.58</v>
      </c>
      <c r="H315" t="n">
        <v>1.05</v>
      </c>
      <c r="I315" t="n">
        <v>31</v>
      </c>
      <c r="J315" t="n">
        <v>202.67</v>
      </c>
      <c r="K315" t="n">
        <v>53.44</v>
      </c>
      <c r="L315" t="n">
        <v>12</v>
      </c>
      <c r="M315" t="n">
        <v>29</v>
      </c>
      <c r="N315" t="n">
        <v>42.24</v>
      </c>
      <c r="O315" t="n">
        <v>25230.25</v>
      </c>
      <c r="P315" t="n">
        <v>489.2</v>
      </c>
      <c r="Q315" t="n">
        <v>790.17</v>
      </c>
      <c r="R315" t="n">
        <v>110.47</v>
      </c>
      <c r="S315" t="n">
        <v>58.53</v>
      </c>
      <c r="T315" t="n">
        <v>18766.67</v>
      </c>
      <c r="U315" t="n">
        <v>0.53</v>
      </c>
      <c r="V315" t="n">
        <v>0.76</v>
      </c>
      <c r="W315" t="n">
        <v>2.62</v>
      </c>
      <c r="X315" t="n">
        <v>1.11</v>
      </c>
      <c r="Y315" t="n">
        <v>0.5</v>
      </c>
      <c r="Z315" t="n">
        <v>10</v>
      </c>
    </row>
    <row r="316">
      <c r="A316" t="n">
        <v>12</v>
      </c>
      <c r="B316" t="n">
        <v>95</v>
      </c>
      <c r="C316" t="inlineStr">
        <is>
          <t xml:space="preserve">CONCLUIDO	</t>
        </is>
      </c>
      <c r="D316" t="n">
        <v>2.415</v>
      </c>
      <c r="E316" t="n">
        <v>41.41</v>
      </c>
      <c r="F316" t="n">
        <v>37.9</v>
      </c>
      <c r="G316" t="n">
        <v>81.20999999999999</v>
      </c>
      <c r="H316" t="n">
        <v>1.13</v>
      </c>
      <c r="I316" t="n">
        <v>28</v>
      </c>
      <c r="J316" t="n">
        <v>204.25</v>
      </c>
      <c r="K316" t="n">
        <v>53.44</v>
      </c>
      <c r="L316" t="n">
        <v>13</v>
      </c>
      <c r="M316" t="n">
        <v>26</v>
      </c>
      <c r="N316" t="n">
        <v>42.82</v>
      </c>
      <c r="O316" t="n">
        <v>25425.3</v>
      </c>
      <c r="P316" t="n">
        <v>486.46</v>
      </c>
      <c r="Q316" t="n">
        <v>790.16</v>
      </c>
      <c r="R316" t="n">
        <v>106.46</v>
      </c>
      <c r="S316" t="n">
        <v>58.53</v>
      </c>
      <c r="T316" t="n">
        <v>16776.75</v>
      </c>
      <c r="U316" t="n">
        <v>0.55</v>
      </c>
      <c r="V316" t="n">
        <v>0.77</v>
      </c>
      <c r="W316" t="n">
        <v>2.62</v>
      </c>
      <c r="X316" t="n">
        <v>0.99</v>
      </c>
      <c r="Y316" t="n">
        <v>0.5</v>
      </c>
      <c r="Z316" t="n">
        <v>10</v>
      </c>
    </row>
    <row r="317">
      <c r="A317" t="n">
        <v>13</v>
      </c>
      <c r="B317" t="n">
        <v>95</v>
      </c>
      <c r="C317" t="inlineStr">
        <is>
          <t xml:space="preserve">CONCLUIDO	</t>
        </is>
      </c>
      <c r="D317" t="n">
        <v>2.4235</v>
      </c>
      <c r="E317" t="n">
        <v>41.26</v>
      </c>
      <c r="F317" t="n">
        <v>37.83</v>
      </c>
      <c r="G317" t="n">
        <v>87.29000000000001</v>
      </c>
      <c r="H317" t="n">
        <v>1.21</v>
      </c>
      <c r="I317" t="n">
        <v>26</v>
      </c>
      <c r="J317" t="n">
        <v>205.84</v>
      </c>
      <c r="K317" t="n">
        <v>53.44</v>
      </c>
      <c r="L317" t="n">
        <v>14</v>
      </c>
      <c r="M317" t="n">
        <v>24</v>
      </c>
      <c r="N317" t="n">
        <v>43.4</v>
      </c>
      <c r="O317" t="n">
        <v>25621.03</v>
      </c>
      <c r="P317" t="n">
        <v>482.3</v>
      </c>
      <c r="Q317" t="n">
        <v>790.17</v>
      </c>
      <c r="R317" t="n">
        <v>104.14</v>
      </c>
      <c r="S317" t="n">
        <v>58.53</v>
      </c>
      <c r="T317" t="n">
        <v>15630.06</v>
      </c>
      <c r="U317" t="n">
        <v>0.5600000000000001</v>
      </c>
      <c r="V317" t="n">
        <v>0.77</v>
      </c>
      <c r="W317" t="n">
        <v>2.61</v>
      </c>
      <c r="X317" t="n">
        <v>0.92</v>
      </c>
      <c r="Y317" t="n">
        <v>0.5</v>
      </c>
      <c r="Z317" t="n">
        <v>10</v>
      </c>
    </row>
    <row r="318">
      <c r="A318" t="n">
        <v>14</v>
      </c>
      <c r="B318" t="n">
        <v>95</v>
      </c>
      <c r="C318" t="inlineStr">
        <is>
          <t xml:space="preserve">CONCLUIDO	</t>
        </is>
      </c>
      <c r="D318" t="n">
        <v>2.4321</v>
      </c>
      <c r="E318" t="n">
        <v>41.12</v>
      </c>
      <c r="F318" t="n">
        <v>37.76</v>
      </c>
      <c r="G318" t="n">
        <v>94.39</v>
      </c>
      <c r="H318" t="n">
        <v>1.28</v>
      </c>
      <c r="I318" t="n">
        <v>24</v>
      </c>
      <c r="J318" t="n">
        <v>207.43</v>
      </c>
      <c r="K318" t="n">
        <v>53.44</v>
      </c>
      <c r="L318" t="n">
        <v>15</v>
      </c>
      <c r="M318" t="n">
        <v>22</v>
      </c>
      <c r="N318" t="n">
        <v>44</v>
      </c>
      <c r="O318" t="n">
        <v>25817.56</v>
      </c>
      <c r="P318" t="n">
        <v>480.24</v>
      </c>
      <c r="Q318" t="n">
        <v>790.17</v>
      </c>
      <c r="R318" t="n">
        <v>101.67</v>
      </c>
      <c r="S318" t="n">
        <v>58.53</v>
      </c>
      <c r="T318" t="n">
        <v>14401.28</v>
      </c>
      <c r="U318" t="n">
        <v>0.58</v>
      </c>
      <c r="V318" t="n">
        <v>0.77</v>
      </c>
      <c r="W318" t="n">
        <v>2.61</v>
      </c>
      <c r="X318" t="n">
        <v>0.85</v>
      </c>
      <c r="Y318" t="n">
        <v>0.5</v>
      </c>
      <c r="Z318" t="n">
        <v>10</v>
      </c>
    </row>
    <row r="319">
      <c r="A319" t="n">
        <v>15</v>
      </c>
      <c r="B319" t="n">
        <v>95</v>
      </c>
      <c r="C319" t="inlineStr">
        <is>
          <t xml:space="preserve">CONCLUIDO	</t>
        </is>
      </c>
      <c r="D319" t="n">
        <v>2.4373</v>
      </c>
      <c r="E319" t="n">
        <v>41.03</v>
      </c>
      <c r="F319" t="n">
        <v>37.7</v>
      </c>
      <c r="G319" t="n">
        <v>98.36</v>
      </c>
      <c r="H319" t="n">
        <v>1.36</v>
      </c>
      <c r="I319" t="n">
        <v>23</v>
      </c>
      <c r="J319" t="n">
        <v>209.03</v>
      </c>
      <c r="K319" t="n">
        <v>53.44</v>
      </c>
      <c r="L319" t="n">
        <v>16</v>
      </c>
      <c r="M319" t="n">
        <v>21</v>
      </c>
      <c r="N319" t="n">
        <v>44.6</v>
      </c>
      <c r="O319" t="n">
        <v>26014.91</v>
      </c>
      <c r="P319" t="n">
        <v>477.24</v>
      </c>
      <c r="Q319" t="n">
        <v>790.17</v>
      </c>
      <c r="R319" t="n">
        <v>100.12</v>
      </c>
      <c r="S319" t="n">
        <v>58.53</v>
      </c>
      <c r="T319" t="n">
        <v>13633.66</v>
      </c>
      <c r="U319" t="n">
        <v>0.58</v>
      </c>
      <c r="V319" t="n">
        <v>0.77</v>
      </c>
      <c r="W319" t="n">
        <v>2.61</v>
      </c>
      <c r="X319" t="n">
        <v>0.8</v>
      </c>
      <c r="Y319" t="n">
        <v>0.5</v>
      </c>
      <c r="Z319" t="n">
        <v>10</v>
      </c>
    </row>
    <row r="320">
      <c r="A320" t="n">
        <v>16</v>
      </c>
      <c r="B320" t="n">
        <v>95</v>
      </c>
      <c r="C320" t="inlineStr">
        <is>
          <t xml:space="preserve">CONCLUIDO	</t>
        </is>
      </c>
      <c r="D320" t="n">
        <v>2.4451</v>
      </c>
      <c r="E320" t="n">
        <v>40.9</v>
      </c>
      <c r="F320" t="n">
        <v>37.65</v>
      </c>
      <c r="G320" t="n">
        <v>107.56</v>
      </c>
      <c r="H320" t="n">
        <v>1.43</v>
      </c>
      <c r="I320" t="n">
        <v>21</v>
      </c>
      <c r="J320" t="n">
        <v>210.64</v>
      </c>
      <c r="K320" t="n">
        <v>53.44</v>
      </c>
      <c r="L320" t="n">
        <v>17</v>
      </c>
      <c r="M320" t="n">
        <v>19</v>
      </c>
      <c r="N320" t="n">
        <v>45.21</v>
      </c>
      <c r="O320" t="n">
        <v>26213.09</v>
      </c>
      <c r="P320" t="n">
        <v>473.39</v>
      </c>
      <c r="Q320" t="n">
        <v>790.17</v>
      </c>
      <c r="R320" t="n">
        <v>98.09</v>
      </c>
      <c r="S320" t="n">
        <v>58.53</v>
      </c>
      <c r="T320" t="n">
        <v>12628.08</v>
      </c>
      <c r="U320" t="n">
        <v>0.6</v>
      </c>
      <c r="V320" t="n">
        <v>0.77</v>
      </c>
      <c r="W320" t="n">
        <v>2.61</v>
      </c>
      <c r="X320" t="n">
        <v>0.74</v>
      </c>
      <c r="Y320" t="n">
        <v>0.5</v>
      </c>
      <c r="Z320" t="n">
        <v>10</v>
      </c>
    </row>
    <row r="321">
      <c r="A321" t="n">
        <v>17</v>
      </c>
      <c r="B321" t="n">
        <v>95</v>
      </c>
      <c r="C321" t="inlineStr">
        <is>
          <t xml:space="preserve">CONCLUIDO	</t>
        </is>
      </c>
      <c r="D321" t="n">
        <v>2.45</v>
      </c>
      <c r="E321" t="n">
        <v>40.82</v>
      </c>
      <c r="F321" t="n">
        <v>37.6</v>
      </c>
      <c r="G321" t="n">
        <v>112.81</v>
      </c>
      <c r="H321" t="n">
        <v>1.51</v>
      </c>
      <c r="I321" t="n">
        <v>20</v>
      </c>
      <c r="J321" t="n">
        <v>212.25</v>
      </c>
      <c r="K321" t="n">
        <v>53.44</v>
      </c>
      <c r="L321" t="n">
        <v>18</v>
      </c>
      <c r="M321" t="n">
        <v>18</v>
      </c>
      <c r="N321" t="n">
        <v>45.82</v>
      </c>
      <c r="O321" t="n">
        <v>26412.11</v>
      </c>
      <c r="P321" t="n">
        <v>471.86</v>
      </c>
      <c r="Q321" t="n">
        <v>790.16</v>
      </c>
      <c r="R321" t="n">
        <v>96.73</v>
      </c>
      <c r="S321" t="n">
        <v>58.53</v>
      </c>
      <c r="T321" t="n">
        <v>11953.68</v>
      </c>
      <c r="U321" t="n">
        <v>0.61</v>
      </c>
      <c r="V321" t="n">
        <v>0.77</v>
      </c>
      <c r="W321" t="n">
        <v>2.6</v>
      </c>
      <c r="X321" t="n">
        <v>0.7</v>
      </c>
      <c r="Y321" t="n">
        <v>0.5</v>
      </c>
      <c r="Z321" t="n">
        <v>10</v>
      </c>
    </row>
    <row r="322">
      <c r="A322" t="n">
        <v>18</v>
      </c>
      <c r="B322" t="n">
        <v>95</v>
      </c>
      <c r="C322" t="inlineStr">
        <is>
          <t xml:space="preserve">CONCLUIDO	</t>
        </is>
      </c>
      <c r="D322" t="n">
        <v>2.4533</v>
      </c>
      <c r="E322" t="n">
        <v>40.76</v>
      </c>
      <c r="F322" t="n">
        <v>37.59</v>
      </c>
      <c r="G322" t="n">
        <v>118.69</v>
      </c>
      <c r="H322" t="n">
        <v>1.58</v>
      </c>
      <c r="I322" t="n">
        <v>19</v>
      </c>
      <c r="J322" t="n">
        <v>213.87</v>
      </c>
      <c r="K322" t="n">
        <v>53.44</v>
      </c>
      <c r="L322" t="n">
        <v>19</v>
      </c>
      <c r="M322" t="n">
        <v>17</v>
      </c>
      <c r="N322" t="n">
        <v>46.44</v>
      </c>
      <c r="O322" t="n">
        <v>26611.98</v>
      </c>
      <c r="P322" t="n">
        <v>469.73</v>
      </c>
      <c r="Q322" t="n">
        <v>790.17</v>
      </c>
      <c r="R322" t="n">
        <v>96.04000000000001</v>
      </c>
      <c r="S322" t="n">
        <v>58.53</v>
      </c>
      <c r="T322" t="n">
        <v>11613.71</v>
      </c>
      <c r="U322" t="n">
        <v>0.61</v>
      </c>
      <c r="V322" t="n">
        <v>0.77</v>
      </c>
      <c r="W322" t="n">
        <v>2.61</v>
      </c>
      <c r="X322" t="n">
        <v>0.68</v>
      </c>
      <c r="Y322" t="n">
        <v>0.5</v>
      </c>
      <c r="Z322" t="n">
        <v>10</v>
      </c>
    </row>
    <row r="323">
      <c r="A323" t="n">
        <v>19</v>
      </c>
      <c r="B323" t="n">
        <v>95</v>
      </c>
      <c r="C323" t="inlineStr">
        <is>
          <t xml:space="preserve">CONCLUIDO	</t>
        </is>
      </c>
      <c r="D323" t="n">
        <v>2.4584</v>
      </c>
      <c r="E323" t="n">
        <v>40.68</v>
      </c>
      <c r="F323" t="n">
        <v>37.54</v>
      </c>
      <c r="G323" t="n">
        <v>125.12</v>
      </c>
      <c r="H323" t="n">
        <v>1.65</v>
      </c>
      <c r="I323" t="n">
        <v>18</v>
      </c>
      <c r="J323" t="n">
        <v>215.5</v>
      </c>
      <c r="K323" t="n">
        <v>53.44</v>
      </c>
      <c r="L323" t="n">
        <v>20</v>
      </c>
      <c r="M323" t="n">
        <v>16</v>
      </c>
      <c r="N323" t="n">
        <v>47.07</v>
      </c>
      <c r="O323" t="n">
        <v>26812.71</v>
      </c>
      <c r="P323" t="n">
        <v>467.16</v>
      </c>
      <c r="Q323" t="n">
        <v>790.2</v>
      </c>
      <c r="R323" t="n">
        <v>94.3</v>
      </c>
      <c r="S323" t="n">
        <v>58.53</v>
      </c>
      <c r="T323" t="n">
        <v>10749.94</v>
      </c>
      <c r="U323" t="n">
        <v>0.62</v>
      </c>
      <c r="V323" t="n">
        <v>0.77</v>
      </c>
      <c r="W323" t="n">
        <v>2.61</v>
      </c>
      <c r="X323" t="n">
        <v>0.63</v>
      </c>
      <c r="Y323" t="n">
        <v>0.5</v>
      </c>
      <c r="Z323" t="n">
        <v>10</v>
      </c>
    </row>
    <row r="324">
      <c r="A324" t="n">
        <v>20</v>
      </c>
      <c r="B324" t="n">
        <v>95</v>
      </c>
      <c r="C324" t="inlineStr">
        <is>
          <t xml:space="preserve">CONCLUIDO	</t>
        </is>
      </c>
      <c r="D324" t="n">
        <v>2.463</v>
      </c>
      <c r="E324" t="n">
        <v>40.6</v>
      </c>
      <c r="F324" t="n">
        <v>37.5</v>
      </c>
      <c r="G324" t="n">
        <v>132.35</v>
      </c>
      <c r="H324" t="n">
        <v>1.72</v>
      </c>
      <c r="I324" t="n">
        <v>17</v>
      </c>
      <c r="J324" t="n">
        <v>217.14</v>
      </c>
      <c r="K324" t="n">
        <v>53.44</v>
      </c>
      <c r="L324" t="n">
        <v>21</v>
      </c>
      <c r="M324" t="n">
        <v>15</v>
      </c>
      <c r="N324" t="n">
        <v>47.7</v>
      </c>
      <c r="O324" t="n">
        <v>27014.3</v>
      </c>
      <c r="P324" t="n">
        <v>464.66</v>
      </c>
      <c r="Q324" t="n">
        <v>790.17</v>
      </c>
      <c r="R324" t="n">
        <v>93.31999999999999</v>
      </c>
      <c r="S324" t="n">
        <v>58.53</v>
      </c>
      <c r="T324" t="n">
        <v>10263.79</v>
      </c>
      <c r="U324" t="n">
        <v>0.63</v>
      </c>
      <c r="V324" t="n">
        <v>0.77</v>
      </c>
      <c r="W324" t="n">
        <v>2.6</v>
      </c>
      <c r="X324" t="n">
        <v>0.6</v>
      </c>
      <c r="Y324" t="n">
        <v>0.5</v>
      </c>
      <c r="Z324" t="n">
        <v>10</v>
      </c>
    </row>
    <row r="325">
      <c r="A325" t="n">
        <v>21</v>
      </c>
      <c r="B325" t="n">
        <v>95</v>
      </c>
      <c r="C325" t="inlineStr">
        <is>
          <t xml:space="preserve">CONCLUIDO	</t>
        </is>
      </c>
      <c r="D325" t="n">
        <v>2.4691</v>
      </c>
      <c r="E325" t="n">
        <v>40.5</v>
      </c>
      <c r="F325" t="n">
        <v>37.44</v>
      </c>
      <c r="G325" t="n">
        <v>140.39</v>
      </c>
      <c r="H325" t="n">
        <v>1.79</v>
      </c>
      <c r="I325" t="n">
        <v>16</v>
      </c>
      <c r="J325" t="n">
        <v>218.78</v>
      </c>
      <c r="K325" t="n">
        <v>53.44</v>
      </c>
      <c r="L325" t="n">
        <v>22</v>
      </c>
      <c r="M325" t="n">
        <v>14</v>
      </c>
      <c r="N325" t="n">
        <v>48.34</v>
      </c>
      <c r="O325" t="n">
        <v>27216.79</v>
      </c>
      <c r="P325" t="n">
        <v>459.64</v>
      </c>
      <c r="Q325" t="n">
        <v>790.1799999999999</v>
      </c>
      <c r="R325" t="n">
        <v>91.31</v>
      </c>
      <c r="S325" t="n">
        <v>58.53</v>
      </c>
      <c r="T325" t="n">
        <v>9261.25</v>
      </c>
      <c r="U325" t="n">
        <v>0.64</v>
      </c>
      <c r="V325" t="n">
        <v>0.77</v>
      </c>
      <c r="W325" t="n">
        <v>2.59</v>
      </c>
      <c r="X325" t="n">
        <v>0.53</v>
      </c>
      <c r="Y325" t="n">
        <v>0.5</v>
      </c>
      <c r="Z325" t="n">
        <v>10</v>
      </c>
    </row>
    <row r="326">
      <c r="A326" t="n">
        <v>22</v>
      </c>
      <c r="B326" t="n">
        <v>95</v>
      </c>
      <c r="C326" t="inlineStr">
        <is>
          <t xml:space="preserve">CONCLUIDO	</t>
        </is>
      </c>
      <c r="D326" t="n">
        <v>2.4682</v>
      </c>
      <c r="E326" t="n">
        <v>40.51</v>
      </c>
      <c r="F326" t="n">
        <v>37.45</v>
      </c>
      <c r="G326" t="n">
        <v>140.44</v>
      </c>
      <c r="H326" t="n">
        <v>1.85</v>
      </c>
      <c r="I326" t="n">
        <v>16</v>
      </c>
      <c r="J326" t="n">
        <v>220.43</v>
      </c>
      <c r="K326" t="n">
        <v>53.44</v>
      </c>
      <c r="L326" t="n">
        <v>23</v>
      </c>
      <c r="M326" t="n">
        <v>14</v>
      </c>
      <c r="N326" t="n">
        <v>48.99</v>
      </c>
      <c r="O326" t="n">
        <v>27420.16</v>
      </c>
      <c r="P326" t="n">
        <v>457.54</v>
      </c>
      <c r="Q326" t="n">
        <v>790.17</v>
      </c>
      <c r="R326" t="n">
        <v>91.63</v>
      </c>
      <c r="S326" t="n">
        <v>58.53</v>
      </c>
      <c r="T326" t="n">
        <v>9424.190000000001</v>
      </c>
      <c r="U326" t="n">
        <v>0.64</v>
      </c>
      <c r="V326" t="n">
        <v>0.77</v>
      </c>
      <c r="W326" t="n">
        <v>2.6</v>
      </c>
      <c r="X326" t="n">
        <v>0.55</v>
      </c>
      <c r="Y326" t="n">
        <v>0.5</v>
      </c>
      <c r="Z326" t="n">
        <v>10</v>
      </c>
    </row>
    <row r="327">
      <c r="A327" t="n">
        <v>23</v>
      </c>
      <c r="B327" t="n">
        <v>95</v>
      </c>
      <c r="C327" t="inlineStr">
        <is>
          <t xml:space="preserve">CONCLUIDO	</t>
        </is>
      </c>
      <c r="D327" t="n">
        <v>2.4727</v>
      </c>
      <c r="E327" t="n">
        <v>40.44</v>
      </c>
      <c r="F327" t="n">
        <v>37.41</v>
      </c>
      <c r="G327" t="n">
        <v>149.66</v>
      </c>
      <c r="H327" t="n">
        <v>1.92</v>
      </c>
      <c r="I327" t="n">
        <v>15</v>
      </c>
      <c r="J327" t="n">
        <v>222.08</v>
      </c>
      <c r="K327" t="n">
        <v>53.44</v>
      </c>
      <c r="L327" t="n">
        <v>24</v>
      </c>
      <c r="M327" t="n">
        <v>13</v>
      </c>
      <c r="N327" t="n">
        <v>49.65</v>
      </c>
      <c r="O327" t="n">
        <v>27624.44</v>
      </c>
      <c r="P327" t="n">
        <v>456.72</v>
      </c>
      <c r="Q327" t="n">
        <v>790.16</v>
      </c>
      <c r="R327" t="n">
        <v>90.66</v>
      </c>
      <c r="S327" t="n">
        <v>58.53</v>
      </c>
      <c r="T327" t="n">
        <v>8943.879999999999</v>
      </c>
      <c r="U327" t="n">
        <v>0.65</v>
      </c>
      <c r="V327" t="n">
        <v>0.78</v>
      </c>
      <c r="W327" t="n">
        <v>2.59</v>
      </c>
      <c r="X327" t="n">
        <v>0.51</v>
      </c>
      <c r="Y327" t="n">
        <v>0.5</v>
      </c>
      <c r="Z327" t="n">
        <v>10</v>
      </c>
    </row>
    <row r="328">
      <c r="A328" t="n">
        <v>24</v>
      </c>
      <c r="B328" t="n">
        <v>95</v>
      </c>
      <c r="C328" t="inlineStr">
        <is>
          <t xml:space="preserve">CONCLUIDO	</t>
        </is>
      </c>
      <c r="D328" t="n">
        <v>2.4775</v>
      </c>
      <c r="E328" t="n">
        <v>40.36</v>
      </c>
      <c r="F328" t="n">
        <v>37.37</v>
      </c>
      <c r="G328" t="n">
        <v>160.17</v>
      </c>
      <c r="H328" t="n">
        <v>1.99</v>
      </c>
      <c r="I328" t="n">
        <v>14</v>
      </c>
      <c r="J328" t="n">
        <v>223.75</v>
      </c>
      <c r="K328" t="n">
        <v>53.44</v>
      </c>
      <c r="L328" t="n">
        <v>25</v>
      </c>
      <c r="M328" t="n">
        <v>12</v>
      </c>
      <c r="N328" t="n">
        <v>50.31</v>
      </c>
      <c r="O328" t="n">
        <v>27829.77</v>
      </c>
      <c r="P328" t="n">
        <v>451.63</v>
      </c>
      <c r="Q328" t="n">
        <v>790.16</v>
      </c>
      <c r="R328" t="n">
        <v>89.12</v>
      </c>
      <c r="S328" t="n">
        <v>58.53</v>
      </c>
      <c r="T328" t="n">
        <v>8178.53</v>
      </c>
      <c r="U328" t="n">
        <v>0.66</v>
      </c>
      <c r="V328" t="n">
        <v>0.78</v>
      </c>
      <c r="W328" t="n">
        <v>2.59</v>
      </c>
      <c r="X328" t="n">
        <v>0.47</v>
      </c>
      <c r="Y328" t="n">
        <v>0.5</v>
      </c>
      <c r="Z328" t="n">
        <v>10</v>
      </c>
    </row>
    <row r="329">
      <c r="A329" t="n">
        <v>25</v>
      </c>
      <c r="B329" t="n">
        <v>95</v>
      </c>
      <c r="C329" t="inlineStr">
        <is>
          <t xml:space="preserve">CONCLUIDO	</t>
        </is>
      </c>
      <c r="D329" t="n">
        <v>2.4778</v>
      </c>
      <c r="E329" t="n">
        <v>40.36</v>
      </c>
      <c r="F329" t="n">
        <v>37.37</v>
      </c>
      <c r="G329" t="n">
        <v>160.15</v>
      </c>
      <c r="H329" t="n">
        <v>2.05</v>
      </c>
      <c r="I329" t="n">
        <v>14</v>
      </c>
      <c r="J329" t="n">
        <v>225.42</v>
      </c>
      <c r="K329" t="n">
        <v>53.44</v>
      </c>
      <c r="L329" t="n">
        <v>26</v>
      </c>
      <c r="M329" t="n">
        <v>12</v>
      </c>
      <c r="N329" t="n">
        <v>50.98</v>
      </c>
      <c r="O329" t="n">
        <v>28035.92</v>
      </c>
      <c r="P329" t="n">
        <v>450.25</v>
      </c>
      <c r="Q329" t="n">
        <v>790.1900000000001</v>
      </c>
      <c r="R329" t="n">
        <v>88.92</v>
      </c>
      <c r="S329" t="n">
        <v>58.53</v>
      </c>
      <c r="T329" t="n">
        <v>8078.63</v>
      </c>
      <c r="U329" t="n">
        <v>0.66</v>
      </c>
      <c r="V329" t="n">
        <v>0.78</v>
      </c>
      <c r="W329" t="n">
        <v>2.59</v>
      </c>
      <c r="X329" t="n">
        <v>0.47</v>
      </c>
      <c r="Y329" t="n">
        <v>0.5</v>
      </c>
      <c r="Z329" t="n">
        <v>10</v>
      </c>
    </row>
    <row r="330">
      <c r="A330" t="n">
        <v>26</v>
      </c>
      <c r="B330" t="n">
        <v>95</v>
      </c>
      <c r="C330" t="inlineStr">
        <is>
          <t xml:space="preserve">CONCLUIDO	</t>
        </is>
      </c>
      <c r="D330" t="n">
        <v>2.481</v>
      </c>
      <c r="E330" t="n">
        <v>40.31</v>
      </c>
      <c r="F330" t="n">
        <v>37.35</v>
      </c>
      <c r="G330" t="n">
        <v>172.4</v>
      </c>
      <c r="H330" t="n">
        <v>2.11</v>
      </c>
      <c r="I330" t="n">
        <v>13</v>
      </c>
      <c r="J330" t="n">
        <v>227.1</v>
      </c>
      <c r="K330" t="n">
        <v>53.44</v>
      </c>
      <c r="L330" t="n">
        <v>27</v>
      </c>
      <c r="M330" t="n">
        <v>11</v>
      </c>
      <c r="N330" t="n">
        <v>51.66</v>
      </c>
      <c r="O330" t="n">
        <v>28243</v>
      </c>
      <c r="P330" t="n">
        <v>446.38</v>
      </c>
      <c r="Q330" t="n">
        <v>790.17</v>
      </c>
      <c r="R330" t="n">
        <v>88.38</v>
      </c>
      <c r="S330" t="n">
        <v>58.53</v>
      </c>
      <c r="T330" t="n">
        <v>7815.83</v>
      </c>
      <c r="U330" t="n">
        <v>0.66</v>
      </c>
      <c r="V330" t="n">
        <v>0.78</v>
      </c>
      <c r="W330" t="n">
        <v>2.59</v>
      </c>
      <c r="X330" t="n">
        <v>0.45</v>
      </c>
      <c r="Y330" t="n">
        <v>0.5</v>
      </c>
      <c r="Z330" t="n">
        <v>10</v>
      </c>
    </row>
    <row r="331">
      <c r="A331" t="n">
        <v>27</v>
      </c>
      <c r="B331" t="n">
        <v>95</v>
      </c>
      <c r="C331" t="inlineStr">
        <is>
          <t xml:space="preserve">CONCLUIDO	</t>
        </is>
      </c>
      <c r="D331" t="n">
        <v>2.4815</v>
      </c>
      <c r="E331" t="n">
        <v>40.3</v>
      </c>
      <c r="F331" t="n">
        <v>37.35</v>
      </c>
      <c r="G331" t="n">
        <v>172.37</v>
      </c>
      <c r="H331" t="n">
        <v>2.18</v>
      </c>
      <c r="I331" t="n">
        <v>13</v>
      </c>
      <c r="J331" t="n">
        <v>228.79</v>
      </c>
      <c r="K331" t="n">
        <v>53.44</v>
      </c>
      <c r="L331" t="n">
        <v>28</v>
      </c>
      <c r="M331" t="n">
        <v>11</v>
      </c>
      <c r="N331" t="n">
        <v>52.35</v>
      </c>
      <c r="O331" t="n">
        <v>28451.04</v>
      </c>
      <c r="P331" t="n">
        <v>447.59</v>
      </c>
      <c r="Q331" t="n">
        <v>790.16</v>
      </c>
      <c r="R331" t="n">
        <v>88.2</v>
      </c>
      <c r="S331" t="n">
        <v>58.53</v>
      </c>
      <c r="T331" t="n">
        <v>7723.71</v>
      </c>
      <c r="U331" t="n">
        <v>0.66</v>
      </c>
      <c r="V331" t="n">
        <v>0.78</v>
      </c>
      <c r="W331" t="n">
        <v>2.59</v>
      </c>
      <c r="X331" t="n">
        <v>0.44</v>
      </c>
      <c r="Y331" t="n">
        <v>0.5</v>
      </c>
      <c r="Z331" t="n">
        <v>10</v>
      </c>
    </row>
    <row r="332">
      <c r="A332" t="n">
        <v>28</v>
      </c>
      <c r="B332" t="n">
        <v>95</v>
      </c>
      <c r="C332" t="inlineStr">
        <is>
          <t xml:space="preserve">CONCLUIDO	</t>
        </is>
      </c>
      <c r="D332" t="n">
        <v>2.4866</v>
      </c>
      <c r="E332" t="n">
        <v>40.22</v>
      </c>
      <c r="F332" t="n">
        <v>37.3</v>
      </c>
      <c r="G332" t="n">
        <v>186.5</v>
      </c>
      <c r="H332" t="n">
        <v>2.24</v>
      </c>
      <c r="I332" t="n">
        <v>12</v>
      </c>
      <c r="J332" t="n">
        <v>230.48</v>
      </c>
      <c r="K332" t="n">
        <v>53.44</v>
      </c>
      <c r="L332" t="n">
        <v>29</v>
      </c>
      <c r="M332" t="n">
        <v>10</v>
      </c>
      <c r="N332" t="n">
        <v>53.05</v>
      </c>
      <c r="O332" t="n">
        <v>28660.06</v>
      </c>
      <c r="P332" t="n">
        <v>442.83</v>
      </c>
      <c r="Q332" t="n">
        <v>790.16</v>
      </c>
      <c r="R332" t="n">
        <v>86.81</v>
      </c>
      <c r="S332" t="n">
        <v>58.53</v>
      </c>
      <c r="T332" t="n">
        <v>7033.34</v>
      </c>
      <c r="U332" t="n">
        <v>0.67</v>
      </c>
      <c r="V332" t="n">
        <v>0.78</v>
      </c>
      <c r="W332" t="n">
        <v>2.59</v>
      </c>
      <c r="X332" t="n">
        <v>0.4</v>
      </c>
      <c r="Y332" t="n">
        <v>0.5</v>
      </c>
      <c r="Z332" t="n">
        <v>10</v>
      </c>
    </row>
    <row r="333">
      <c r="A333" t="n">
        <v>29</v>
      </c>
      <c r="B333" t="n">
        <v>95</v>
      </c>
      <c r="C333" t="inlineStr">
        <is>
          <t xml:space="preserve">CONCLUIDO	</t>
        </is>
      </c>
      <c r="D333" t="n">
        <v>2.4862</v>
      </c>
      <c r="E333" t="n">
        <v>40.22</v>
      </c>
      <c r="F333" t="n">
        <v>37.31</v>
      </c>
      <c r="G333" t="n">
        <v>186.53</v>
      </c>
      <c r="H333" t="n">
        <v>2.3</v>
      </c>
      <c r="I333" t="n">
        <v>12</v>
      </c>
      <c r="J333" t="n">
        <v>232.18</v>
      </c>
      <c r="K333" t="n">
        <v>53.44</v>
      </c>
      <c r="L333" t="n">
        <v>30</v>
      </c>
      <c r="M333" t="n">
        <v>10</v>
      </c>
      <c r="N333" t="n">
        <v>53.75</v>
      </c>
      <c r="O333" t="n">
        <v>28870.05</v>
      </c>
      <c r="P333" t="n">
        <v>442.78</v>
      </c>
      <c r="Q333" t="n">
        <v>790.16</v>
      </c>
      <c r="R333" t="n">
        <v>87.05</v>
      </c>
      <c r="S333" t="n">
        <v>58.53</v>
      </c>
      <c r="T333" t="n">
        <v>7156.08</v>
      </c>
      <c r="U333" t="n">
        <v>0.67</v>
      </c>
      <c r="V333" t="n">
        <v>0.78</v>
      </c>
      <c r="W333" t="n">
        <v>2.59</v>
      </c>
      <c r="X333" t="n">
        <v>0.4</v>
      </c>
      <c r="Y333" t="n">
        <v>0.5</v>
      </c>
      <c r="Z333" t="n">
        <v>10</v>
      </c>
    </row>
    <row r="334">
      <c r="A334" t="n">
        <v>30</v>
      </c>
      <c r="B334" t="n">
        <v>95</v>
      </c>
      <c r="C334" t="inlineStr">
        <is>
          <t xml:space="preserve">CONCLUIDO	</t>
        </is>
      </c>
      <c r="D334" t="n">
        <v>2.4854</v>
      </c>
      <c r="E334" t="n">
        <v>40.23</v>
      </c>
      <c r="F334" t="n">
        <v>37.32</v>
      </c>
      <c r="G334" t="n">
        <v>186.6</v>
      </c>
      <c r="H334" t="n">
        <v>2.36</v>
      </c>
      <c r="I334" t="n">
        <v>12</v>
      </c>
      <c r="J334" t="n">
        <v>233.89</v>
      </c>
      <c r="K334" t="n">
        <v>53.44</v>
      </c>
      <c r="L334" t="n">
        <v>31</v>
      </c>
      <c r="M334" t="n">
        <v>10</v>
      </c>
      <c r="N334" t="n">
        <v>54.46</v>
      </c>
      <c r="O334" t="n">
        <v>29081.05</v>
      </c>
      <c r="P334" t="n">
        <v>440.6</v>
      </c>
      <c r="Q334" t="n">
        <v>790.16</v>
      </c>
      <c r="R334" t="n">
        <v>87.31</v>
      </c>
      <c r="S334" t="n">
        <v>58.53</v>
      </c>
      <c r="T334" t="n">
        <v>7284.54</v>
      </c>
      <c r="U334" t="n">
        <v>0.67</v>
      </c>
      <c r="V334" t="n">
        <v>0.78</v>
      </c>
      <c r="W334" t="n">
        <v>2.59</v>
      </c>
      <c r="X334" t="n">
        <v>0.42</v>
      </c>
      <c r="Y334" t="n">
        <v>0.5</v>
      </c>
      <c r="Z334" t="n">
        <v>10</v>
      </c>
    </row>
    <row r="335">
      <c r="A335" t="n">
        <v>31</v>
      </c>
      <c r="B335" t="n">
        <v>95</v>
      </c>
      <c r="C335" t="inlineStr">
        <is>
          <t xml:space="preserve">CONCLUIDO	</t>
        </is>
      </c>
      <c r="D335" t="n">
        <v>2.49</v>
      </c>
      <c r="E335" t="n">
        <v>40.16</v>
      </c>
      <c r="F335" t="n">
        <v>37.28</v>
      </c>
      <c r="G335" t="n">
        <v>203.36</v>
      </c>
      <c r="H335" t="n">
        <v>2.41</v>
      </c>
      <c r="I335" t="n">
        <v>11</v>
      </c>
      <c r="J335" t="n">
        <v>235.61</v>
      </c>
      <c r="K335" t="n">
        <v>53.44</v>
      </c>
      <c r="L335" t="n">
        <v>32</v>
      </c>
      <c r="M335" t="n">
        <v>9</v>
      </c>
      <c r="N335" t="n">
        <v>55.18</v>
      </c>
      <c r="O335" t="n">
        <v>29293.06</v>
      </c>
      <c r="P335" t="n">
        <v>436.22</v>
      </c>
      <c r="Q335" t="n">
        <v>790.16</v>
      </c>
      <c r="R335" t="n">
        <v>86.09</v>
      </c>
      <c r="S335" t="n">
        <v>58.53</v>
      </c>
      <c r="T335" t="n">
        <v>6679.17</v>
      </c>
      <c r="U335" t="n">
        <v>0.68</v>
      </c>
      <c r="V335" t="n">
        <v>0.78</v>
      </c>
      <c r="W335" t="n">
        <v>2.59</v>
      </c>
      <c r="X335" t="n">
        <v>0.38</v>
      </c>
      <c r="Y335" t="n">
        <v>0.5</v>
      </c>
      <c r="Z335" t="n">
        <v>10</v>
      </c>
    </row>
    <row r="336">
      <c r="A336" t="n">
        <v>32</v>
      </c>
      <c r="B336" t="n">
        <v>95</v>
      </c>
      <c r="C336" t="inlineStr">
        <is>
          <t xml:space="preserve">CONCLUIDO	</t>
        </is>
      </c>
      <c r="D336" t="n">
        <v>2.4911</v>
      </c>
      <c r="E336" t="n">
        <v>40.14</v>
      </c>
      <c r="F336" t="n">
        <v>37.26</v>
      </c>
      <c r="G336" t="n">
        <v>203.26</v>
      </c>
      <c r="H336" t="n">
        <v>2.47</v>
      </c>
      <c r="I336" t="n">
        <v>11</v>
      </c>
      <c r="J336" t="n">
        <v>237.34</v>
      </c>
      <c r="K336" t="n">
        <v>53.44</v>
      </c>
      <c r="L336" t="n">
        <v>33</v>
      </c>
      <c r="M336" t="n">
        <v>9</v>
      </c>
      <c r="N336" t="n">
        <v>55.91</v>
      </c>
      <c r="O336" t="n">
        <v>29506.09</v>
      </c>
      <c r="P336" t="n">
        <v>435.82</v>
      </c>
      <c r="Q336" t="n">
        <v>790.16</v>
      </c>
      <c r="R336" t="n">
        <v>85.40000000000001</v>
      </c>
      <c r="S336" t="n">
        <v>58.53</v>
      </c>
      <c r="T336" t="n">
        <v>6335.24</v>
      </c>
      <c r="U336" t="n">
        <v>0.6899999999999999</v>
      </c>
      <c r="V336" t="n">
        <v>0.78</v>
      </c>
      <c r="W336" t="n">
        <v>2.59</v>
      </c>
      <c r="X336" t="n">
        <v>0.36</v>
      </c>
      <c r="Y336" t="n">
        <v>0.5</v>
      </c>
      <c r="Z336" t="n">
        <v>10</v>
      </c>
    </row>
    <row r="337">
      <c r="A337" t="n">
        <v>33</v>
      </c>
      <c r="B337" t="n">
        <v>95</v>
      </c>
      <c r="C337" t="inlineStr">
        <is>
          <t xml:space="preserve">CONCLUIDO	</t>
        </is>
      </c>
      <c r="D337" t="n">
        <v>2.49</v>
      </c>
      <c r="E337" t="n">
        <v>40.16</v>
      </c>
      <c r="F337" t="n">
        <v>37.28</v>
      </c>
      <c r="G337" t="n">
        <v>203.36</v>
      </c>
      <c r="H337" t="n">
        <v>2.53</v>
      </c>
      <c r="I337" t="n">
        <v>11</v>
      </c>
      <c r="J337" t="n">
        <v>239.08</v>
      </c>
      <c r="K337" t="n">
        <v>53.44</v>
      </c>
      <c r="L337" t="n">
        <v>34</v>
      </c>
      <c r="M337" t="n">
        <v>8</v>
      </c>
      <c r="N337" t="n">
        <v>56.64</v>
      </c>
      <c r="O337" t="n">
        <v>29720.17</v>
      </c>
      <c r="P337" t="n">
        <v>433.03</v>
      </c>
      <c r="Q337" t="n">
        <v>790.16</v>
      </c>
      <c r="R337" t="n">
        <v>86.06999999999999</v>
      </c>
      <c r="S337" t="n">
        <v>58.53</v>
      </c>
      <c r="T337" t="n">
        <v>6670.84</v>
      </c>
      <c r="U337" t="n">
        <v>0.68</v>
      </c>
      <c r="V337" t="n">
        <v>0.78</v>
      </c>
      <c r="W337" t="n">
        <v>2.59</v>
      </c>
      <c r="X337" t="n">
        <v>0.38</v>
      </c>
      <c r="Y337" t="n">
        <v>0.5</v>
      </c>
      <c r="Z337" t="n">
        <v>10</v>
      </c>
    </row>
    <row r="338">
      <c r="A338" t="n">
        <v>34</v>
      </c>
      <c r="B338" t="n">
        <v>95</v>
      </c>
      <c r="C338" t="inlineStr">
        <is>
          <t xml:space="preserve">CONCLUIDO	</t>
        </is>
      </c>
      <c r="D338" t="n">
        <v>2.4957</v>
      </c>
      <c r="E338" t="n">
        <v>40.07</v>
      </c>
      <c r="F338" t="n">
        <v>37.23</v>
      </c>
      <c r="G338" t="n">
        <v>223.37</v>
      </c>
      <c r="H338" t="n">
        <v>2.58</v>
      </c>
      <c r="I338" t="n">
        <v>10</v>
      </c>
      <c r="J338" t="n">
        <v>240.82</v>
      </c>
      <c r="K338" t="n">
        <v>53.44</v>
      </c>
      <c r="L338" t="n">
        <v>35</v>
      </c>
      <c r="M338" t="n">
        <v>6</v>
      </c>
      <c r="N338" t="n">
        <v>57.39</v>
      </c>
      <c r="O338" t="n">
        <v>29935.43</v>
      </c>
      <c r="P338" t="n">
        <v>432.19</v>
      </c>
      <c r="Q338" t="n">
        <v>790.17</v>
      </c>
      <c r="R338" t="n">
        <v>84.17</v>
      </c>
      <c r="S338" t="n">
        <v>58.53</v>
      </c>
      <c r="T338" t="n">
        <v>5723.47</v>
      </c>
      <c r="U338" t="n">
        <v>0.7</v>
      </c>
      <c r="V338" t="n">
        <v>0.78</v>
      </c>
      <c r="W338" t="n">
        <v>2.59</v>
      </c>
      <c r="X338" t="n">
        <v>0.33</v>
      </c>
      <c r="Y338" t="n">
        <v>0.5</v>
      </c>
      <c r="Z338" t="n">
        <v>10</v>
      </c>
    </row>
    <row r="339">
      <c r="A339" t="n">
        <v>35</v>
      </c>
      <c r="B339" t="n">
        <v>95</v>
      </c>
      <c r="C339" t="inlineStr">
        <is>
          <t xml:space="preserve">CONCLUIDO	</t>
        </is>
      </c>
      <c r="D339" t="n">
        <v>2.4952</v>
      </c>
      <c r="E339" t="n">
        <v>40.08</v>
      </c>
      <c r="F339" t="n">
        <v>37.24</v>
      </c>
      <c r="G339" t="n">
        <v>223.42</v>
      </c>
      <c r="H339" t="n">
        <v>2.64</v>
      </c>
      <c r="I339" t="n">
        <v>10</v>
      </c>
      <c r="J339" t="n">
        <v>242.57</v>
      </c>
      <c r="K339" t="n">
        <v>53.44</v>
      </c>
      <c r="L339" t="n">
        <v>36</v>
      </c>
      <c r="M339" t="n">
        <v>4</v>
      </c>
      <c r="N339" t="n">
        <v>58.14</v>
      </c>
      <c r="O339" t="n">
        <v>30151.65</v>
      </c>
      <c r="P339" t="n">
        <v>433.28</v>
      </c>
      <c r="Q339" t="n">
        <v>790.17</v>
      </c>
      <c r="R339" t="n">
        <v>84.31</v>
      </c>
      <c r="S339" t="n">
        <v>58.53</v>
      </c>
      <c r="T339" t="n">
        <v>5795.83</v>
      </c>
      <c r="U339" t="n">
        <v>0.6899999999999999</v>
      </c>
      <c r="V339" t="n">
        <v>0.78</v>
      </c>
      <c r="W339" t="n">
        <v>2.59</v>
      </c>
      <c r="X339" t="n">
        <v>0.33</v>
      </c>
      <c r="Y339" t="n">
        <v>0.5</v>
      </c>
      <c r="Z339" t="n">
        <v>10</v>
      </c>
    </row>
    <row r="340">
      <c r="A340" t="n">
        <v>36</v>
      </c>
      <c r="B340" t="n">
        <v>95</v>
      </c>
      <c r="C340" t="inlineStr">
        <is>
          <t xml:space="preserve">CONCLUIDO	</t>
        </is>
      </c>
      <c r="D340" t="n">
        <v>2.4946</v>
      </c>
      <c r="E340" t="n">
        <v>40.09</v>
      </c>
      <c r="F340" t="n">
        <v>37.24</v>
      </c>
      <c r="G340" t="n">
        <v>223.47</v>
      </c>
      <c r="H340" t="n">
        <v>2.69</v>
      </c>
      <c r="I340" t="n">
        <v>10</v>
      </c>
      <c r="J340" t="n">
        <v>244.34</v>
      </c>
      <c r="K340" t="n">
        <v>53.44</v>
      </c>
      <c r="L340" t="n">
        <v>37</v>
      </c>
      <c r="M340" t="n">
        <v>3</v>
      </c>
      <c r="N340" t="n">
        <v>58.9</v>
      </c>
      <c r="O340" t="n">
        <v>30368.96</v>
      </c>
      <c r="P340" t="n">
        <v>430.56</v>
      </c>
      <c r="Q340" t="n">
        <v>790.17</v>
      </c>
      <c r="R340" t="n">
        <v>84.58</v>
      </c>
      <c r="S340" t="n">
        <v>58.53</v>
      </c>
      <c r="T340" t="n">
        <v>5926.32</v>
      </c>
      <c r="U340" t="n">
        <v>0.6899999999999999</v>
      </c>
      <c r="V340" t="n">
        <v>0.78</v>
      </c>
      <c r="W340" t="n">
        <v>2.6</v>
      </c>
      <c r="X340" t="n">
        <v>0.34</v>
      </c>
      <c r="Y340" t="n">
        <v>0.5</v>
      </c>
      <c r="Z340" t="n">
        <v>10</v>
      </c>
    </row>
    <row r="341">
      <c r="A341" t="n">
        <v>37</v>
      </c>
      <c r="B341" t="n">
        <v>95</v>
      </c>
      <c r="C341" t="inlineStr">
        <is>
          <t xml:space="preserve">CONCLUIDO	</t>
        </is>
      </c>
      <c r="D341" t="n">
        <v>2.4949</v>
      </c>
      <c r="E341" t="n">
        <v>40.08</v>
      </c>
      <c r="F341" t="n">
        <v>37.24</v>
      </c>
      <c r="G341" t="n">
        <v>223.45</v>
      </c>
      <c r="H341" t="n">
        <v>2.75</v>
      </c>
      <c r="I341" t="n">
        <v>10</v>
      </c>
      <c r="J341" t="n">
        <v>246.11</v>
      </c>
      <c r="K341" t="n">
        <v>53.44</v>
      </c>
      <c r="L341" t="n">
        <v>38</v>
      </c>
      <c r="M341" t="n">
        <v>1</v>
      </c>
      <c r="N341" t="n">
        <v>59.67</v>
      </c>
      <c r="O341" t="n">
        <v>30587.38</v>
      </c>
      <c r="P341" t="n">
        <v>432.14</v>
      </c>
      <c r="Q341" t="n">
        <v>790.23</v>
      </c>
      <c r="R341" t="n">
        <v>84.2</v>
      </c>
      <c r="S341" t="n">
        <v>58.53</v>
      </c>
      <c r="T341" t="n">
        <v>5737.63</v>
      </c>
      <c r="U341" t="n">
        <v>0.7</v>
      </c>
      <c r="V341" t="n">
        <v>0.78</v>
      </c>
      <c r="W341" t="n">
        <v>2.6</v>
      </c>
      <c r="X341" t="n">
        <v>0.34</v>
      </c>
      <c r="Y341" t="n">
        <v>0.5</v>
      </c>
      <c r="Z341" t="n">
        <v>10</v>
      </c>
    </row>
    <row r="342">
      <c r="A342" t="n">
        <v>38</v>
      </c>
      <c r="B342" t="n">
        <v>95</v>
      </c>
      <c r="C342" t="inlineStr">
        <is>
          <t xml:space="preserve">CONCLUIDO	</t>
        </is>
      </c>
      <c r="D342" t="n">
        <v>2.4948</v>
      </c>
      <c r="E342" t="n">
        <v>40.08</v>
      </c>
      <c r="F342" t="n">
        <v>37.24</v>
      </c>
      <c r="G342" t="n">
        <v>223.45</v>
      </c>
      <c r="H342" t="n">
        <v>2.8</v>
      </c>
      <c r="I342" t="n">
        <v>10</v>
      </c>
      <c r="J342" t="n">
        <v>247.89</v>
      </c>
      <c r="K342" t="n">
        <v>53.44</v>
      </c>
      <c r="L342" t="n">
        <v>39</v>
      </c>
      <c r="M342" t="n">
        <v>1</v>
      </c>
      <c r="N342" t="n">
        <v>60.45</v>
      </c>
      <c r="O342" t="n">
        <v>30806.92</v>
      </c>
      <c r="P342" t="n">
        <v>434.59</v>
      </c>
      <c r="Q342" t="n">
        <v>790.1799999999999</v>
      </c>
      <c r="R342" t="n">
        <v>84.47</v>
      </c>
      <c r="S342" t="n">
        <v>58.53</v>
      </c>
      <c r="T342" t="n">
        <v>5875.78</v>
      </c>
      <c r="U342" t="n">
        <v>0.6899999999999999</v>
      </c>
      <c r="V342" t="n">
        <v>0.78</v>
      </c>
      <c r="W342" t="n">
        <v>2.6</v>
      </c>
      <c r="X342" t="n">
        <v>0.34</v>
      </c>
      <c r="Y342" t="n">
        <v>0.5</v>
      </c>
      <c r="Z342" t="n">
        <v>10</v>
      </c>
    </row>
    <row r="343">
      <c r="A343" t="n">
        <v>39</v>
      </c>
      <c r="B343" t="n">
        <v>95</v>
      </c>
      <c r="C343" t="inlineStr">
        <is>
          <t xml:space="preserve">CONCLUIDO	</t>
        </is>
      </c>
      <c r="D343" t="n">
        <v>2.4945</v>
      </c>
      <c r="E343" t="n">
        <v>40.09</v>
      </c>
      <c r="F343" t="n">
        <v>37.25</v>
      </c>
      <c r="G343" t="n">
        <v>223.49</v>
      </c>
      <c r="H343" t="n">
        <v>2.85</v>
      </c>
      <c r="I343" t="n">
        <v>10</v>
      </c>
      <c r="J343" t="n">
        <v>249.68</v>
      </c>
      <c r="K343" t="n">
        <v>53.44</v>
      </c>
      <c r="L343" t="n">
        <v>40</v>
      </c>
      <c r="M343" t="n">
        <v>0</v>
      </c>
      <c r="N343" t="n">
        <v>61.24</v>
      </c>
      <c r="O343" t="n">
        <v>31027.6</v>
      </c>
      <c r="P343" t="n">
        <v>437.28</v>
      </c>
      <c r="Q343" t="n">
        <v>790.17</v>
      </c>
      <c r="R343" t="n">
        <v>84.41</v>
      </c>
      <c r="S343" t="n">
        <v>58.53</v>
      </c>
      <c r="T343" t="n">
        <v>5844.91</v>
      </c>
      <c r="U343" t="n">
        <v>0.6899999999999999</v>
      </c>
      <c r="V343" t="n">
        <v>0.78</v>
      </c>
      <c r="W343" t="n">
        <v>2.6</v>
      </c>
      <c r="X343" t="n">
        <v>0.35</v>
      </c>
      <c r="Y343" t="n">
        <v>0.5</v>
      </c>
      <c r="Z343" t="n">
        <v>10</v>
      </c>
    </row>
    <row r="344">
      <c r="A344" t="n">
        <v>0</v>
      </c>
      <c r="B344" t="n">
        <v>55</v>
      </c>
      <c r="C344" t="inlineStr">
        <is>
          <t xml:space="preserve">CONCLUIDO	</t>
        </is>
      </c>
      <c r="D344" t="n">
        <v>1.6087</v>
      </c>
      <c r="E344" t="n">
        <v>62.16</v>
      </c>
      <c r="F344" t="n">
        <v>51.24</v>
      </c>
      <c r="G344" t="n">
        <v>8.31</v>
      </c>
      <c r="H344" t="n">
        <v>0.15</v>
      </c>
      <c r="I344" t="n">
        <v>370</v>
      </c>
      <c r="J344" t="n">
        <v>116.05</v>
      </c>
      <c r="K344" t="n">
        <v>43.4</v>
      </c>
      <c r="L344" t="n">
        <v>1</v>
      </c>
      <c r="M344" t="n">
        <v>368</v>
      </c>
      <c r="N344" t="n">
        <v>16.65</v>
      </c>
      <c r="O344" t="n">
        <v>14546.17</v>
      </c>
      <c r="P344" t="n">
        <v>508.78</v>
      </c>
      <c r="Q344" t="n">
        <v>790.33</v>
      </c>
      <c r="R344" t="n">
        <v>551.33</v>
      </c>
      <c r="S344" t="n">
        <v>58.53</v>
      </c>
      <c r="T344" t="n">
        <v>237502.06</v>
      </c>
      <c r="U344" t="n">
        <v>0.11</v>
      </c>
      <c r="V344" t="n">
        <v>0.57</v>
      </c>
      <c r="W344" t="n">
        <v>3.21</v>
      </c>
      <c r="X344" t="n">
        <v>14.33</v>
      </c>
      <c r="Y344" t="n">
        <v>0.5</v>
      </c>
      <c r="Z344" t="n">
        <v>10</v>
      </c>
    </row>
    <row r="345">
      <c r="A345" t="n">
        <v>1</v>
      </c>
      <c r="B345" t="n">
        <v>55</v>
      </c>
      <c r="C345" t="inlineStr">
        <is>
          <t xml:space="preserve">CONCLUIDO	</t>
        </is>
      </c>
      <c r="D345" t="n">
        <v>2.0692</v>
      </c>
      <c r="E345" t="n">
        <v>48.33</v>
      </c>
      <c r="F345" t="n">
        <v>42.61</v>
      </c>
      <c r="G345" t="n">
        <v>16.82</v>
      </c>
      <c r="H345" t="n">
        <v>0.3</v>
      </c>
      <c r="I345" t="n">
        <v>152</v>
      </c>
      <c r="J345" t="n">
        <v>117.34</v>
      </c>
      <c r="K345" t="n">
        <v>43.4</v>
      </c>
      <c r="L345" t="n">
        <v>2</v>
      </c>
      <c r="M345" t="n">
        <v>150</v>
      </c>
      <c r="N345" t="n">
        <v>16.94</v>
      </c>
      <c r="O345" t="n">
        <v>14705.49</v>
      </c>
      <c r="P345" t="n">
        <v>418.04</v>
      </c>
      <c r="Q345" t="n">
        <v>790.2</v>
      </c>
      <c r="R345" t="n">
        <v>263.62</v>
      </c>
      <c r="S345" t="n">
        <v>58.53</v>
      </c>
      <c r="T345" t="n">
        <v>94737.72</v>
      </c>
      <c r="U345" t="n">
        <v>0.22</v>
      </c>
      <c r="V345" t="n">
        <v>0.68</v>
      </c>
      <c r="W345" t="n">
        <v>2.83</v>
      </c>
      <c r="X345" t="n">
        <v>5.71</v>
      </c>
      <c r="Y345" t="n">
        <v>0.5</v>
      </c>
      <c r="Z345" t="n">
        <v>10</v>
      </c>
    </row>
    <row r="346">
      <c r="A346" t="n">
        <v>2</v>
      </c>
      <c r="B346" t="n">
        <v>55</v>
      </c>
      <c r="C346" t="inlineStr">
        <is>
          <t xml:space="preserve">CONCLUIDO	</t>
        </is>
      </c>
      <c r="D346" t="n">
        <v>2.2331</v>
      </c>
      <c r="E346" t="n">
        <v>44.78</v>
      </c>
      <c r="F346" t="n">
        <v>40.43</v>
      </c>
      <c r="G346" t="n">
        <v>25.53</v>
      </c>
      <c r="H346" t="n">
        <v>0.45</v>
      </c>
      <c r="I346" t="n">
        <v>95</v>
      </c>
      <c r="J346" t="n">
        <v>118.63</v>
      </c>
      <c r="K346" t="n">
        <v>43.4</v>
      </c>
      <c r="L346" t="n">
        <v>3</v>
      </c>
      <c r="M346" t="n">
        <v>93</v>
      </c>
      <c r="N346" t="n">
        <v>17.23</v>
      </c>
      <c r="O346" t="n">
        <v>14865.24</v>
      </c>
      <c r="P346" t="n">
        <v>391.68</v>
      </c>
      <c r="Q346" t="n">
        <v>790.17</v>
      </c>
      <c r="R346" t="n">
        <v>190.95</v>
      </c>
      <c r="S346" t="n">
        <v>58.53</v>
      </c>
      <c r="T346" t="n">
        <v>58686.39</v>
      </c>
      <c r="U346" t="n">
        <v>0.31</v>
      </c>
      <c r="V346" t="n">
        <v>0.72</v>
      </c>
      <c r="W346" t="n">
        <v>2.73</v>
      </c>
      <c r="X346" t="n">
        <v>3.52</v>
      </c>
      <c r="Y346" t="n">
        <v>0.5</v>
      </c>
      <c r="Z346" t="n">
        <v>10</v>
      </c>
    </row>
    <row r="347">
      <c r="A347" t="n">
        <v>3</v>
      </c>
      <c r="B347" t="n">
        <v>55</v>
      </c>
      <c r="C347" t="inlineStr">
        <is>
          <t xml:space="preserve">CONCLUIDO	</t>
        </is>
      </c>
      <c r="D347" t="n">
        <v>2.3176</v>
      </c>
      <c r="E347" t="n">
        <v>43.15</v>
      </c>
      <c r="F347" t="n">
        <v>39.42</v>
      </c>
      <c r="G347" t="n">
        <v>34.27</v>
      </c>
      <c r="H347" t="n">
        <v>0.59</v>
      </c>
      <c r="I347" t="n">
        <v>69</v>
      </c>
      <c r="J347" t="n">
        <v>119.93</v>
      </c>
      <c r="K347" t="n">
        <v>43.4</v>
      </c>
      <c r="L347" t="n">
        <v>4</v>
      </c>
      <c r="M347" t="n">
        <v>67</v>
      </c>
      <c r="N347" t="n">
        <v>17.53</v>
      </c>
      <c r="O347" t="n">
        <v>15025.44</v>
      </c>
      <c r="P347" t="n">
        <v>376.96</v>
      </c>
      <c r="Q347" t="n">
        <v>790.17</v>
      </c>
      <c r="R347" t="n">
        <v>157.07</v>
      </c>
      <c r="S347" t="n">
        <v>58.53</v>
      </c>
      <c r="T347" t="n">
        <v>41880.46</v>
      </c>
      <c r="U347" t="n">
        <v>0.37</v>
      </c>
      <c r="V347" t="n">
        <v>0.74</v>
      </c>
      <c r="W347" t="n">
        <v>2.69</v>
      </c>
      <c r="X347" t="n">
        <v>2.51</v>
      </c>
      <c r="Y347" t="n">
        <v>0.5</v>
      </c>
      <c r="Z347" t="n">
        <v>10</v>
      </c>
    </row>
    <row r="348">
      <c r="A348" t="n">
        <v>4</v>
      </c>
      <c r="B348" t="n">
        <v>55</v>
      </c>
      <c r="C348" t="inlineStr">
        <is>
          <t xml:space="preserve">CONCLUIDO	</t>
        </is>
      </c>
      <c r="D348" t="n">
        <v>2.3677</v>
      </c>
      <c r="E348" t="n">
        <v>42.24</v>
      </c>
      <c r="F348" t="n">
        <v>38.86</v>
      </c>
      <c r="G348" t="n">
        <v>43.18</v>
      </c>
      <c r="H348" t="n">
        <v>0.73</v>
      </c>
      <c r="I348" t="n">
        <v>54</v>
      </c>
      <c r="J348" t="n">
        <v>121.23</v>
      </c>
      <c r="K348" t="n">
        <v>43.4</v>
      </c>
      <c r="L348" t="n">
        <v>5</v>
      </c>
      <c r="M348" t="n">
        <v>52</v>
      </c>
      <c r="N348" t="n">
        <v>17.83</v>
      </c>
      <c r="O348" t="n">
        <v>15186.08</v>
      </c>
      <c r="P348" t="n">
        <v>367.28</v>
      </c>
      <c r="Q348" t="n">
        <v>790.1799999999999</v>
      </c>
      <c r="R348" t="n">
        <v>138.98</v>
      </c>
      <c r="S348" t="n">
        <v>58.53</v>
      </c>
      <c r="T348" t="n">
        <v>32910.25</v>
      </c>
      <c r="U348" t="n">
        <v>0.42</v>
      </c>
      <c r="V348" t="n">
        <v>0.75</v>
      </c>
      <c r="W348" t="n">
        <v>2.65</v>
      </c>
      <c r="X348" t="n">
        <v>1.96</v>
      </c>
      <c r="Y348" t="n">
        <v>0.5</v>
      </c>
      <c r="Z348" t="n">
        <v>10</v>
      </c>
    </row>
    <row r="349">
      <c r="A349" t="n">
        <v>5</v>
      </c>
      <c r="B349" t="n">
        <v>55</v>
      </c>
      <c r="C349" t="inlineStr">
        <is>
          <t xml:space="preserve">CONCLUIDO	</t>
        </is>
      </c>
      <c r="D349" t="n">
        <v>2.4025</v>
      </c>
      <c r="E349" t="n">
        <v>41.62</v>
      </c>
      <c r="F349" t="n">
        <v>38.49</v>
      </c>
      <c r="G349" t="n">
        <v>52.48</v>
      </c>
      <c r="H349" t="n">
        <v>0.86</v>
      </c>
      <c r="I349" t="n">
        <v>44</v>
      </c>
      <c r="J349" t="n">
        <v>122.54</v>
      </c>
      <c r="K349" t="n">
        <v>43.4</v>
      </c>
      <c r="L349" t="n">
        <v>6</v>
      </c>
      <c r="M349" t="n">
        <v>42</v>
      </c>
      <c r="N349" t="n">
        <v>18.14</v>
      </c>
      <c r="O349" t="n">
        <v>15347.16</v>
      </c>
      <c r="P349" t="n">
        <v>358.32</v>
      </c>
      <c r="Q349" t="n">
        <v>790.17</v>
      </c>
      <c r="R349" t="n">
        <v>126.25</v>
      </c>
      <c r="S349" t="n">
        <v>58.53</v>
      </c>
      <c r="T349" t="n">
        <v>26592.35</v>
      </c>
      <c r="U349" t="n">
        <v>0.46</v>
      </c>
      <c r="V349" t="n">
        <v>0.75</v>
      </c>
      <c r="W349" t="n">
        <v>2.64</v>
      </c>
      <c r="X349" t="n">
        <v>1.59</v>
      </c>
      <c r="Y349" t="n">
        <v>0.5</v>
      </c>
      <c r="Z349" t="n">
        <v>10</v>
      </c>
    </row>
    <row r="350">
      <c r="A350" t="n">
        <v>6</v>
      </c>
      <c r="B350" t="n">
        <v>55</v>
      </c>
      <c r="C350" t="inlineStr">
        <is>
          <t xml:space="preserve">CONCLUIDO	</t>
        </is>
      </c>
      <c r="D350" t="n">
        <v>2.422</v>
      </c>
      <c r="E350" t="n">
        <v>41.29</v>
      </c>
      <c r="F350" t="n">
        <v>38.3</v>
      </c>
      <c r="G350" t="n">
        <v>60.47</v>
      </c>
      <c r="H350" t="n">
        <v>1</v>
      </c>
      <c r="I350" t="n">
        <v>38</v>
      </c>
      <c r="J350" t="n">
        <v>123.85</v>
      </c>
      <c r="K350" t="n">
        <v>43.4</v>
      </c>
      <c r="L350" t="n">
        <v>7</v>
      </c>
      <c r="M350" t="n">
        <v>36</v>
      </c>
      <c r="N350" t="n">
        <v>18.45</v>
      </c>
      <c r="O350" t="n">
        <v>15508.69</v>
      </c>
      <c r="P350" t="n">
        <v>352.62</v>
      </c>
      <c r="Q350" t="n">
        <v>790.1900000000001</v>
      </c>
      <c r="R350" t="n">
        <v>119.77</v>
      </c>
      <c r="S350" t="n">
        <v>58.53</v>
      </c>
      <c r="T350" t="n">
        <v>23384.11</v>
      </c>
      <c r="U350" t="n">
        <v>0.49</v>
      </c>
      <c r="V350" t="n">
        <v>0.76</v>
      </c>
      <c r="W350" t="n">
        <v>2.64</v>
      </c>
      <c r="X350" t="n">
        <v>1.39</v>
      </c>
      <c r="Y350" t="n">
        <v>0.5</v>
      </c>
      <c r="Z350" t="n">
        <v>10</v>
      </c>
    </row>
    <row r="351">
      <c r="A351" t="n">
        <v>7</v>
      </c>
      <c r="B351" t="n">
        <v>55</v>
      </c>
      <c r="C351" t="inlineStr">
        <is>
          <t xml:space="preserve">CONCLUIDO	</t>
        </is>
      </c>
      <c r="D351" t="n">
        <v>2.4448</v>
      </c>
      <c r="E351" t="n">
        <v>40.9</v>
      </c>
      <c r="F351" t="n">
        <v>38.05</v>
      </c>
      <c r="G351" t="n">
        <v>71.34999999999999</v>
      </c>
      <c r="H351" t="n">
        <v>1.13</v>
      </c>
      <c r="I351" t="n">
        <v>32</v>
      </c>
      <c r="J351" t="n">
        <v>125.16</v>
      </c>
      <c r="K351" t="n">
        <v>43.4</v>
      </c>
      <c r="L351" t="n">
        <v>8</v>
      </c>
      <c r="M351" t="n">
        <v>30</v>
      </c>
      <c r="N351" t="n">
        <v>18.76</v>
      </c>
      <c r="O351" t="n">
        <v>15670.68</v>
      </c>
      <c r="P351" t="n">
        <v>344.51</v>
      </c>
      <c r="Q351" t="n">
        <v>790.17</v>
      </c>
      <c r="R351" t="n">
        <v>111.78</v>
      </c>
      <c r="S351" t="n">
        <v>58.53</v>
      </c>
      <c r="T351" t="n">
        <v>19417.99</v>
      </c>
      <c r="U351" t="n">
        <v>0.52</v>
      </c>
      <c r="V351" t="n">
        <v>0.76</v>
      </c>
      <c r="W351" t="n">
        <v>2.62</v>
      </c>
      <c r="X351" t="n">
        <v>1.15</v>
      </c>
      <c r="Y351" t="n">
        <v>0.5</v>
      </c>
      <c r="Z351" t="n">
        <v>10</v>
      </c>
    </row>
    <row r="352">
      <c r="A352" t="n">
        <v>8</v>
      </c>
      <c r="B352" t="n">
        <v>55</v>
      </c>
      <c r="C352" t="inlineStr">
        <is>
          <t xml:space="preserve">CONCLUIDO	</t>
        </is>
      </c>
      <c r="D352" t="n">
        <v>2.4606</v>
      </c>
      <c r="E352" t="n">
        <v>40.64</v>
      </c>
      <c r="F352" t="n">
        <v>37.89</v>
      </c>
      <c r="G352" t="n">
        <v>81.19</v>
      </c>
      <c r="H352" t="n">
        <v>1.26</v>
      </c>
      <c r="I352" t="n">
        <v>28</v>
      </c>
      <c r="J352" t="n">
        <v>126.48</v>
      </c>
      <c r="K352" t="n">
        <v>43.4</v>
      </c>
      <c r="L352" t="n">
        <v>9</v>
      </c>
      <c r="M352" t="n">
        <v>26</v>
      </c>
      <c r="N352" t="n">
        <v>19.08</v>
      </c>
      <c r="O352" t="n">
        <v>15833.12</v>
      </c>
      <c r="P352" t="n">
        <v>338.17</v>
      </c>
      <c r="Q352" t="n">
        <v>790.1900000000001</v>
      </c>
      <c r="R352" t="n">
        <v>106.2</v>
      </c>
      <c r="S352" t="n">
        <v>58.53</v>
      </c>
      <c r="T352" t="n">
        <v>16647.65</v>
      </c>
      <c r="U352" t="n">
        <v>0.55</v>
      </c>
      <c r="V352" t="n">
        <v>0.77</v>
      </c>
      <c r="W352" t="n">
        <v>2.62</v>
      </c>
      <c r="X352" t="n">
        <v>0.98</v>
      </c>
      <c r="Y352" t="n">
        <v>0.5</v>
      </c>
      <c r="Z352" t="n">
        <v>10</v>
      </c>
    </row>
    <row r="353">
      <c r="A353" t="n">
        <v>9</v>
      </c>
      <c r="B353" t="n">
        <v>55</v>
      </c>
      <c r="C353" t="inlineStr">
        <is>
          <t xml:space="preserve">CONCLUIDO	</t>
        </is>
      </c>
      <c r="D353" t="n">
        <v>2.4707</v>
      </c>
      <c r="E353" t="n">
        <v>40.47</v>
      </c>
      <c r="F353" t="n">
        <v>37.79</v>
      </c>
      <c r="G353" t="n">
        <v>90.7</v>
      </c>
      <c r="H353" t="n">
        <v>1.38</v>
      </c>
      <c r="I353" t="n">
        <v>25</v>
      </c>
      <c r="J353" t="n">
        <v>127.8</v>
      </c>
      <c r="K353" t="n">
        <v>43.4</v>
      </c>
      <c r="L353" t="n">
        <v>10</v>
      </c>
      <c r="M353" t="n">
        <v>23</v>
      </c>
      <c r="N353" t="n">
        <v>19.4</v>
      </c>
      <c r="O353" t="n">
        <v>15996.02</v>
      </c>
      <c r="P353" t="n">
        <v>332.11</v>
      </c>
      <c r="Q353" t="n">
        <v>790.16</v>
      </c>
      <c r="R353" t="n">
        <v>103.11</v>
      </c>
      <c r="S353" t="n">
        <v>58.53</v>
      </c>
      <c r="T353" t="n">
        <v>15119.41</v>
      </c>
      <c r="U353" t="n">
        <v>0.57</v>
      </c>
      <c r="V353" t="n">
        <v>0.77</v>
      </c>
      <c r="W353" t="n">
        <v>2.61</v>
      </c>
      <c r="X353" t="n">
        <v>0.89</v>
      </c>
      <c r="Y353" t="n">
        <v>0.5</v>
      </c>
      <c r="Z353" t="n">
        <v>10</v>
      </c>
    </row>
    <row r="354">
      <c r="A354" t="n">
        <v>10</v>
      </c>
      <c r="B354" t="n">
        <v>55</v>
      </c>
      <c r="C354" t="inlineStr">
        <is>
          <t xml:space="preserve">CONCLUIDO	</t>
        </is>
      </c>
      <c r="D354" t="n">
        <v>2.4777</v>
      </c>
      <c r="E354" t="n">
        <v>40.36</v>
      </c>
      <c r="F354" t="n">
        <v>37.73</v>
      </c>
      <c r="G354" t="n">
        <v>98.42</v>
      </c>
      <c r="H354" t="n">
        <v>1.5</v>
      </c>
      <c r="I354" t="n">
        <v>23</v>
      </c>
      <c r="J354" t="n">
        <v>129.13</v>
      </c>
      <c r="K354" t="n">
        <v>43.4</v>
      </c>
      <c r="L354" t="n">
        <v>11</v>
      </c>
      <c r="M354" t="n">
        <v>21</v>
      </c>
      <c r="N354" t="n">
        <v>19.73</v>
      </c>
      <c r="O354" t="n">
        <v>16159.39</v>
      </c>
      <c r="P354" t="n">
        <v>326.34</v>
      </c>
      <c r="Q354" t="n">
        <v>790.1799999999999</v>
      </c>
      <c r="R354" t="n">
        <v>100.88</v>
      </c>
      <c r="S354" t="n">
        <v>58.53</v>
      </c>
      <c r="T354" t="n">
        <v>14013.41</v>
      </c>
      <c r="U354" t="n">
        <v>0.58</v>
      </c>
      <c r="V354" t="n">
        <v>0.77</v>
      </c>
      <c r="W354" t="n">
        <v>2.61</v>
      </c>
      <c r="X354" t="n">
        <v>0.82</v>
      </c>
      <c r="Y354" t="n">
        <v>0.5</v>
      </c>
      <c r="Z354" t="n">
        <v>10</v>
      </c>
    </row>
    <row r="355">
      <c r="A355" t="n">
        <v>11</v>
      </c>
      <c r="B355" t="n">
        <v>55</v>
      </c>
      <c r="C355" t="inlineStr">
        <is>
          <t xml:space="preserve">CONCLUIDO	</t>
        </is>
      </c>
      <c r="D355" t="n">
        <v>2.4854</v>
      </c>
      <c r="E355" t="n">
        <v>40.23</v>
      </c>
      <c r="F355" t="n">
        <v>37.65</v>
      </c>
      <c r="G355" t="n">
        <v>107.57</v>
      </c>
      <c r="H355" t="n">
        <v>1.63</v>
      </c>
      <c r="I355" t="n">
        <v>21</v>
      </c>
      <c r="J355" t="n">
        <v>130.45</v>
      </c>
      <c r="K355" t="n">
        <v>43.4</v>
      </c>
      <c r="L355" t="n">
        <v>12</v>
      </c>
      <c r="M355" t="n">
        <v>19</v>
      </c>
      <c r="N355" t="n">
        <v>20.05</v>
      </c>
      <c r="O355" t="n">
        <v>16323.22</v>
      </c>
      <c r="P355" t="n">
        <v>319.45</v>
      </c>
      <c r="Q355" t="n">
        <v>790.16</v>
      </c>
      <c r="R355" t="n">
        <v>98.18000000000001</v>
      </c>
      <c r="S355" t="n">
        <v>58.53</v>
      </c>
      <c r="T355" t="n">
        <v>12673.51</v>
      </c>
      <c r="U355" t="n">
        <v>0.6</v>
      </c>
      <c r="V355" t="n">
        <v>0.77</v>
      </c>
      <c r="W355" t="n">
        <v>2.61</v>
      </c>
      <c r="X355" t="n">
        <v>0.75</v>
      </c>
      <c r="Y355" t="n">
        <v>0.5</v>
      </c>
      <c r="Z355" t="n">
        <v>10</v>
      </c>
    </row>
    <row r="356">
      <c r="A356" t="n">
        <v>12</v>
      </c>
      <c r="B356" t="n">
        <v>55</v>
      </c>
      <c r="C356" t="inlineStr">
        <is>
          <t xml:space="preserve">CONCLUIDO	</t>
        </is>
      </c>
      <c r="D356" t="n">
        <v>2.4925</v>
      </c>
      <c r="E356" t="n">
        <v>40.12</v>
      </c>
      <c r="F356" t="n">
        <v>37.58</v>
      </c>
      <c r="G356" t="n">
        <v>118.68</v>
      </c>
      <c r="H356" t="n">
        <v>1.74</v>
      </c>
      <c r="I356" t="n">
        <v>19</v>
      </c>
      <c r="J356" t="n">
        <v>131.79</v>
      </c>
      <c r="K356" t="n">
        <v>43.4</v>
      </c>
      <c r="L356" t="n">
        <v>13</v>
      </c>
      <c r="M356" t="n">
        <v>16</v>
      </c>
      <c r="N356" t="n">
        <v>20.39</v>
      </c>
      <c r="O356" t="n">
        <v>16487.53</v>
      </c>
      <c r="P356" t="n">
        <v>311</v>
      </c>
      <c r="Q356" t="n">
        <v>790.16</v>
      </c>
      <c r="R356" t="n">
        <v>95.98999999999999</v>
      </c>
      <c r="S356" t="n">
        <v>58.53</v>
      </c>
      <c r="T356" t="n">
        <v>11587.25</v>
      </c>
      <c r="U356" t="n">
        <v>0.61</v>
      </c>
      <c r="V356" t="n">
        <v>0.77</v>
      </c>
      <c r="W356" t="n">
        <v>2.61</v>
      </c>
      <c r="X356" t="n">
        <v>0.68</v>
      </c>
      <c r="Y356" t="n">
        <v>0.5</v>
      </c>
      <c r="Z356" t="n">
        <v>10</v>
      </c>
    </row>
    <row r="357">
      <c r="A357" t="n">
        <v>13</v>
      </c>
      <c r="B357" t="n">
        <v>55</v>
      </c>
      <c r="C357" t="inlineStr">
        <is>
          <t xml:space="preserve">CONCLUIDO	</t>
        </is>
      </c>
      <c r="D357" t="n">
        <v>2.5006</v>
      </c>
      <c r="E357" t="n">
        <v>39.99</v>
      </c>
      <c r="F357" t="n">
        <v>37.5</v>
      </c>
      <c r="G357" t="n">
        <v>132.35</v>
      </c>
      <c r="H357" t="n">
        <v>1.86</v>
      </c>
      <c r="I357" t="n">
        <v>17</v>
      </c>
      <c r="J357" t="n">
        <v>133.12</v>
      </c>
      <c r="K357" t="n">
        <v>43.4</v>
      </c>
      <c r="L357" t="n">
        <v>14</v>
      </c>
      <c r="M357" t="n">
        <v>11</v>
      </c>
      <c r="N357" t="n">
        <v>20.72</v>
      </c>
      <c r="O357" t="n">
        <v>16652.31</v>
      </c>
      <c r="P357" t="n">
        <v>308.3</v>
      </c>
      <c r="Q357" t="n">
        <v>790.17</v>
      </c>
      <c r="R357" t="n">
        <v>93.29000000000001</v>
      </c>
      <c r="S357" t="n">
        <v>58.53</v>
      </c>
      <c r="T357" t="n">
        <v>10246.88</v>
      </c>
      <c r="U357" t="n">
        <v>0.63</v>
      </c>
      <c r="V357" t="n">
        <v>0.77</v>
      </c>
      <c r="W357" t="n">
        <v>2.6</v>
      </c>
      <c r="X357" t="n">
        <v>0.6</v>
      </c>
      <c r="Y357" t="n">
        <v>0.5</v>
      </c>
      <c r="Z357" t="n">
        <v>10</v>
      </c>
    </row>
    <row r="358">
      <c r="A358" t="n">
        <v>14</v>
      </c>
      <c r="B358" t="n">
        <v>55</v>
      </c>
      <c r="C358" t="inlineStr">
        <is>
          <t xml:space="preserve">CONCLUIDO	</t>
        </is>
      </c>
      <c r="D358" t="n">
        <v>2.5034</v>
      </c>
      <c r="E358" t="n">
        <v>39.95</v>
      </c>
      <c r="F358" t="n">
        <v>37.48</v>
      </c>
      <c r="G358" t="n">
        <v>140.55</v>
      </c>
      <c r="H358" t="n">
        <v>1.97</v>
      </c>
      <c r="I358" t="n">
        <v>16</v>
      </c>
      <c r="J358" t="n">
        <v>134.46</v>
      </c>
      <c r="K358" t="n">
        <v>43.4</v>
      </c>
      <c r="L358" t="n">
        <v>15</v>
      </c>
      <c r="M358" t="n">
        <v>7</v>
      </c>
      <c r="N358" t="n">
        <v>21.06</v>
      </c>
      <c r="O358" t="n">
        <v>16817.7</v>
      </c>
      <c r="P358" t="n">
        <v>302.8</v>
      </c>
      <c r="Q358" t="n">
        <v>790.16</v>
      </c>
      <c r="R358" t="n">
        <v>92.18000000000001</v>
      </c>
      <c r="S358" t="n">
        <v>58.53</v>
      </c>
      <c r="T358" t="n">
        <v>9699.9</v>
      </c>
      <c r="U358" t="n">
        <v>0.63</v>
      </c>
      <c r="V358" t="n">
        <v>0.77</v>
      </c>
      <c r="W358" t="n">
        <v>2.61</v>
      </c>
      <c r="X358" t="n">
        <v>0.58</v>
      </c>
      <c r="Y358" t="n">
        <v>0.5</v>
      </c>
      <c r="Z358" t="n">
        <v>10</v>
      </c>
    </row>
    <row r="359">
      <c r="A359" t="n">
        <v>15</v>
      </c>
      <c r="B359" t="n">
        <v>55</v>
      </c>
      <c r="C359" t="inlineStr">
        <is>
          <t xml:space="preserve">CONCLUIDO	</t>
        </is>
      </c>
      <c r="D359" t="n">
        <v>2.5038</v>
      </c>
      <c r="E359" t="n">
        <v>39.94</v>
      </c>
      <c r="F359" t="n">
        <v>37.47</v>
      </c>
      <c r="G359" t="n">
        <v>140.52</v>
      </c>
      <c r="H359" t="n">
        <v>2.08</v>
      </c>
      <c r="I359" t="n">
        <v>16</v>
      </c>
      <c r="J359" t="n">
        <v>135.81</v>
      </c>
      <c r="K359" t="n">
        <v>43.4</v>
      </c>
      <c r="L359" t="n">
        <v>16</v>
      </c>
      <c r="M359" t="n">
        <v>2</v>
      </c>
      <c r="N359" t="n">
        <v>21.41</v>
      </c>
      <c r="O359" t="n">
        <v>16983.46</v>
      </c>
      <c r="P359" t="n">
        <v>304.75</v>
      </c>
      <c r="Q359" t="n">
        <v>790.16</v>
      </c>
      <c r="R359" t="n">
        <v>91.83</v>
      </c>
      <c r="S359" t="n">
        <v>58.53</v>
      </c>
      <c r="T359" t="n">
        <v>9524.360000000001</v>
      </c>
      <c r="U359" t="n">
        <v>0.64</v>
      </c>
      <c r="V359" t="n">
        <v>0.77</v>
      </c>
      <c r="W359" t="n">
        <v>2.61</v>
      </c>
      <c r="X359" t="n">
        <v>0.57</v>
      </c>
      <c r="Y359" t="n">
        <v>0.5</v>
      </c>
      <c r="Z359" t="n">
        <v>10</v>
      </c>
    </row>
    <row r="360">
      <c r="A360" t="n">
        <v>16</v>
      </c>
      <c r="B360" t="n">
        <v>55</v>
      </c>
      <c r="C360" t="inlineStr">
        <is>
          <t xml:space="preserve">CONCLUIDO	</t>
        </is>
      </c>
      <c r="D360" t="n">
        <v>2.504</v>
      </c>
      <c r="E360" t="n">
        <v>39.94</v>
      </c>
      <c r="F360" t="n">
        <v>37.47</v>
      </c>
      <c r="G360" t="n">
        <v>140.51</v>
      </c>
      <c r="H360" t="n">
        <v>2.19</v>
      </c>
      <c r="I360" t="n">
        <v>16</v>
      </c>
      <c r="J360" t="n">
        <v>137.15</v>
      </c>
      <c r="K360" t="n">
        <v>43.4</v>
      </c>
      <c r="L360" t="n">
        <v>17</v>
      </c>
      <c r="M360" t="n">
        <v>0</v>
      </c>
      <c r="N360" t="n">
        <v>21.75</v>
      </c>
      <c r="O360" t="n">
        <v>17149.71</v>
      </c>
      <c r="P360" t="n">
        <v>306.35</v>
      </c>
      <c r="Q360" t="n">
        <v>790.16</v>
      </c>
      <c r="R360" t="n">
        <v>91.65000000000001</v>
      </c>
      <c r="S360" t="n">
        <v>58.53</v>
      </c>
      <c r="T360" t="n">
        <v>9432.1</v>
      </c>
      <c r="U360" t="n">
        <v>0.64</v>
      </c>
      <c r="V360" t="n">
        <v>0.77</v>
      </c>
      <c r="W360" t="n">
        <v>2.62</v>
      </c>
      <c r="X360" t="n">
        <v>0.57</v>
      </c>
      <c r="Y360" t="n">
        <v>0.5</v>
      </c>
      <c r="Z36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INDEX(resultados!$A$2:$ZZ$360, 1, MATCH($B$1, resultados!$A$1:$ZZ$1, 0))</f>
        <v/>
      </c>
      <c r="B7">
        <f>INDEX(resultados!$A$2:$ZZ$360, 1, MATCH($B$2, resultados!$A$1:$ZZ$1, 0))</f>
        <v/>
      </c>
      <c r="C7">
        <f>INDEX(resultados!$A$2:$ZZ$360, 1, MATCH($B$3, resultados!$A$1:$ZZ$1, 0))</f>
        <v/>
      </c>
    </row>
    <row r="8">
      <c r="A8">
        <f>INDEX(resultados!$A$2:$ZZ$360, 2, MATCH($B$1, resultados!$A$1:$ZZ$1, 0))</f>
        <v/>
      </c>
      <c r="B8">
        <f>INDEX(resultados!$A$2:$ZZ$360, 2, MATCH($B$2, resultados!$A$1:$ZZ$1, 0))</f>
        <v/>
      </c>
      <c r="C8">
        <f>INDEX(resultados!$A$2:$ZZ$360, 2, MATCH($B$3, resultados!$A$1:$ZZ$1, 0))</f>
        <v/>
      </c>
    </row>
    <row r="9">
      <c r="A9">
        <f>INDEX(resultados!$A$2:$ZZ$360, 3, MATCH($B$1, resultados!$A$1:$ZZ$1, 0))</f>
        <v/>
      </c>
      <c r="B9">
        <f>INDEX(resultados!$A$2:$ZZ$360, 3, MATCH($B$2, resultados!$A$1:$ZZ$1, 0))</f>
        <v/>
      </c>
      <c r="C9">
        <f>INDEX(resultados!$A$2:$ZZ$360, 3, MATCH($B$3, resultados!$A$1:$ZZ$1, 0))</f>
        <v/>
      </c>
    </row>
    <row r="10">
      <c r="A10">
        <f>INDEX(resultados!$A$2:$ZZ$360, 4, MATCH($B$1, resultados!$A$1:$ZZ$1, 0))</f>
        <v/>
      </c>
      <c r="B10">
        <f>INDEX(resultados!$A$2:$ZZ$360, 4, MATCH($B$2, resultados!$A$1:$ZZ$1, 0))</f>
        <v/>
      </c>
      <c r="C10">
        <f>INDEX(resultados!$A$2:$ZZ$360, 4, MATCH($B$3, resultados!$A$1:$ZZ$1, 0))</f>
        <v/>
      </c>
    </row>
    <row r="11">
      <c r="A11">
        <f>INDEX(resultados!$A$2:$ZZ$360, 5, MATCH($B$1, resultados!$A$1:$ZZ$1, 0))</f>
        <v/>
      </c>
      <c r="B11">
        <f>INDEX(resultados!$A$2:$ZZ$360, 5, MATCH($B$2, resultados!$A$1:$ZZ$1, 0))</f>
        <v/>
      </c>
      <c r="C11">
        <f>INDEX(resultados!$A$2:$ZZ$360, 5, MATCH($B$3, resultados!$A$1:$ZZ$1, 0))</f>
        <v/>
      </c>
    </row>
    <row r="12">
      <c r="A12">
        <f>INDEX(resultados!$A$2:$ZZ$360, 6, MATCH($B$1, resultados!$A$1:$ZZ$1, 0))</f>
        <v/>
      </c>
      <c r="B12">
        <f>INDEX(resultados!$A$2:$ZZ$360, 6, MATCH($B$2, resultados!$A$1:$ZZ$1, 0))</f>
        <v/>
      </c>
      <c r="C12">
        <f>INDEX(resultados!$A$2:$ZZ$360, 6, MATCH($B$3, resultados!$A$1:$ZZ$1, 0))</f>
        <v/>
      </c>
    </row>
    <row r="13">
      <c r="A13">
        <f>INDEX(resultados!$A$2:$ZZ$360, 7, MATCH($B$1, resultados!$A$1:$ZZ$1, 0))</f>
        <v/>
      </c>
      <c r="B13">
        <f>INDEX(resultados!$A$2:$ZZ$360, 7, MATCH($B$2, resultados!$A$1:$ZZ$1, 0))</f>
        <v/>
      </c>
      <c r="C13">
        <f>INDEX(resultados!$A$2:$ZZ$360, 7, MATCH($B$3, resultados!$A$1:$ZZ$1, 0))</f>
        <v/>
      </c>
    </row>
    <row r="14">
      <c r="A14">
        <f>INDEX(resultados!$A$2:$ZZ$360, 8, MATCH($B$1, resultados!$A$1:$ZZ$1, 0))</f>
        <v/>
      </c>
      <c r="B14">
        <f>INDEX(resultados!$A$2:$ZZ$360, 8, MATCH($B$2, resultados!$A$1:$ZZ$1, 0))</f>
        <v/>
      </c>
      <c r="C14">
        <f>INDEX(resultados!$A$2:$ZZ$360, 8, MATCH($B$3, resultados!$A$1:$ZZ$1, 0))</f>
        <v/>
      </c>
    </row>
    <row r="15">
      <c r="A15">
        <f>INDEX(resultados!$A$2:$ZZ$360, 9, MATCH($B$1, resultados!$A$1:$ZZ$1, 0))</f>
        <v/>
      </c>
      <c r="B15">
        <f>INDEX(resultados!$A$2:$ZZ$360, 9, MATCH($B$2, resultados!$A$1:$ZZ$1, 0))</f>
        <v/>
      </c>
      <c r="C15">
        <f>INDEX(resultados!$A$2:$ZZ$360, 9, MATCH($B$3, resultados!$A$1:$ZZ$1, 0))</f>
        <v/>
      </c>
    </row>
    <row r="16">
      <c r="A16">
        <f>INDEX(resultados!$A$2:$ZZ$360, 10, MATCH($B$1, resultados!$A$1:$ZZ$1, 0))</f>
        <v/>
      </c>
      <c r="B16">
        <f>INDEX(resultados!$A$2:$ZZ$360, 10, MATCH($B$2, resultados!$A$1:$ZZ$1, 0))</f>
        <v/>
      </c>
      <c r="C16">
        <f>INDEX(resultados!$A$2:$ZZ$360, 10, MATCH($B$3, resultados!$A$1:$ZZ$1, 0))</f>
        <v/>
      </c>
    </row>
    <row r="17">
      <c r="A17">
        <f>INDEX(resultados!$A$2:$ZZ$360, 11, MATCH($B$1, resultados!$A$1:$ZZ$1, 0))</f>
        <v/>
      </c>
      <c r="B17">
        <f>INDEX(resultados!$A$2:$ZZ$360, 11, MATCH($B$2, resultados!$A$1:$ZZ$1, 0))</f>
        <v/>
      </c>
      <c r="C17">
        <f>INDEX(resultados!$A$2:$ZZ$360, 11, MATCH($B$3, resultados!$A$1:$ZZ$1, 0))</f>
        <v/>
      </c>
    </row>
    <row r="18">
      <c r="A18">
        <f>INDEX(resultados!$A$2:$ZZ$360, 12, MATCH($B$1, resultados!$A$1:$ZZ$1, 0))</f>
        <v/>
      </c>
      <c r="B18">
        <f>INDEX(resultados!$A$2:$ZZ$360, 12, MATCH($B$2, resultados!$A$1:$ZZ$1, 0))</f>
        <v/>
      </c>
      <c r="C18">
        <f>INDEX(resultados!$A$2:$ZZ$360, 12, MATCH($B$3, resultados!$A$1:$ZZ$1, 0))</f>
        <v/>
      </c>
    </row>
    <row r="19">
      <c r="A19">
        <f>INDEX(resultados!$A$2:$ZZ$360, 13, MATCH($B$1, resultados!$A$1:$ZZ$1, 0))</f>
        <v/>
      </c>
      <c r="B19">
        <f>INDEX(resultados!$A$2:$ZZ$360, 13, MATCH($B$2, resultados!$A$1:$ZZ$1, 0))</f>
        <v/>
      </c>
      <c r="C19">
        <f>INDEX(resultados!$A$2:$ZZ$360, 13, MATCH($B$3, resultados!$A$1:$ZZ$1, 0))</f>
        <v/>
      </c>
    </row>
    <row r="20">
      <c r="A20">
        <f>INDEX(resultados!$A$2:$ZZ$360, 14, MATCH($B$1, resultados!$A$1:$ZZ$1, 0))</f>
        <v/>
      </c>
      <c r="B20">
        <f>INDEX(resultados!$A$2:$ZZ$360, 14, MATCH($B$2, resultados!$A$1:$ZZ$1, 0))</f>
        <v/>
      </c>
      <c r="C20">
        <f>INDEX(resultados!$A$2:$ZZ$360, 14, MATCH($B$3, resultados!$A$1:$ZZ$1, 0))</f>
        <v/>
      </c>
    </row>
    <row r="21">
      <c r="A21">
        <f>INDEX(resultados!$A$2:$ZZ$360, 15, MATCH($B$1, resultados!$A$1:$ZZ$1, 0))</f>
        <v/>
      </c>
      <c r="B21">
        <f>INDEX(resultados!$A$2:$ZZ$360, 15, MATCH($B$2, resultados!$A$1:$ZZ$1, 0))</f>
        <v/>
      </c>
      <c r="C21">
        <f>INDEX(resultados!$A$2:$ZZ$360, 15, MATCH($B$3, resultados!$A$1:$ZZ$1, 0))</f>
        <v/>
      </c>
    </row>
    <row r="22">
      <c r="A22">
        <f>INDEX(resultados!$A$2:$ZZ$360, 16, MATCH($B$1, resultados!$A$1:$ZZ$1, 0))</f>
        <v/>
      </c>
      <c r="B22">
        <f>INDEX(resultados!$A$2:$ZZ$360, 16, MATCH($B$2, resultados!$A$1:$ZZ$1, 0))</f>
        <v/>
      </c>
      <c r="C22">
        <f>INDEX(resultados!$A$2:$ZZ$360, 16, MATCH($B$3, resultados!$A$1:$ZZ$1, 0))</f>
        <v/>
      </c>
    </row>
    <row r="23">
      <c r="A23">
        <f>INDEX(resultados!$A$2:$ZZ$360, 17, MATCH($B$1, resultados!$A$1:$ZZ$1, 0))</f>
        <v/>
      </c>
      <c r="B23">
        <f>INDEX(resultados!$A$2:$ZZ$360, 17, MATCH($B$2, resultados!$A$1:$ZZ$1, 0))</f>
        <v/>
      </c>
      <c r="C23">
        <f>INDEX(resultados!$A$2:$ZZ$360, 17, MATCH($B$3, resultados!$A$1:$ZZ$1, 0))</f>
        <v/>
      </c>
    </row>
    <row r="24">
      <c r="A24">
        <f>INDEX(resultados!$A$2:$ZZ$360, 18, MATCH($B$1, resultados!$A$1:$ZZ$1, 0))</f>
        <v/>
      </c>
      <c r="B24">
        <f>INDEX(resultados!$A$2:$ZZ$360, 18, MATCH($B$2, resultados!$A$1:$ZZ$1, 0))</f>
        <v/>
      </c>
      <c r="C24">
        <f>INDEX(resultados!$A$2:$ZZ$360, 18, MATCH($B$3, resultados!$A$1:$ZZ$1, 0))</f>
        <v/>
      </c>
    </row>
    <row r="25">
      <c r="A25">
        <f>INDEX(resultados!$A$2:$ZZ$360, 19, MATCH($B$1, resultados!$A$1:$ZZ$1, 0))</f>
        <v/>
      </c>
      <c r="B25">
        <f>INDEX(resultados!$A$2:$ZZ$360, 19, MATCH($B$2, resultados!$A$1:$ZZ$1, 0))</f>
        <v/>
      </c>
      <c r="C25">
        <f>INDEX(resultados!$A$2:$ZZ$360, 19, MATCH($B$3, resultados!$A$1:$ZZ$1, 0))</f>
        <v/>
      </c>
    </row>
    <row r="26">
      <c r="A26">
        <f>INDEX(resultados!$A$2:$ZZ$360, 20, MATCH($B$1, resultados!$A$1:$ZZ$1, 0))</f>
        <v/>
      </c>
      <c r="B26">
        <f>INDEX(resultados!$A$2:$ZZ$360, 20, MATCH($B$2, resultados!$A$1:$ZZ$1, 0))</f>
        <v/>
      </c>
      <c r="C26">
        <f>INDEX(resultados!$A$2:$ZZ$360, 20, MATCH($B$3, resultados!$A$1:$ZZ$1, 0))</f>
        <v/>
      </c>
    </row>
    <row r="27">
      <c r="A27">
        <f>INDEX(resultados!$A$2:$ZZ$360, 21, MATCH($B$1, resultados!$A$1:$ZZ$1, 0))</f>
        <v/>
      </c>
      <c r="B27">
        <f>INDEX(resultados!$A$2:$ZZ$360, 21, MATCH($B$2, resultados!$A$1:$ZZ$1, 0))</f>
        <v/>
      </c>
      <c r="C27">
        <f>INDEX(resultados!$A$2:$ZZ$360, 21, MATCH($B$3, resultados!$A$1:$ZZ$1, 0))</f>
        <v/>
      </c>
    </row>
    <row r="28">
      <c r="A28">
        <f>INDEX(resultados!$A$2:$ZZ$360, 22, MATCH($B$1, resultados!$A$1:$ZZ$1, 0))</f>
        <v/>
      </c>
      <c r="B28">
        <f>INDEX(resultados!$A$2:$ZZ$360, 22, MATCH($B$2, resultados!$A$1:$ZZ$1, 0))</f>
        <v/>
      </c>
      <c r="C28">
        <f>INDEX(resultados!$A$2:$ZZ$360, 22, MATCH($B$3, resultados!$A$1:$ZZ$1, 0))</f>
        <v/>
      </c>
    </row>
    <row r="29">
      <c r="A29">
        <f>INDEX(resultados!$A$2:$ZZ$360, 23, MATCH($B$1, resultados!$A$1:$ZZ$1, 0))</f>
        <v/>
      </c>
      <c r="B29">
        <f>INDEX(resultados!$A$2:$ZZ$360, 23, MATCH($B$2, resultados!$A$1:$ZZ$1, 0))</f>
        <v/>
      </c>
      <c r="C29">
        <f>INDEX(resultados!$A$2:$ZZ$360, 23, MATCH($B$3, resultados!$A$1:$ZZ$1, 0))</f>
        <v/>
      </c>
    </row>
    <row r="30">
      <c r="A30">
        <f>INDEX(resultados!$A$2:$ZZ$360, 24, MATCH($B$1, resultados!$A$1:$ZZ$1, 0))</f>
        <v/>
      </c>
      <c r="B30">
        <f>INDEX(resultados!$A$2:$ZZ$360, 24, MATCH($B$2, resultados!$A$1:$ZZ$1, 0))</f>
        <v/>
      </c>
      <c r="C30">
        <f>INDEX(resultados!$A$2:$ZZ$360, 24, MATCH($B$3, resultados!$A$1:$ZZ$1, 0))</f>
        <v/>
      </c>
    </row>
    <row r="31">
      <c r="A31">
        <f>INDEX(resultados!$A$2:$ZZ$360, 25, MATCH($B$1, resultados!$A$1:$ZZ$1, 0))</f>
        <v/>
      </c>
      <c r="B31">
        <f>INDEX(resultados!$A$2:$ZZ$360, 25, MATCH($B$2, resultados!$A$1:$ZZ$1, 0))</f>
        <v/>
      </c>
      <c r="C31">
        <f>INDEX(resultados!$A$2:$ZZ$360, 25, MATCH($B$3, resultados!$A$1:$ZZ$1, 0))</f>
        <v/>
      </c>
    </row>
    <row r="32">
      <c r="A32">
        <f>INDEX(resultados!$A$2:$ZZ$360, 26, MATCH($B$1, resultados!$A$1:$ZZ$1, 0))</f>
        <v/>
      </c>
      <c r="B32">
        <f>INDEX(resultados!$A$2:$ZZ$360, 26, MATCH($B$2, resultados!$A$1:$ZZ$1, 0))</f>
        <v/>
      </c>
      <c r="C32">
        <f>INDEX(resultados!$A$2:$ZZ$360, 26, MATCH($B$3, resultados!$A$1:$ZZ$1, 0))</f>
        <v/>
      </c>
    </row>
    <row r="33">
      <c r="A33">
        <f>INDEX(resultados!$A$2:$ZZ$360, 27, MATCH($B$1, resultados!$A$1:$ZZ$1, 0))</f>
        <v/>
      </c>
      <c r="B33">
        <f>INDEX(resultados!$A$2:$ZZ$360, 27, MATCH($B$2, resultados!$A$1:$ZZ$1, 0))</f>
        <v/>
      </c>
      <c r="C33">
        <f>INDEX(resultados!$A$2:$ZZ$360, 27, MATCH($B$3, resultados!$A$1:$ZZ$1, 0))</f>
        <v/>
      </c>
    </row>
    <row r="34">
      <c r="A34">
        <f>INDEX(resultados!$A$2:$ZZ$360, 28, MATCH($B$1, resultados!$A$1:$ZZ$1, 0))</f>
        <v/>
      </c>
      <c r="B34">
        <f>INDEX(resultados!$A$2:$ZZ$360, 28, MATCH($B$2, resultados!$A$1:$ZZ$1, 0))</f>
        <v/>
      </c>
      <c r="C34">
        <f>INDEX(resultados!$A$2:$ZZ$360, 28, MATCH($B$3, resultados!$A$1:$ZZ$1, 0))</f>
        <v/>
      </c>
    </row>
    <row r="35">
      <c r="A35">
        <f>INDEX(resultados!$A$2:$ZZ$360, 29, MATCH($B$1, resultados!$A$1:$ZZ$1, 0))</f>
        <v/>
      </c>
      <c r="B35">
        <f>INDEX(resultados!$A$2:$ZZ$360, 29, MATCH($B$2, resultados!$A$1:$ZZ$1, 0))</f>
        <v/>
      </c>
      <c r="C35">
        <f>INDEX(resultados!$A$2:$ZZ$360, 29, MATCH($B$3, resultados!$A$1:$ZZ$1, 0))</f>
        <v/>
      </c>
    </row>
    <row r="36">
      <c r="A36">
        <f>INDEX(resultados!$A$2:$ZZ$360, 30, MATCH($B$1, resultados!$A$1:$ZZ$1, 0))</f>
        <v/>
      </c>
      <c r="B36">
        <f>INDEX(resultados!$A$2:$ZZ$360, 30, MATCH($B$2, resultados!$A$1:$ZZ$1, 0))</f>
        <v/>
      </c>
      <c r="C36">
        <f>INDEX(resultados!$A$2:$ZZ$360, 30, MATCH($B$3, resultados!$A$1:$ZZ$1, 0))</f>
        <v/>
      </c>
    </row>
    <row r="37">
      <c r="A37">
        <f>INDEX(resultados!$A$2:$ZZ$360, 31, MATCH($B$1, resultados!$A$1:$ZZ$1, 0))</f>
        <v/>
      </c>
      <c r="B37">
        <f>INDEX(resultados!$A$2:$ZZ$360, 31, MATCH($B$2, resultados!$A$1:$ZZ$1, 0))</f>
        <v/>
      </c>
      <c r="C37">
        <f>INDEX(resultados!$A$2:$ZZ$360, 31, MATCH($B$3, resultados!$A$1:$ZZ$1, 0))</f>
        <v/>
      </c>
    </row>
    <row r="38">
      <c r="A38">
        <f>INDEX(resultados!$A$2:$ZZ$360, 32, MATCH($B$1, resultados!$A$1:$ZZ$1, 0))</f>
        <v/>
      </c>
      <c r="B38">
        <f>INDEX(resultados!$A$2:$ZZ$360, 32, MATCH($B$2, resultados!$A$1:$ZZ$1, 0))</f>
        <v/>
      </c>
      <c r="C38">
        <f>INDEX(resultados!$A$2:$ZZ$360, 32, MATCH($B$3, resultados!$A$1:$ZZ$1, 0))</f>
        <v/>
      </c>
    </row>
    <row r="39">
      <c r="A39">
        <f>INDEX(resultados!$A$2:$ZZ$360, 33, MATCH($B$1, resultados!$A$1:$ZZ$1, 0))</f>
        <v/>
      </c>
      <c r="B39">
        <f>INDEX(resultados!$A$2:$ZZ$360, 33, MATCH($B$2, resultados!$A$1:$ZZ$1, 0))</f>
        <v/>
      </c>
      <c r="C39">
        <f>INDEX(resultados!$A$2:$ZZ$360, 33, MATCH($B$3, resultados!$A$1:$ZZ$1, 0))</f>
        <v/>
      </c>
    </row>
    <row r="40">
      <c r="A40">
        <f>INDEX(resultados!$A$2:$ZZ$360, 34, MATCH($B$1, resultados!$A$1:$ZZ$1, 0))</f>
        <v/>
      </c>
      <c r="B40">
        <f>INDEX(resultados!$A$2:$ZZ$360, 34, MATCH($B$2, resultados!$A$1:$ZZ$1, 0))</f>
        <v/>
      </c>
      <c r="C40">
        <f>INDEX(resultados!$A$2:$ZZ$360, 34, MATCH($B$3, resultados!$A$1:$ZZ$1, 0))</f>
        <v/>
      </c>
    </row>
    <row r="41">
      <c r="A41">
        <f>INDEX(resultados!$A$2:$ZZ$360, 35, MATCH($B$1, resultados!$A$1:$ZZ$1, 0))</f>
        <v/>
      </c>
      <c r="B41">
        <f>INDEX(resultados!$A$2:$ZZ$360, 35, MATCH($B$2, resultados!$A$1:$ZZ$1, 0))</f>
        <v/>
      </c>
      <c r="C41">
        <f>INDEX(resultados!$A$2:$ZZ$360, 35, MATCH($B$3, resultados!$A$1:$ZZ$1, 0))</f>
        <v/>
      </c>
    </row>
    <row r="42">
      <c r="A42">
        <f>INDEX(resultados!$A$2:$ZZ$360, 36, MATCH($B$1, resultados!$A$1:$ZZ$1, 0))</f>
        <v/>
      </c>
      <c r="B42">
        <f>INDEX(resultados!$A$2:$ZZ$360, 36, MATCH($B$2, resultados!$A$1:$ZZ$1, 0))</f>
        <v/>
      </c>
      <c r="C42">
        <f>INDEX(resultados!$A$2:$ZZ$360, 36, MATCH($B$3, resultados!$A$1:$ZZ$1, 0))</f>
        <v/>
      </c>
    </row>
    <row r="43">
      <c r="A43">
        <f>INDEX(resultados!$A$2:$ZZ$360, 37, MATCH($B$1, resultados!$A$1:$ZZ$1, 0))</f>
        <v/>
      </c>
      <c r="B43">
        <f>INDEX(resultados!$A$2:$ZZ$360, 37, MATCH($B$2, resultados!$A$1:$ZZ$1, 0))</f>
        <v/>
      </c>
      <c r="C43">
        <f>INDEX(resultados!$A$2:$ZZ$360, 37, MATCH($B$3, resultados!$A$1:$ZZ$1, 0))</f>
        <v/>
      </c>
    </row>
    <row r="44">
      <c r="A44">
        <f>INDEX(resultados!$A$2:$ZZ$360, 38, MATCH($B$1, resultados!$A$1:$ZZ$1, 0))</f>
        <v/>
      </c>
      <c r="B44">
        <f>INDEX(resultados!$A$2:$ZZ$360, 38, MATCH($B$2, resultados!$A$1:$ZZ$1, 0))</f>
        <v/>
      </c>
      <c r="C44">
        <f>INDEX(resultados!$A$2:$ZZ$360, 38, MATCH($B$3, resultados!$A$1:$ZZ$1, 0))</f>
        <v/>
      </c>
    </row>
    <row r="45">
      <c r="A45">
        <f>INDEX(resultados!$A$2:$ZZ$360, 39, MATCH($B$1, resultados!$A$1:$ZZ$1, 0))</f>
        <v/>
      </c>
      <c r="B45">
        <f>INDEX(resultados!$A$2:$ZZ$360, 39, MATCH($B$2, resultados!$A$1:$ZZ$1, 0))</f>
        <v/>
      </c>
      <c r="C45">
        <f>INDEX(resultados!$A$2:$ZZ$360, 39, MATCH($B$3, resultados!$A$1:$ZZ$1, 0))</f>
        <v/>
      </c>
    </row>
    <row r="46">
      <c r="A46">
        <f>INDEX(resultados!$A$2:$ZZ$360, 40, MATCH($B$1, resultados!$A$1:$ZZ$1, 0))</f>
        <v/>
      </c>
      <c r="B46">
        <f>INDEX(resultados!$A$2:$ZZ$360, 40, MATCH($B$2, resultados!$A$1:$ZZ$1, 0))</f>
        <v/>
      </c>
      <c r="C46">
        <f>INDEX(resultados!$A$2:$ZZ$360, 40, MATCH($B$3, resultados!$A$1:$ZZ$1, 0))</f>
        <v/>
      </c>
    </row>
    <row r="47">
      <c r="A47">
        <f>INDEX(resultados!$A$2:$ZZ$360, 41, MATCH($B$1, resultados!$A$1:$ZZ$1, 0))</f>
        <v/>
      </c>
      <c r="B47">
        <f>INDEX(resultados!$A$2:$ZZ$360, 41, MATCH($B$2, resultados!$A$1:$ZZ$1, 0))</f>
        <v/>
      </c>
      <c r="C47">
        <f>INDEX(resultados!$A$2:$ZZ$360, 41, MATCH($B$3, resultados!$A$1:$ZZ$1, 0))</f>
        <v/>
      </c>
    </row>
    <row r="48">
      <c r="A48">
        <f>INDEX(resultados!$A$2:$ZZ$360, 42, MATCH($B$1, resultados!$A$1:$ZZ$1, 0))</f>
        <v/>
      </c>
      <c r="B48">
        <f>INDEX(resultados!$A$2:$ZZ$360, 42, MATCH($B$2, resultados!$A$1:$ZZ$1, 0))</f>
        <v/>
      </c>
      <c r="C48">
        <f>INDEX(resultados!$A$2:$ZZ$360, 42, MATCH($B$3, resultados!$A$1:$ZZ$1, 0))</f>
        <v/>
      </c>
    </row>
    <row r="49">
      <c r="A49">
        <f>INDEX(resultados!$A$2:$ZZ$360, 43, MATCH($B$1, resultados!$A$1:$ZZ$1, 0))</f>
        <v/>
      </c>
      <c r="B49">
        <f>INDEX(resultados!$A$2:$ZZ$360, 43, MATCH($B$2, resultados!$A$1:$ZZ$1, 0))</f>
        <v/>
      </c>
      <c r="C49">
        <f>INDEX(resultados!$A$2:$ZZ$360, 43, MATCH($B$3, resultados!$A$1:$ZZ$1, 0))</f>
        <v/>
      </c>
    </row>
    <row r="50">
      <c r="A50">
        <f>INDEX(resultados!$A$2:$ZZ$360, 44, MATCH($B$1, resultados!$A$1:$ZZ$1, 0))</f>
        <v/>
      </c>
      <c r="B50">
        <f>INDEX(resultados!$A$2:$ZZ$360, 44, MATCH($B$2, resultados!$A$1:$ZZ$1, 0))</f>
        <v/>
      </c>
      <c r="C50">
        <f>INDEX(resultados!$A$2:$ZZ$360, 44, MATCH($B$3, resultados!$A$1:$ZZ$1, 0))</f>
        <v/>
      </c>
    </row>
    <row r="51">
      <c r="A51">
        <f>INDEX(resultados!$A$2:$ZZ$360, 45, MATCH($B$1, resultados!$A$1:$ZZ$1, 0))</f>
        <v/>
      </c>
      <c r="B51">
        <f>INDEX(resultados!$A$2:$ZZ$360, 45, MATCH($B$2, resultados!$A$1:$ZZ$1, 0))</f>
        <v/>
      </c>
      <c r="C51">
        <f>INDEX(resultados!$A$2:$ZZ$360, 45, MATCH($B$3, resultados!$A$1:$ZZ$1, 0))</f>
        <v/>
      </c>
    </row>
    <row r="52">
      <c r="A52">
        <f>INDEX(resultados!$A$2:$ZZ$360, 46, MATCH($B$1, resultados!$A$1:$ZZ$1, 0))</f>
        <v/>
      </c>
      <c r="B52">
        <f>INDEX(resultados!$A$2:$ZZ$360, 46, MATCH($B$2, resultados!$A$1:$ZZ$1, 0))</f>
        <v/>
      </c>
      <c r="C52">
        <f>INDEX(resultados!$A$2:$ZZ$360, 46, MATCH($B$3, resultados!$A$1:$ZZ$1, 0))</f>
        <v/>
      </c>
    </row>
    <row r="53">
      <c r="A53">
        <f>INDEX(resultados!$A$2:$ZZ$360, 47, MATCH($B$1, resultados!$A$1:$ZZ$1, 0))</f>
        <v/>
      </c>
      <c r="B53">
        <f>INDEX(resultados!$A$2:$ZZ$360, 47, MATCH($B$2, resultados!$A$1:$ZZ$1, 0))</f>
        <v/>
      </c>
      <c r="C53">
        <f>INDEX(resultados!$A$2:$ZZ$360, 47, MATCH($B$3, resultados!$A$1:$ZZ$1, 0))</f>
        <v/>
      </c>
    </row>
    <row r="54">
      <c r="A54">
        <f>INDEX(resultados!$A$2:$ZZ$360, 48, MATCH($B$1, resultados!$A$1:$ZZ$1, 0))</f>
        <v/>
      </c>
      <c r="B54">
        <f>INDEX(resultados!$A$2:$ZZ$360, 48, MATCH($B$2, resultados!$A$1:$ZZ$1, 0))</f>
        <v/>
      </c>
      <c r="C54">
        <f>INDEX(resultados!$A$2:$ZZ$360, 48, MATCH($B$3, resultados!$A$1:$ZZ$1, 0))</f>
        <v/>
      </c>
    </row>
    <row r="55">
      <c r="A55">
        <f>INDEX(resultados!$A$2:$ZZ$360, 49, MATCH($B$1, resultados!$A$1:$ZZ$1, 0))</f>
        <v/>
      </c>
      <c r="B55">
        <f>INDEX(resultados!$A$2:$ZZ$360, 49, MATCH($B$2, resultados!$A$1:$ZZ$1, 0))</f>
        <v/>
      </c>
      <c r="C55">
        <f>INDEX(resultados!$A$2:$ZZ$360, 49, MATCH($B$3, resultados!$A$1:$ZZ$1, 0))</f>
        <v/>
      </c>
    </row>
    <row r="56">
      <c r="A56">
        <f>INDEX(resultados!$A$2:$ZZ$360, 50, MATCH($B$1, resultados!$A$1:$ZZ$1, 0))</f>
        <v/>
      </c>
      <c r="B56">
        <f>INDEX(resultados!$A$2:$ZZ$360, 50, MATCH($B$2, resultados!$A$1:$ZZ$1, 0))</f>
        <v/>
      </c>
      <c r="C56">
        <f>INDEX(resultados!$A$2:$ZZ$360, 50, MATCH($B$3, resultados!$A$1:$ZZ$1, 0))</f>
        <v/>
      </c>
    </row>
    <row r="57">
      <c r="A57">
        <f>INDEX(resultados!$A$2:$ZZ$360, 51, MATCH($B$1, resultados!$A$1:$ZZ$1, 0))</f>
        <v/>
      </c>
      <c r="B57">
        <f>INDEX(resultados!$A$2:$ZZ$360, 51, MATCH($B$2, resultados!$A$1:$ZZ$1, 0))</f>
        <v/>
      </c>
      <c r="C57">
        <f>INDEX(resultados!$A$2:$ZZ$360, 51, MATCH($B$3, resultados!$A$1:$ZZ$1, 0))</f>
        <v/>
      </c>
    </row>
    <row r="58">
      <c r="A58">
        <f>INDEX(resultados!$A$2:$ZZ$360, 52, MATCH($B$1, resultados!$A$1:$ZZ$1, 0))</f>
        <v/>
      </c>
      <c r="B58">
        <f>INDEX(resultados!$A$2:$ZZ$360, 52, MATCH($B$2, resultados!$A$1:$ZZ$1, 0))</f>
        <v/>
      </c>
      <c r="C58">
        <f>INDEX(resultados!$A$2:$ZZ$360, 52, MATCH($B$3, resultados!$A$1:$ZZ$1, 0))</f>
        <v/>
      </c>
    </row>
    <row r="59">
      <c r="A59">
        <f>INDEX(resultados!$A$2:$ZZ$360, 53, MATCH($B$1, resultados!$A$1:$ZZ$1, 0))</f>
        <v/>
      </c>
      <c r="B59">
        <f>INDEX(resultados!$A$2:$ZZ$360, 53, MATCH($B$2, resultados!$A$1:$ZZ$1, 0))</f>
        <v/>
      </c>
      <c r="C59">
        <f>INDEX(resultados!$A$2:$ZZ$360, 53, MATCH($B$3, resultados!$A$1:$ZZ$1, 0))</f>
        <v/>
      </c>
    </row>
    <row r="60">
      <c r="A60">
        <f>INDEX(resultados!$A$2:$ZZ$360, 54, MATCH($B$1, resultados!$A$1:$ZZ$1, 0))</f>
        <v/>
      </c>
      <c r="B60">
        <f>INDEX(resultados!$A$2:$ZZ$360, 54, MATCH($B$2, resultados!$A$1:$ZZ$1, 0))</f>
        <v/>
      </c>
      <c r="C60">
        <f>INDEX(resultados!$A$2:$ZZ$360, 54, MATCH($B$3, resultados!$A$1:$ZZ$1, 0))</f>
        <v/>
      </c>
    </row>
    <row r="61">
      <c r="A61">
        <f>INDEX(resultados!$A$2:$ZZ$360, 55, MATCH($B$1, resultados!$A$1:$ZZ$1, 0))</f>
        <v/>
      </c>
      <c r="B61">
        <f>INDEX(resultados!$A$2:$ZZ$360, 55, MATCH($B$2, resultados!$A$1:$ZZ$1, 0))</f>
        <v/>
      </c>
      <c r="C61">
        <f>INDEX(resultados!$A$2:$ZZ$360, 55, MATCH($B$3, resultados!$A$1:$ZZ$1, 0))</f>
        <v/>
      </c>
    </row>
    <row r="62">
      <c r="A62">
        <f>INDEX(resultados!$A$2:$ZZ$360, 56, MATCH($B$1, resultados!$A$1:$ZZ$1, 0))</f>
        <v/>
      </c>
      <c r="B62">
        <f>INDEX(resultados!$A$2:$ZZ$360, 56, MATCH($B$2, resultados!$A$1:$ZZ$1, 0))</f>
        <v/>
      </c>
      <c r="C62">
        <f>INDEX(resultados!$A$2:$ZZ$360, 56, MATCH($B$3, resultados!$A$1:$ZZ$1, 0))</f>
        <v/>
      </c>
    </row>
    <row r="63">
      <c r="A63">
        <f>INDEX(resultados!$A$2:$ZZ$360, 57, MATCH($B$1, resultados!$A$1:$ZZ$1, 0))</f>
        <v/>
      </c>
      <c r="B63">
        <f>INDEX(resultados!$A$2:$ZZ$360, 57, MATCH($B$2, resultados!$A$1:$ZZ$1, 0))</f>
        <v/>
      </c>
      <c r="C63">
        <f>INDEX(resultados!$A$2:$ZZ$360, 57, MATCH($B$3, resultados!$A$1:$ZZ$1, 0))</f>
        <v/>
      </c>
    </row>
    <row r="64">
      <c r="A64">
        <f>INDEX(resultados!$A$2:$ZZ$360, 58, MATCH($B$1, resultados!$A$1:$ZZ$1, 0))</f>
        <v/>
      </c>
      <c r="B64">
        <f>INDEX(resultados!$A$2:$ZZ$360, 58, MATCH($B$2, resultados!$A$1:$ZZ$1, 0))</f>
        <v/>
      </c>
      <c r="C64">
        <f>INDEX(resultados!$A$2:$ZZ$360, 58, MATCH($B$3, resultados!$A$1:$ZZ$1, 0))</f>
        <v/>
      </c>
    </row>
    <row r="65">
      <c r="A65">
        <f>INDEX(resultados!$A$2:$ZZ$360, 59, MATCH($B$1, resultados!$A$1:$ZZ$1, 0))</f>
        <v/>
      </c>
      <c r="B65">
        <f>INDEX(resultados!$A$2:$ZZ$360, 59, MATCH($B$2, resultados!$A$1:$ZZ$1, 0))</f>
        <v/>
      </c>
      <c r="C65">
        <f>INDEX(resultados!$A$2:$ZZ$360, 59, MATCH($B$3, resultados!$A$1:$ZZ$1, 0))</f>
        <v/>
      </c>
    </row>
    <row r="66">
      <c r="A66">
        <f>INDEX(resultados!$A$2:$ZZ$360, 60, MATCH($B$1, resultados!$A$1:$ZZ$1, 0))</f>
        <v/>
      </c>
      <c r="B66">
        <f>INDEX(resultados!$A$2:$ZZ$360, 60, MATCH($B$2, resultados!$A$1:$ZZ$1, 0))</f>
        <v/>
      </c>
      <c r="C66">
        <f>INDEX(resultados!$A$2:$ZZ$360, 60, MATCH($B$3, resultados!$A$1:$ZZ$1, 0))</f>
        <v/>
      </c>
    </row>
    <row r="67">
      <c r="A67">
        <f>INDEX(resultados!$A$2:$ZZ$360, 61, MATCH($B$1, resultados!$A$1:$ZZ$1, 0))</f>
        <v/>
      </c>
      <c r="B67">
        <f>INDEX(resultados!$A$2:$ZZ$360, 61, MATCH($B$2, resultados!$A$1:$ZZ$1, 0))</f>
        <v/>
      </c>
      <c r="C67">
        <f>INDEX(resultados!$A$2:$ZZ$360, 61, MATCH($B$3, resultados!$A$1:$ZZ$1, 0))</f>
        <v/>
      </c>
    </row>
    <row r="68">
      <c r="A68">
        <f>INDEX(resultados!$A$2:$ZZ$360, 62, MATCH($B$1, resultados!$A$1:$ZZ$1, 0))</f>
        <v/>
      </c>
      <c r="B68">
        <f>INDEX(resultados!$A$2:$ZZ$360, 62, MATCH($B$2, resultados!$A$1:$ZZ$1, 0))</f>
        <v/>
      </c>
      <c r="C68">
        <f>INDEX(resultados!$A$2:$ZZ$360, 62, MATCH($B$3, resultados!$A$1:$ZZ$1, 0))</f>
        <v/>
      </c>
    </row>
    <row r="69">
      <c r="A69">
        <f>INDEX(resultados!$A$2:$ZZ$360, 63, MATCH($B$1, resultados!$A$1:$ZZ$1, 0))</f>
        <v/>
      </c>
      <c r="B69">
        <f>INDEX(resultados!$A$2:$ZZ$360, 63, MATCH($B$2, resultados!$A$1:$ZZ$1, 0))</f>
        <v/>
      </c>
      <c r="C69">
        <f>INDEX(resultados!$A$2:$ZZ$360, 63, MATCH($B$3, resultados!$A$1:$ZZ$1, 0))</f>
        <v/>
      </c>
    </row>
    <row r="70">
      <c r="A70">
        <f>INDEX(resultados!$A$2:$ZZ$360, 64, MATCH($B$1, resultados!$A$1:$ZZ$1, 0))</f>
        <v/>
      </c>
      <c r="B70">
        <f>INDEX(resultados!$A$2:$ZZ$360, 64, MATCH($B$2, resultados!$A$1:$ZZ$1, 0))</f>
        <v/>
      </c>
      <c r="C70">
        <f>INDEX(resultados!$A$2:$ZZ$360, 64, MATCH($B$3, resultados!$A$1:$ZZ$1, 0))</f>
        <v/>
      </c>
    </row>
    <row r="71">
      <c r="A71">
        <f>INDEX(resultados!$A$2:$ZZ$360, 65, MATCH($B$1, resultados!$A$1:$ZZ$1, 0))</f>
        <v/>
      </c>
      <c r="B71">
        <f>INDEX(resultados!$A$2:$ZZ$360, 65, MATCH($B$2, resultados!$A$1:$ZZ$1, 0))</f>
        <v/>
      </c>
      <c r="C71">
        <f>INDEX(resultados!$A$2:$ZZ$360, 65, MATCH($B$3, resultados!$A$1:$ZZ$1, 0))</f>
        <v/>
      </c>
    </row>
    <row r="72">
      <c r="A72">
        <f>INDEX(resultados!$A$2:$ZZ$360, 66, MATCH($B$1, resultados!$A$1:$ZZ$1, 0))</f>
        <v/>
      </c>
      <c r="B72">
        <f>INDEX(resultados!$A$2:$ZZ$360, 66, MATCH($B$2, resultados!$A$1:$ZZ$1, 0))</f>
        <v/>
      </c>
      <c r="C72">
        <f>INDEX(resultados!$A$2:$ZZ$360, 66, MATCH($B$3, resultados!$A$1:$ZZ$1, 0))</f>
        <v/>
      </c>
    </row>
    <row r="73">
      <c r="A73">
        <f>INDEX(resultados!$A$2:$ZZ$360, 67, MATCH($B$1, resultados!$A$1:$ZZ$1, 0))</f>
        <v/>
      </c>
      <c r="B73">
        <f>INDEX(resultados!$A$2:$ZZ$360, 67, MATCH($B$2, resultados!$A$1:$ZZ$1, 0))</f>
        <v/>
      </c>
      <c r="C73">
        <f>INDEX(resultados!$A$2:$ZZ$360, 67, MATCH($B$3, resultados!$A$1:$ZZ$1, 0))</f>
        <v/>
      </c>
    </row>
    <row r="74">
      <c r="A74">
        <f>INDEX(resultados!$A$2:$ZZ$360, 68, MATCH($B$1, resultados!$A$1:$ZZ$1, 0))</f>
        <v/>
      </c>
      <c r="B74">
        <f>INDEX(resultados!$A$2:$ZZ$360, 68, MATCH($B$2, resultados!$A$1:$ZZ$1, 0))</f>
        <v/>
      </c>
      <c r="C74">
        <f>INDEX(resultados!$A$2:$ZZ$360, 68, MATCH($B$3, resultados!$A$1:$ZZ$1, 0))</f>
        <v/>
      </c>
    </row>
    <row r="75">
      <c r="A75">
        <f>INDEX(resultados!$A$2:$ZZ$360, 69, MATCH($B$1, resultados!$A$1:$ZZ$1, 0))</f>
        <v/>
      </c>
      <c r="B75">
        <f>INDEX(resultados!$A$2:$ZZ$360, 69, MATCH($B$2, resultados!$A$1:$ZZ$1, 0))</f>
        <v/>
      </c>
      <c r="C75">
        <f>INDEX(resultados!$A$2:$ZZ$360, 69, MATCH($B$3, resultados!$A$1:$ZZ$1, 0))</f>
        <v/>
      </c>
    </row>
    <row r="76">
      <c r="A76">
        <f>INDEX(resultados!$A$2:$ZZ$360, 70, MATCH($B$1, resultados!$A$1:$ZZ$1, 0))</f>
        <v/>
      </c>
      <c r="B76">
        <f>INDEX(resultados!$A$2:$ZZ$360, 70, MATCH($B$2, resultados!$A$1:$ZZ$1, 0))</f>
        <v/>
      </c>
      <c r="C76">
        <f>INDEX(resultados!$A$2:$ZZ$360, 70, MATCH($B$3, resultados!$A$1:$ZZ$1, 0))</f>
        <v/>
      </c>
    </row>
    <row r="77">
      <c r="A77">
        <f>INDEX(resultados!$A$2:$ZZ$360, 71, MATCH($B$1, resultados!$A$1:$ZZ$1, 0))</f>
        <v/>
      </c>
      <c r="B77">
        <f>INDEX(resultados!$A$2:$ZZ$360, 71, MATCH($B$2, resultados!$A$1:$ZZ$1, 0))</f>
        <v/>
      </c>
      <c r="C77">
        <f>INDEX(resultados!$A$2:$ZZ$360, 71, MATCH($B$3, resultados!$A$1:$ZZ$1, 0))</f>
        <v/>
      </c>
    </row>
    <row r="78">
      <c r="A78">
        <f>INDEX(resultados!$A$2:$ZZ$360, 72, MATCH($B$1, resultados!$A$1:$ZZ$1, 0))</f>
        <v/>
      </c>
      <c r="B78">
        <f>INDEX(resultados!$A$2:$ZZ$360, 72, MATCH($B$2, resultados!$A$1:$ZZ$1, 0))</f>
        <v/>
      </c>
      <c r="C78">
        <f>INDEX(resultados!$A$2:$ZZ$360, 72, MATCH($B$3, resultados!$A$1:$ZZ$1, 0))</f>
        <v/>
      </c>
    </row>
    <row r="79">
      <c r="A79">
        <f>INDEX(resultados!$A$2:$ZZ$360, 73, MATCH($B$1, resultados!$A$1:$ZZ$1, 0))</f>
        <v/>
      </c>
      <c r="B79">
        <f>INDEX(resultados!$A$2:$ZZ$360, 73, MATCH($B$2, resultados!$A$1:$ZZ$1, 0))</f>
        <v/>
      </c>
      <c r="C79">
        <f>INDEX(resultados!$A$2:$ZZ$360, 73, MATCH($B$3, resultados!$A$1:$ZZ$1, 0))</f>
        <v/>
      </c>
    </row>
    <row r="80">
      <c r="A80">
        <f>INDEX(resultados!$A$2:$ZZ$360, 74, MATCH($B$1, resultados!$A$1:$ZZ$1, 0))</f>
        <v/>
      </c>
      <c r="B80">
        <f>INDEX(resultados!$A$2:$ZZ$360, 74, MATCH($B$2, resultados!$A$1:$ZZ$1, 0))</f>
        <v/>
      </c>
      <c r="C80">
        <f>INDEX(resultados!$A$2:$ZZ$360, 74, MATCH($B$3, resultados!$A$1:$ZZ$1, 0))</f>
        <v/>
      </c>
    </row>
    <row r="81">
      <c r="A81">
        <f>INDEX(resultados!$A$2:$ZZ$360, 75, MATCH($B$1, resultados!$A$1:$ZZ$1, 0))</f>
        <v/>
      </c>
      <c r="B81">
        <f>INDEX(resultados!$A$2:$ZZ$360, 75, MATCH($B$2, resultados!$A$1:$ZZ$1, 0))</f>
        <v/>
      </c>
      <c r="C81">
        <f>INDEX(resultados!$A$2:$ZZ$360, 75, MATCH($B$3, resultados!$A$1:$ZZ$1, 0))</f>
        <v/>
      </c>
    </row>
    <row r="82">
      <c r="A82">
        <f>INDEX(resultados!$A$2:$ZZ$360, 76, MATCH($B$1, resultados!$A$1:$ZZ$1, 0))</f>
        <v/>
      </c>
      <c r="B82">
        <f>INDEX(resultados!$A$2:$ZZ$360, 76, MATCH($B$2, resultados!$A$1:$ZZ$1, 0))</f>
        <v/>
      </c>
      <c r="C82">
        <f>INDEX(resultados!$A$2:$ZZ$360, 76, MATCH($B$3, resultados!$A$1:$ZZ$1, 0))</f>
        <v/>
      </c>
    </row>
    <row r="83">
      <c r="A83">
        <f>INDEX(resultados!$A$2:$ZZ$360, 77, MATCH($B$1, resultados!$A$1:$ZZ$1, 0))</f>
        <v/>
      </c>
      <c r="B83">
        <f>INDEX(resultados!$A$2:$ZZ$360, 77, MATCH($B$2, resultados!$A$1:$ZZ$1, 0))</f>
        <v/>
      </c>
      <c r="C83">
        <f>INDEX(resultados!$A$2:$ZZ$360, 77, MATCH($B$3, resultados!$A$1:$ZZ$1, 0))</f>
        <v/>
      </c>
    </row>
    <row r="84">
      <c r="A84">
        <f>INDEX(resultados!$A$2:$ZZ$360, 78, MATCH($B$1, resultados!$A$1:$ZZ$1, 0))</f>
        <v/>
      </c>
      <c r="B84">
        <f>INDEX(resultados!$A$2:$ZZ$360, 78, MATCH($B$2, resultados!$A$1:$ZZ$1, 0))</f>
        <v/>
      </c>
      <c r="C84">
        <f>INDEX(resultados!$A$2:$ZZ$360, 78, MATCH($B$3, resultados!$A$1:$ZZ$1, 0))</f>
        <v/>
      </c>
    </row>
    <row r="85">
      <c r="A85">
        <f>INDEX(resultados!$A$2:$ZZ$360, 79, MATCH($B$1, resultados!$A$1:$ZZ$1, 0))</f>
        <v/>
      </c>
      <c r="B85">
        <f>INDEX(resultados!$A$2:$ZZ$360, 79, MATCH($B$2, resultados!$A$1:$ZZ$1, 0))</f>
        <v/>
      </c>
      <c r="C85">
        <f>INDEX(resultados!$A$2:$ZZ$360, 79, MATCH($B$3, resultados!$A$1:$ZZ$1, 0))</f>
        <v/>
      </c>
    </row>
    <row r="86">
      <c r="A86">
        <f>INDEX(resultados!$A$2:$ZZ$360, 80, MATCH($B$1, resultados!$A$1:$ZZ$1, 0))</f>
        <v/>
      </c>
      <c r="B86">
        <f>INDEX(resultados!$A$2:$ZZ$360, 80, MATCH($B$2, resultados!$A$1:$ZZ$1, 0))</f>
        <v/>
      </c>
      <c r="C86">
        <f>INDEX(resultados!$A$2:$ZZ$360, 80, MATCH($B$3, resultados!$A$1:$ZZ$1, 0))</f>
        <v/>
      </c>
    </row>
    <row r="87">
      <c r="A87">
        <f>INDEX(resultados!$A$2:$ZZ$360, 81, MATCH($B$1, resultados!$A$1:$ZZ$1, 0))</f>
        <v/>
      </c>
      <c r="B87">
        <f>INDEX(resultados!$A$2:$ZZ$360, 81, MATCH($B$2, resultados!$A$1:$ZZ$1, 0))</f>
        <v/>
      </c>
      <c r="C87">
        <f>INDEX(resultados!$A$2:$ZZ$360, 81, MATCH($B$3, resultados!$A$1:$ZZ$1, 0))</f>
        <v/>
      </c>
    </row>
    <row r="88">
      <c r="A88">
        <f>INDEX(resultados!$A$2:$ZZ$360, 82, MATCH($B$1, resultados!$A$1:$ZZ$1, 0))</f>
        <v/>
      </c>
      <c r="B88">
        <f>INDEX(resultados!$A$2:$ZZ$360, 82, MATCH($B$2, resultados!$A$1:$ZZ$1, 0))</f>
        <v/>
      </c>
      <c r="C88">
        <f>INDEX(resultados!$A$2:$ZZ$360, 82, MATCH($B$3, resultados!$A$1:$ZZ$1, 0))</f>
        <v/>
      </c>
    </row>
    <row r="89">
      <c r="A89">
        <f>INDEX(resultados!$A$2:$ZZ$360, 83, MATCH($B$1, resultados!$A$1:$ZZ$1, 0))</f>
        <v/>
      </c>
      <c r="B89">
        <f>INDEX(resultados!$A$2:$ZZ$360, 83, MATCH($B$2, resultados!$A$1:$ZZ$1, 0))</f>
        <v/>
      </c>
      <c r="C89">
        <f>INDEX(resultados!$A$2:$ZZ$360, 83, MATCH($B$3, resultados!$A$1:$ZZ$1, 0))</f>
        <v/>
      </c>
    </row>
    <row r="90">
      <c r="A90">
        <f>INDEX(resultados!$A$2:$ZZ$360, 84, MATCH($B$1, resultados!$A$1:$ZZ$1, 0))</f>
        <v/>
      </c>
      <c r="B90">
        <f>INDEX(resultados!$A$2:$ZZ$360, 84, MATCH($B$2, resultados!$A$1:$ZZ$1, 0))</f>
        <v/>
      </c>
      <c r="C90">
        <f>INDEX(resultados!$A$2:$ZZ$360, 84, MATCH($B$3, resultados!$A$1:$ZZ$1, 0))</f>
        <v/>
      </c>
    </row>
    <row r="91">
      <c r="A91">
        <f>INDEX(resultados!$A$2:$ZZ$360, 85, MATCH($B$1, resultados!$A$1:$ZZ$1, 0))</f>
        <v/>
      </c>
      <c r="B91">
        <f>INDEX(resultados!$A$2:$ZZ$360, 85, MATCH($B$2, resultados!$A$1:$ZZ$1, 0))</f>
        <v/>
      </c>
      <c r="C91">
        <f>INDEX(resultados!$A$2:$ZZ$360, 85, MATCH($B$3, resultados!$A$1:$ZZ$1, 0))</f>
        <v/>
      </c>
    </row>
    <row r="92">
      <c r="A92">
        <f>INDEX(resultados!$A$2:$ZZ$360, 86, MATCH($B$1, resultados!$A$1:$ZZ$1, 0))</f>
        <v/>
      </c>
      <c r="B92">
        <f>INDEX(resultados!$A$2:$ZZ$360, 86, MATCH($B$2, resultados!$A$1:$ZZ$1, 0))</f>
        <v/>
      </c>
      <c r="C92">
        <f>INDEX(resultados!$A$2:$ZZ$360, 86, MATCH($B$3, resultados!$A$1:$ZZ$1, 0))</f>
        <v/>
      </c>
    </row>
    <row r="93">
      <c r="A93">
        <f>INDEX(resultados!$A$2:$ZZ$360, 87, MATCH($B$1, resultados!$A$1:$ZZ$1, 0))</f>
        <v/>
      </c>
      <c r="B93">
        <f>INDEX(resultados!$A$2:$ZZ$360, 87, MATCH($B$2, resultados!$A$1:$ZZ$1, 0))</f>
        <v/>
      </c>
      <c r="C93">
        <f>INDEX(resultados!$A$2:$ZZ$360, 87, MATCH($B$3, resultados!$A$1:$ZZ$1, 0))</f>
        <v/>
      </c>
    </row>
    <row r="94">
      <c r="A94">
        <f>INDEX(resultados!$A$2:$ZZ$360, 88, MATCH($B$1, resultados!$A$1:$ZZ$1, 0))</f>
        <v/>
      </c>
      <c r="B94">
        <f>INDEX(resultados!$A$2:$ZZ$360, 88, MATCH($B$2, resultados!$A$1:$ZZ$1, 0))</f>
        <v/>
      </c>
      <c r="C94">
        <f>INDEX(resultados!$A$2:$ZZ$360, 88, MATCH($B$3, resultados!$A$1:$ZZ$1, 0))</f>
        <v/>
      </c>
    </row>
    <row r="95">
      <c r="A95">
        <f>INDEX(resultados!$A$2:$ZZ$360, 89, MATCH($B$1, resultados!$A$1:$ZZ$1, 0))</f>
        <v/>
      </c>
      <c r="B95">
        <f>INDEX(resultados!$A$2:$ZZ$360, 89, MATCH($B$2, resultados!$A$1:$ZZ$1, 0))</f>
        <v/>
      </c>
      <c r="C95">
        <f>INDEX(resultados!$A$2:$ZZ$360, 89, MATCH($B$3, resultados!$A$1:$ZZ$1, 0))</f>
        <v/>
      </c>
    </row>
    <row r="96">
      <c r="A96">
        <f>INDEX(resultados!$A$2:$ZZ$360, 90, MATCH($B$1, resultados!$A$1:$ZZ$1, 0))</f>
        <v/>
      </c>
      <c r="B96">
        <f>INDEX(resultados!$A$2:$ZZ$360, 90, MATCH($B$2, resultados!$A$1:$ZZ$1, 0))</f>
        <v/>
      </c>
      <c r="C96">
        <f>INDEX(resultados!$A$2:$ZZ$360, 90, MATCH($B$3, resultados!$A$1:$ZZ$1, 0))</f>
        <v/>
      </c>
    </row>
    <row r="97">
      <c r="A97">
        <f>INDEX(resultados!$A$2:$ZZ$360, 91, MATCH($B$1, resultados!$A$1:$ZZ$1, 0))</f>
        <v/>
      </c>
      <c r="B97">
        <f>INDEX(resultados!$A$2:$ZZ$360, 91, MATCH($B$2, resultados!$A$1:$ZZ$1, 0))</f>
        <v/>
      </c>
      <c r="C97">
        <f>INDEX(resultados!$A$2:$ZZ$360, 91, MATCH($B$3, resultados!$A$1:$ZZ$1, 0))</f>
        <v/>
      </c>
    </row>
    <row r="98">
      <c r="A98">
        <f>INDEX(resultados!$A$2:$ZZ$360, 92, MATCH($B$1, resultados!$A$1:$ZZ$1, 0))</f>
        <v/>
      </c>
      <c r="B98">
        <f>INDEX(resultados!$A$2:$ZZ$360, 92, MATCH($B$2, resultados!$A$1:$ZZ$1, 0))</f>
        <v/>
      </c>
      <c r="C98">
        <f>INDEX(resultados!$A$2:$ZZ$360, 92, MATCH($B$3, resultados!$A$1:$ZZ$1, 0))</f>
        <v/>
      </c>
    </row>
    <row r="99">
      <c r="A99">
        <f>INDEX(resultados!$A$2:$ZZ$360, 93, MATCH($B$1, resultados!$A$1:$ZZ$1, 0))</f>
        <v/>
      </c>
      <c r="B99">
        <f>INDEX(resultados!$A$2:$ZZ$360, 93, MATCH($B$2, resultados!$A$1:$ZZ$1, 0))</f>
        <v/>
      </c>
      <c r="C99">
        <f>INDEX(resultados!$A$2:$ZZ$360, 93, MATCH($B$3, resultados!$A$1:$ZZ$1, 0))</f>
        <v/>
      </c>
    </row>
    <row r="100">
      <c r="A100">
        <f>INDEX(resultados!$A$2:$ZZ$360, 94, MATCH($B$1, resultados!$A$1:$ZZ$1, 0))</f>
        <v/>
      </c>
      <c r="B100">
        <f>INDEX(resultados!$A$2:$ZZ$360, 94, MATCH($B$2, resultados!$A$1:$ZZ$1, 0))</f>
        <v/>
      </c>
      <c r="C100">
        <f>INDEX(resultados!$A$2:$ZZ$360, 94, MATCH($B$3, resultados!$A$1:$ZZ$1, 0))</f>
        <v/>
      </c>
    </row>
    <row r="101">
      <c r="A101">
        <f>INDEX(resultados!$A$2:$ZZ$360, 95, MATCH($B$1, resultados!$A$1:$ZZ$1, 0))</f>
        <v/>
      </c>
      <c r="B101">
        <f>INDEX(resultados!$A$2:$ZZ$360, 95, MATCH($B$2, resultados!$A$1:$ZZ$1, 0))</f>
        <v/>
      </c>
      <c r="C101">
        <f>INDEX(resultados!$A$2:$ZZ$360, 95, MATCH($B$3, resultados!$A$1:$ZZ$1, 0))</f>
        <v/>
      </c>
    </row>
    <row r="102">
      <c r="A102">
        <f>INDEX(resultados!$A$2:$ZZ$360, 96, MATCH($B$1, resultados!$A$1:$ZZ$1, 0))</f>
        <v/>
      </c>
      <c r="B102">
        <f>INDEX(resultados!$A$2:$ZZ$360, 96, MATCH($B$2, resultados!$A$1:$ZZ$1, 0))</f>
        <v/>
      </c>
      <c r="C102">
        <f>INDEX(resultados!$A$2:$ZZ$360, 96, MATCH($B$3, resultados!$A$1:$ZZ$1, 0))</f>
        <v/>
      </c>
    </row>
    <row r="103">
      <c r="A103">
        <f>INDEX(resultados!$A$2:$ZZ$360, 97, MATCH($B$1, resultados!$A$1:$ZZ$1, 0))</f>
        <v/>
      </c>
      <c r="B103">
        <f>INDEX(resultados!$A$2:$ZZ$360, 97, MATCH($B$2, resultados!$A$1:$ZZ$1, 0))</f>
        <v/>
      </c>
      <c r="C103">
        <f>INDEX(resultados!$A$2:$ZZ$360, 97, MATCH($B$3, resultados!$A$1:$ZZ$1, 0))</f>
        <v/>
      </c>
    </row>
    <row r="104">
      <c r="A104">
        <f>INDEX(resultados!$A$2:$ZZ$360, 98, MATCH($B$1, resultados!$A$1:$ZZ$1, 0))</f>
        <v/>
      </c>
      <c r="B104">
        <f>INDEX(resultados!$A$2:$ZZ$360, 98, MATCH($B$2, resultados!$A$1:$ZZ$1, 0))</f>
        <v/>
      </c>
      <c r="C104">
        <f>INDEX(resultados!$A$2:$ZZ$360, 98, MATCH($B$3, resultados!$A$1:$ZZ$1, 0))</f>
        <v/>
      </c>
    </row>
    <row r="105">
      <c r="A105">
        <f>INDEX(resultados!$A$2:$ZZ$360, 99, MATCH($B$1, resultados!$A$1:$ZZ$1, 0))</f>
        <v/>
      </c>
      <c r="B105">
        <f>INDEX(resultados!$A$2:$ZZ$360, 99, MATCH($B$2, resultados!$A$1:$ZZ$1, 0))</f>
        <v/>
      </c>
      <c r="C105">
        <f>INDEX(resultados!$A$2:$ZZ$360, 99, MATCH($B$3, resultados!$A$1:$ZZ$1, 0))</f>
        <v/>
      </c>
    </row>
    <row r="106">
      <c r="A106">
        <f>INDEX(resultados!$A$2:$ZZ$360, 100, MATCH($B$1, resultados!$A$1:$ZZ$1, 0))</f>
        <v/>
      </c>
      <c r="B106">
        <f>INDEX(resultados!$A$2:$ZZ$360, 100, MATCH($B$2, resultados!$A$1:$ZZ$1, 0))</f>
        <v/>
      </c>
      <c r="C106">
        <f>INDEX(resultados!$A$2:$ZZ$360, 100, MATCH($B$3, resultados!$A$1:$ZZ$1, 0))</f>
        <v/>
      </c>
    </row>
    <row r="107">
      <c r="A107">
        <f>INDEX(resultados!$A$2:$ZZ$360, 101, MATCH($B$1, resultados!$A$1:$ZZ$1, 0))</f>
        <v/>
      </c>
      <c r="B107">
        <f>INDEX(resultados!$A$2:$ZZ$360, 101, MATCH($B$2, resultados!$A$1:$ZZ$1, 0))</f>
        <v/>
      </c>
      <c r="C107">
        <f>INDEX(resultados!$A$2:$ZZ$360, 101, MATCH($B$3, resultados!$A$1:$ZZ$1, 0))</f>
        <v/>
      </c>
    </row>
    <row r="108">
      <c r="A108">
        <f>INDEX(resultados!$A$2:$ZZ$360, 102, MATCH($B$1, resultados!$A$1:$ZZ$1, 0))</f>
        <v/>
      </c>
      <c r="B108">
        <f>INDEX(resultados!$A$2:$ZZ$360, 102, MATCH($B$2, resultados!$A$1:$ZZ$1, 0))</f>
        <v/>
      </c>
      <c r="C108">
        <f>INDEX(resultados!$A$2:$ZZ$360, 102, MATCH($B$3, resultados!$A$1:$ZZ$1, 0))</f>
        <v/>
      </c>
    </row>
    <row r="109">
      <c r="A109">
        <f>INDEX(resultados!$A$2:$ZZ$360, 103, MATCH($B$1, resultados!$A$1:$ZZ$1, 0))</f>
        <v/>
      </c>
      <c r="B109">
        <f>INDEX(resultados!$A$2:$ZZ$360, 103, MATCH($B$2, resultados!$A$1:$ZZ$1, 0))</f>
        <v/>
      </c>
      <c r="C109">
        <f>INDEX(resultados!$A$2:$ZZ$360, 103, MATCH($B$3, resultados!$A$1:$ZZ$1, 0))</f>
        <v/>
      </c>
    </row>
    <row r="110">
      <c r="A110">
        <f>INDEX(resultados!$A$2:$ZZ$360, 104, MATCH($B$1, resultados!$A$1:$ZZ$1, 0))</f>
        <v/>
      </c>
      <c r="B110">
        <f>INDEX(resultados!$A$2:$ZZ$360, 104, MATCH($B$2, resultados!$A$1:$ZZ$1, 0))</f>
        <v/>
      </c>
      <c r="C110">
        <f>INDEX(resultados!$A$2:$ZZ$360, 104, MATCH($B$3, resultados!$A$1:$ZZ$1, 0))</f>
        <v/>
      </c>
    </row>
    <row r="111">
      <c r="A111">
        <f>INDEX(resultados!$A$2:$ZZ$360, 105, MATCH($B$1, resultados!$A$1:$ZZ$1, 0))</f>
        <v/>
      </c>
      <c r="B111">
        <f>INDEX(resultados!$A$2:$ZZ$360, 105, MATCH($B$2, resultados!$A$1:$ZZ$1, 0))</f>
        <v/>
      </c>
      <c r="C111">
        <f>INDEX(resultados!$A$2:$ZZ$360, 105, MATCH($B$3, resultados!$A$1:$ZZ$1, 0))</f>
        <v/>
      </c>
    </row>
    <row r="112">
      <c r="A112">
        <f>INDEX(resultados!$A$2:$ZZ$360, 106, MATCH($B$1, resultados!$A$1:$ZZ$1, 0))</f>
        <v/>
      </c>
      <c r="B112">
        <f>INDEX(resultados!$A$2:$ZZ$360, 106, MATCH($B$2, resultados!$A$1:$ZZ$1, 0))</f>
        <v/>
      </c>
      <c r="C112">
        <f>INDEX(resultados!$A$2:$ZZ$360, 106, MATCH($B$3, resultados!$A$1:$ZZ$1, 0))</f>
        <v/>
      </c>
    </row>
    <row r="113">
      <c r="A113">
        <f>INDEX(resultados!$A$2:$ZZ$360, 107, MATCH($B$1, resultados!$A$1:$ZZ$1, 0))</f>
        <v/>
      </c>
      <c r="B113">
        <f>INDEX(resultados!$A$2:$ZZ$360, 107, MATCH($B$2, resultados!$A$1:$ZZ$1, 0))</f>
        <v/>
      </c>
      <c r="C113">
        <f>INDEX(resultados!$A$2:$ZZ$360, 107, MATCH($B$3, resultados!$A$1:$ZZ$1, 0))</f>
        <v/>
      </c>
    </row>
    <row r="114">
      <c r="A114">
        <f>INDEX(resultados!$A$2:$ZZ$360, 108, MATCH($B$1, resultados!$A$1:$ZZ$1, 0))</f>
        <v/>
      </c>
      <c r="B114">
        <f>INDEX(resultados!$A$2:$ZZ$360, 108, MATCH($B$2, resultados!$A$1:$ZZ$1, 0))</f>
        <v/>
      </c>
      <c r="C114">
        <f>INDEX(resultados!$A$2:$ZZ$360, 108, MATCH($B$3, resultados!$A$1:$ZZ$1, 0))</f>
        <v/>
      </c>
    </row>
    <row r="115">
      <c r="A115">
        <f>INDEX(resultados!$A$2:$ZZ$360, 109, MATCH($B$1, resultados!$A$1:$ZZ$1, 0))</f>
        <v/>
      </c>
      <c r="B115">
        <f>INDEX(resultados!$A$2:$ZZ$360, 109, MATCH($B$2, resultados!$A$1:$ZZ$1, 0))</f>
        <v/>
      </c>
      <c r="C115">
        <f>INDEX(resultados!$A$2:$ZZ$360, 109, MATCH($B$3, resultados!$A$1:$ZZ$1, 0))</f>
        <v/>
      </c>
    </row>
    <row r="116">
      <c r="A116">
        <f>INDEX(resultados!$A$2:$ZZ$360, 110, MATCH($B$1, resultados!$A$1:$ZZ$1, 0))</f>
        <v/>
      </c>
      <c r="B116">
        <f>INDEX(resultados!$A$2:$ZZ$360, 110, MATCH($B$2, resultados!$A$1:$ZZ$1, 0))</f>
        <v/>
      </c>
      <c r="C116">
        <f>INDEX(resultados!$A$2:$ZZ$360, 110, MATCH($B$3, resultados!$A$1:$ZZ$1, 0))</f>
        <v/>
      </c>
    </row>
    <row r="117">
      <c r="A117">
        <f>INDEX(resultados!$A$2:$ZZ$360, 111, MATCH($B$1, resultados!$A$1:$ZZ$1, 0))</f>
        <v/>
      </c>
      <c r="B117">
        <f>INDEX(resultados!$A$2:$ZZ$360, 111, MATCH($B$2, resultados!$A$1:$ZZ$1, 0))</f>
        <v/>
      </c>
      <c r="C117">
        <f>INDEX(resultados!$A$2:$ZZ$360, 111, MATCH($B$3, resultados!$A$1:$ZZ$1, 0))</f>
        <v/>
      </c>
    </row>
    <row r="118">
      <c r="A118">
        <f>INDEX(resultados!$A$2:$ZZ$360, 112, MATCH($B$1, resultados!$A$1:$ZZ$1, 0))</f>
        <v/>
      </c>
      <c r="B118">
        <f>INDEX(resultados!$A$2:$ZZ$360, 112, MATCH($B$2, resultados!$A$1:$ZZ$1, 0))</f>
        <v/>
      </c>
      <c r="C118">
        <f>INDEX(resultados!$A$2:$ZZ$360, 112, MATCH($B$3, resultados!$A$1:$ZZ$1, 0))</f>
        <v/>
      </c>
    </row>
    <row r="119">
      <c r="A119">
        <f>INDEX(resultados!$A$2:$ZZ$360, 113, MATCH($B$1, resultados!$A$1:$ZZ$1, 0))</f>
        <v/>
      </c>
      <c r="B119">
        <f>INDEX(resultados!$A$2:$ZZ$360, 113, MATCH($B$2, resultados!$A$1:$ZZ$1, 0))</f>
        <v/>
      </c>
      <c r="C119">
        <f>INDEX(resultados!$A$2:$ZZ$360, 113, MATCH($B$3, resultados!$A$1:$ZZ$1, 0))</f>
        <v/>
      </c>
    </row>
    <row r="120">
      <c r="A120">
        <f>INDEX(resultados!$A$2:$ZZ$360, 114, MATCH($B$1, resultados!$A$1:$ZZ$1, 0))</f>
        <v/>
      </c>
      <c r="B120">
        <f>INDEX(resultados!$A$2:$ZZ$360, 114, MATCH($B$2, resultados!$A$1:$ZZ$1, 0))</f>
        <v/>
      </c>
      <c r="C120">
        <f>INDEX(resultados!$A$2:$ZZ$360, 114, MATCH($B$3, resultados!$A$1:$ZZ$1, 0))</f>
        <v/>
      </c>
    </row>
    <row r="121">
      <c r="A121">
        <f>INDEX(resultados!$A$2:$ZZ$360, 115, MATCH($B$1, resultados!$A$1:$ZZ$1, 0))</f>
        <v/>
      </c>
      <c r="B121">
        <f>INDEX(resultados!$A$2:$ZZ$360, 115, MATCH($B$2, resultados!$A$1:$ZZ$1, 0))</f>
        <v/>
      </c>
      <c r="C121">
        <f>INDEX(resultados!$A$2:$ZZ$360, 115, MATCH($B$3, resultados!$A$1:$ZZ$1, 0))</f>
        <v/>
      </c>
    </row>
    <row r="122">
      <c r="A122">
        <f>INDEX(resultados!$A$2:$ZZ$360, 116, MATCH($B$1, resultados!$A$1:$ZZ$1, 0))</f>
        <v/>
      </c>
      <c r="B122">
        <f>INDEX(resultados!$A$2:$ZZ$360, 116, MATCH($B$2, resultados!$A$1:$ZZ$1, 0))</f>
        <v/>
      </c>
      <c r="C122">
        <f>INDEX(resultados!$A$2:$ZZ$360, 116, MATCH($B$3, resultados!$A$1:$ZZ$1, 0))</f>
        <v/>
      </c>
    </row>
    <row r="123">
      <c r="A123">
        <f>INDEX(resultados!$A$2:$ZZ$360, 117, MATCH($B$1, resultados!$A$1:$ZZ$1, 0))</f>
        <v/>
      </c>
      <c r="B123">
        <f>INDEX(resultados!$A$2:$ZZ$360, 117, MATCH($B$2, resultados!$A$1:$ZZ$1, 0))</f>
        <v/>
      </c>
      <c r="C123">
        <f>INDEX(resultados!$A$2:$ZZ$360, 117, MATCH($B$3, resultados!$A$1:$ZZ$1, 0))</f>
        <v/>
      </c>
    </row>
    <row r="124">
      <c r="A124">
        <f>INDEX(resultados!$A$2:$ZZ$360, 118, MATCH($B$1, resultados!$A$1:$ZZ$1, 0))</f>
        <v/>
      </c>
      <c r="B124">
        <f>INDEX(resultados!$A$2:$ZZ$360, 118, MATCH($B$2, resultados!$A$1:$ZZ$1, 0))</f>
        <v/>
      </c>
      <c r="C124">
        <f>INDEX(resultados!$A$2:$ZZ$360, 118, MATCH($B$3, resultados!$A$1:$ZZ$1, 0))</f>
        <v/>
      </c>
    </row>
    <row r="125">
      <c r="A125">
        <f>INDEX(resultados!$A$2:$ZZ$360, 119, MATCH($B$1, resultados!$A$1:$ZZ$1, 0))</f>
        <v/>
      </c>
      <c r="B125">
        <f>INDEX(resultados!$A$2:$ZZ$360, 119, MATCH($B$2, resultados!$A$1:$ZZ$1, 0))</f>
        <v/>
      </c>
      <c r="C125">
        <f>INDEX(resultados!$A$2:$ZZ$360, 119, MATCH($B$3, resultados!$A$1:$ZZ$1, 0))</f>
        <v/>
      </c>
    </row>
    <row r="126">
      <c r="A126">
        <f>INDEX(resultados!$A$2:$ZZ$360, 120, MATCH($B$1, resultados!$A$1:$ZZ$1, 0))</f>
        <v/>
      </c>
      <c r="B126">
        <f>INDEX(resultados!$A$2:$ZZ$360, 120, MATCH($B$2, resultados!$A$1:$ZZ$1, 0))</f>
        <v/>
      </c>
      <c r="C126">
        <f>INDEX(resultados!$A$2:$ZZ$360, 120, MATCH($B$3, resultados!$A$1:$ZZ$1, 0))</f>
        <v/>
      </c>
    </row>
    <row r="127">
      <c r="A127">
        <f>INDEX(resultados!$A$2:$ZZ$360, 121, MATCH($B$1, resultados!$A$1:$ZZ$1, 0))</f>
        <v/>
      </c>
      <c r="B127">
        <f>INDEX(resultados!$A$2:$ZZ$360, 121, MATCH($B$2, resultados!$A$1:$ZZ$1, 0))</f>
        <v/>
      </c>
      <c r="C127">
        <f>INDEX(resultados!$A$2:$ZZ$360, 121, MATCH($B$3, resultados!$A$1:$ZZ$1, 0))</f>
        <v/>
      </c>
    </row>
    <row r="128">
      <c r="A128">
        <f>INDEX(resultados!$A$2:$ZZ$360, 122, MATCH($B$1, resultados!$A$1:$ZZ$1, 0))</f>
        <v/>
      </c>
      <c r="B128">
        <f>INDEX(resultados!$A$2:$ZZ$360, 122, MATCH($B$2, resultados!$A$1:$ZZ$1, 0))</f>
        <v/>
      </c>
      <c r="C128">
        <f>INDEX(resultados!$A$2:$ZZ$360, 122, MATCH($B$3, resultados!$A$1:$ZZ$1, 0))</f>
        <v/>
      </c>
    </row>
    <row r="129">
      <c r="A129">
        <f>INDEX(resultados!$A$2:$ZZ$360, 123, MATCH($B$1, resultados!$A$1:$ZZ$1, 0))</f>
        <v/>
      </c>
      <c r="B129">
        <f>INDEX(resultados!$A$2:$ZZ$360, 123, MATCH($B$2, resultados!$A$1:$ZZ$1, 0))</f>
        <v/>
      </c>
      <c r="C129">
        <f>INDEX(resultados!$A$2:$ZZ$360, 123, MATCH($B$3, resultados!$A$1:$ZZ$1, 0))</f>
        <v/>
      </c>
    </row>
    <row r="130">
      <c r="A130">
        <f>INDEX(resultados!$A$2:$ZZ$360, 124, MATCH($B$1, resultados!$A$1:$ZZ$1, 0))</f>
        <v/>
      </c>
      <c r="B130">
        <f>INDEX(resultados!$A$2:$ZZ$360, 124, MATCH($B$2, resultados!$A$1:$ZZ$1, 0))</f>
        <v/>
      </c>
      <c r="C130">
        <f>INDEX(resultados!$A$2:$ZZ$360, 124, MATCH($B$3, resultados!$A$1:$ZZ$1, 0))</f>
        <v/>
      </c>
    </row>
    <row r="131">
      <c r="A131">
        <f>INDEX(resultados!$A$2:$ZZ$360, 125, MATCH($B$1, resultados!$A$1:$ZZ$1, 0))</f>
        <v/>
      </c>
      <c r="B131">
        <f>INDEX(resultados!$A$2:$ZZ$360, 125, MATCH($B$2, resultados!$A$1:$ZZ$1, 0))</f>
        <v/>
      </c>
      <c r="C131">
        <f>INDEX(resultados!$A$2:$ZZ$360, 125, MATCH($B$3, resultados!$A$1:$ZZ$1, 0))</f>
        <v/>
      </c>
    </row>
    <row r="132">
      <c r="A132">
        <f>INDEX(resultados!$A$2:$ZZ$360, 126, MATCH($B$1, resultados!$A$1:$ZZ$1, 0))</f>
        <v/>
      </c>
      <c r="B132">
        <f>INDEX(resultados!$A$2:$ZZ$360, 126, MATCH($B$2, resultados!$A$1:$ZZ$1, 0))</f>
        <v/>
      </c>
      <c r="C132">
        <f>INDEX(resultados!$A$2:$ZZ$360, 126, MATCH($B$3, resultados!$A$1:$ZZ$1, 0))</f>
        <v/>
      </c>
    </row>
    <row r="133">
      <c r="A133">
        <f>INDEX(resultados!$A$2:$ZZ$360, 127, MATCH($B$1, resultados!$A$1:$ZZ$1, 0))</f>
        <v/>
      </c>
      <c r="B133">
        <f>INDEX(resultados!$A$2:$ZZ$360, 127, MATCH($B$2, resultados!$A$1:$ZZ$1, 0))</f>
        <v/>
      </c>
      <c r="C133">
        <f>INDEX(resultados!$A$2:$ZZ$360, 127, MATCH($B$3, resultados!$A$1:$ZZ$1, 0))</f>
        <v/>
      </c>
    </row>
    <row r="134">
      <c r="A134">
        <f>INDEX(resultados!$A$2:$ZZ$360, 128, MATCH($B$1, resultados!$A$1:$ZZ$1, 0))</f>
        <v/>
      </c>
      <c r="B134">
        <f>INDEX(resultados!$A$2:$ZZ$360, 128, MATCH($B$2, resultados!$A$1:$ZZ$1, 0))</f>
        <v/>
      </c>
      <c r="C134">
        <f>INDEX(resultados!$A$2:$ZZ$360, 128, MATCH($B$3, resultados!$A$1:$ZZ$1, 0))</f>
        <v/>
      </c>
    </row>
    <row r="135">
      <c r="A135">
        <f>INDEX(resultados!$A$2:$ZZ$360, 129, MATCH($B$1, resultados!$A$1:$ZZ$1, 0))</f>
        <v/>
      </c>
      <c r="B135">
        <f>INDEX(resultados!$A$2:$ZZ$360, 129, MATCH($B$2, resultados!$A$1:$ZZ$1, 0))</f>
        <v/>
      </c>
      <c r="C135">
        <f>INDEX(resultados!$A$2:$ZZ$360, 129, MATCH($B$3, resultados!$A$1:$ZZ$1, 0))</f>
        <v/>
      </c>
    </row>
    <row r="136">
      <c r="A136">
        <f>INDEX(resultados!$A$2:$ZZ$360, 130, MATCH($B$1, resultados!$A$1:$ZZ$1, 0))</f>
        <v/>
      </c>
      <c r="B136">
        <f>INDEX(resultados!$A$2:$ZZ$360, 130, MATCH($B$2, resultados!$A$1:$ZZ$1, 0))</f>
        <v/>
      </c>
      <c r="C136">
        <f>INDEX(resultados!$A$2:$ZZ$360, 130, MATCH($B$3, resultados!$A$1:$ZZ$1, 0))</f>
        <v/>
      </c>
    </row>
    <row r="137">
      <c r="A137">
        <f>INDEX(resultados!$A$2:$ZZ$360, 131, MATCH($B$1, resultados!$A$1:$ZZ$1, 0))</f>
        <v/>
      </c>
      <c r="B137">
        <f>INDEX(resultados!$A$2:$ZZ$360, 131, MATCH($B$2, resultados!$A$1:$ZZ$1, 0))</f>
        <v/>
      </c>
      <c r="C137">
        <f>INDEX(resultados!$A$2:$ZZ$360, 131, MATCH($B$3, resultados!$A$1:$ZZ$1, 0))</f>
        <v/>
      </c>
    </row>
    <row r="138">
      <c r="A138">
        <f>INDEX(resultados!$A$2:$ZZ$360, 132, MATCH($B$1, resultados!$A$1:$ZZ$1, 0))</f>
        <v/>
      </c>
      <c r="B138">
        <f>INDEX(resultados!$A$2:$ZZ$360, 132, MATCH($B$2, resultados!$A$1:$ZZ$1, 0))</f>
        <v/>
      </c>
      <c r="C138">
        <f>INDEX(resultados!$A$2:$ZZ$360, 132, MATCH($B$3, resultados!$A$1:$ZZ$1, 0))</f>
        <v/>
      </c>
    </row>
    <row r="139">
      <c r="A139">
        <f>INDEX(resultados!$A$2:$ZZ$360, 133, MATCH($B$1, resultados!$A$1:$ZZ$1, 0))</f>
        <v/>
      </c>
      <c r="B139">
        <f>INDEX(resultados!$A$2:$ZZ$360, 133, MATCH($B$2, resultados!$A$1:$ZZ$1, 0))</f>
        <v/>
      </c>
      <c r="C139">
        <f>INDEX(resultados!$A$2:$ZZ$360, 133, MATCH($B$3, resultados!$A$1:$ZZ$1, 0))</f>
        <v/>
      </c>
    </row>
    <row r="140">
      <c r="A140">
        <f>INDEX(resultados!$A$2:$ZZ$360, 134, MATCH($B$1, resultados!$A$1:$ZZ$1, 0))</f>
        <v/>
      </c>
      <c r="B140">
        <f>INDEX(resultados!$A$2:$ZZ$360, 134, MATCH($B$2, resultados!$A$1:$ZZ$1, 0))</f>
        <v/>
      </c>
      <c r="C140">
        <f>INDEX(resultados!$A$2:$ZZ$360, 134, MATCH($B$3, resultados!$A$1:$ZZ$1, 0))</f>
        <v/>
      </c>
    </row>
    <row r="141">
      <c r="A141">
        <f>INDEX(resultados!$A$2:$ZZ$360, 135, MATCH($B$1, resultados!$A$1:$ZZ$1, 0))</f>
        <v/>
      </c>
      <c r="B141">
        <f>INDEX(resultados!$A$2:$ZZ$360, 135, MATCH($B$2, resultados!$A$1:$ZZ$1, 0))</f>
        <v/>
      </c>
      <c r="C141">
        <f>INDEX(resultados!$A$2:$ZZ$360, 135, MATCH($B$3, resultados!$A$1:$ZZ$1, 0))</f>
        <v/>
      </c>
    </row>
    <row r="142">
      <c r="A142">
        <f>INDEX(resultados!$A$2:$ZZ$360, 136, MATCH($B$1, resultados!$A$1:$ZZ$1, 0))</f>
        <v/>
      </c>
      <c r="B142">
        <f>INDEX(resultados!$A$2:$ZZ$360, 136, MATCH($B$2, resultados!$A$1:$ZZ$1, 0))</f>
        <v/>
      </c>
      <c r="C142">
        <f>INDEX(resultados!$A$2:$ZZ$360, 136, MATCH($B$3, resultados!$A$1:$ZZ$1, 0))</f>
        <v/>
      </c>
    </row>
    <row r="143">
      <c r="A143">
        <f>INDEX(resultados!$A$2:$ZZ$360, 137, MATCH($B$1, resultados!$A$1:$ZZ$1, 0))</f>
        <v/>
      </c>
      <c r="B143">
        <f>INDEX(resultados!$A$2:$ZZ$360, 137, MATCH($B$2, resultados!$A$1:$ZZ$1, 0))</f>
        <v/>
      </c>
      <c r="C143">
        <f>INDEX(resultados!$A$2:$ZZ$360, 137, MATCH($B$3, resultados!$A$1:$ZZ$1, 0))</f>
        <v/>
      </c>
    </row>
    <row r="144">
      <c r="A144">
        <f>INDEX(resultados!$A$2:$ZZ$360, 138, MATCH($B$1, resultados!$A$1:$ZZ$1, 0))</f>
        <v/>
      </c>
      <c r="B144">
        <f>INDEX(resultados!$A$2:$ZZ$360, 138, MATCH($B$2, resultados!$A$1:$ZZ$1, 0))</f>
        <v/>
      </c>
      <c r="C144">
        <f>INDEX(resultados!$A$2:$ZZ$360, 138, MATCH($B$3, resultados!$A$1:$ZZ$1, 0))</f>
        <v/>
      </c>
    </row>
    <row r="145">
      <c r="A145">
        <f>INDEX(resultados!$A$2:$ZZ$360, 139, MATCH($B$1, resultados!$A$1:$ZZ$1, 0))</f>
        <v/>
      </c>
      <c r="B145">
        <f>INDEX(resultados!$A$2:$ZZ$360, 139, MATCH($B$2, resultados!$A$1:$ZZ$1, 0))</f>
        <v/>
      </c>
      <c r="C145">
        <f>INDEX(resultados!$A$2:$ZZ$360, 139, MATCH($B$3, resultados!$A$1:$ZZ$1, 0))</f>
        <v/>
      </c>
    </row>
    <row r="146">
      <c r="A146">
        <f>INDEX(resultados!$A$2:$ZZ$360, 140, MATCH($B$1, resultados!$A$1:$ZZ$1, 0))</f>
        <v/>
      </c>
      <c r="B146">
        <f>INDEX(resultados!$A$2:$ZZ$360, 140, MATCH($B$2, resultados!$A$1:$ZZ$1, 0))</f>
        <v/>
      </c>
      <c r="C146">
        <f>INDEX(resultados!$A$2:$ZZ$360, 140, MATCH($B$3, resultados!$A$1:$ZZ$1, 0))</f>
        <v/>
      </c>
    </row>
    <row r="147">
      <c r="A147">
        <f>INDEX(resultados!$A$2:$ZZ$360, 141, MATCH($B$1, resultados!$A$1:$ZZ$1, 0))</f>
        <v/>
      </c>
      <c r="B147">
        <f>INDEX(resultados!$A$2:$ZZ$360, 141, MATCH($B$2, resultados!$A$1:$ZZ$1, 0))</f>
        <v/>
      </c>
      <c r="C147">
        <f>INDEX(resultados!$A$2:$ZZ$360, 141, MATCH($B$3, resultados!$A$1:$ZZ$1, 0))</f>
        <v/>
      </c>
    </row>
    <row r="148">
      <c r="A148">
        <f>INDEX(resultados!$A$2:$ZZ$360, 142, MATCH($B$1, resultados!$A$1:$ZZ$1, 0))</f>
        <v/>
      </c>
      <c r="B148">
        <f>INDEX(resultados!$A$2:$ZZ$360, 142, MATCH($B$2, resultados!$A$1:$ZZ$1, 0))</f>
        <v/>
      </c>
      <c r="C148">
        <f>INDEX(resultados!$A$2:$ZZ$360, 142, MATCH($B$3, resultados!$A$1:$ZZ$1, 0))</f>
        <v/>
      </c>
    </row>
    <row r="149">
      <c r="A149">
        <f>INDEX(resultados!$A$2:$ZZ$360, 143, MATCH($B$1, resultados!$A$1:$ZZ$1, 0))</f>
        <v/>
      </c>
      <c r="B149">
        <f>INDEX(resultados!$A$2:$ZZ$360, 143, MATCH($B$2, resultados!$A$1:$ZZ$1, 0))</f>
        <v/>
      </c>
      <c r="C149">
        <f>INDEX(resultados!$A$2:$ZZ$360, 143, MATCH($B$3, resultados!$A$1:$ZZ$1, 0))</f>
        <v/>
      </c>
    </row>
    <row r="150">
      <c r="A150">
        <f>INDEX(resultados!$A$2:$ZZ$360, 144, MATCH($B$1, resultados!$A$1:$ZZ$1, 0))</f>
        <v/>
      </c>
      <c r="B150">
        <f>INDEX(resultados!$A$2:$ZZ$360, 144, MATCH($B$2, resultados!$A$1:$ZZ$1, 0))</f>
        <v/>
      </c>
      <c r="C150">
        <f>INDEX(resultados!$A$2:$ZZ$360, 144, MATCH($B$3, resultados!$A$1:$ZZ$1, 0))</f>
        <v/>
      </c>
    </row>
    <row r="151">
      <c r="A151">
        <f>INDEX(resultados!$A$2:$ZZ$360, 145, MATCH($B$1, resultados!$A$1:$ZZ$1, 0))</f>
        <v/>
      </c>
      <c r="B151">
        <f>INDEX(resultados!$A$2:$ZZ$360, 145, MATCH($B$2, resultados!$A$1:$ZZ$1, 0))</f>
        <v/>
      </c>
      <c r="C151">
        <f>INDEX(resultados!$A$2:$ZZ$360, 145, MATCH($B$3, resultados!$A$1:$ZZ$1, 0))</f>
        <v/>
      </c>
    </row>
    <row r="152">
      <c r="A152">
        <f>INDEX(resultados!$A$2:$ZZ$360, 146, MATCH($B$1, resultados!$A$1:$ZZ$1, 0))</f>
        <v/>
      </c>
      <c r="B152">
        <f>INDEX(resultados!$A$2:$ZZ$360, 146, MATCH($B$2, resultados!$A$1:$ZZ$1, 0))</f>
        <v/>
      </c>
      <c r="C152">
        <f>INDEX(resultados!$A$2:$ZZ$360, 146, MATCH($B$3, resultados!$A$1:$ZZ$1, 0))</f>
        <v/>
      </c>
    </row>
    <row r="153">
      <c r="A153">
        <f>INDEX(resultados!$A$2:$ZZ$360, 147, MATCH($B$1, resultados!$A$1:$ZZ$1, 0))</f>
        <v/>
      </c>
      <c r="B153">
        <f>INDEX(resultados!$A$2:$ZZ$360, 147, MATCH($B$2, resultados!$A$1:$ZZ$1, 0))</f>
        <v/>
      </c>
      <c r="C153">
        <f>INDEX(resultados!$A$2:$ZZ$360, 147, MATCH($B$3, resultados!$A$1:$ZZ$1, 0))</f>
        <v/>
      </c>
    </row>
    <row r="154">
      <c r="A154">
        <f>INDEX(resultados!$A$2:$ZZ$360, 148, MATCH($B$1, resultados!$A$1:$ZZ$1, 0))</f>
        <v/>
      </c>
      <c r="B154">
        <f>INDEX(resultados!$A$2:$ZZ$360, 148, MATCH($B$2, resultados!$A$1:$ZZ$1, 0))</f>
        <v/>
      </c>
      <c r="C154">
        <f>INDEX(resultados!$A$2:$ZZ$360, 148, MATCH($B$3, resultados!$A$1:$ZZ$1, 0))</f>
        <v/>
      </c>
    </row>
    <row r="155">
      <c r="A155">
        <f>INDEX(resultados!$A$2:$ZZ$360, 149, MATCH($B$1, resultados!$A$1:$ZZ$1, 0))</f>
        <v/>
      </c>
      <c r="B155">
        <f>INDEX(resultados!$A$2:$ZZ$360, 149, MATCH($B$2, resultados!$A$1:$ZZ$1, 0))</f>
        <v/>
      </c>
      <c r="C155">
        <f>INDEX(resultados!$A$2:$ZZ$360, 149, MATCH($B$3, resultados!$A$1:$ZZ$1, 0))</f>
        <v/>
      </c>
    </row>
    <row r="156">
      <c r="A156">
        <f>INDEX(resultados!$A$2:$ZZ$360, 150, MATCH($B$1, resultados!$A$1:$ZZ$1, 0))</f>
        <v/>
      </c>
      <c r="B156">
        <f>INDEX(resultados!$A$2:$ZZ$360, 150, MATCH($B$2, resultados!$A$1:$ZZ$1, 0))</f>
        <v/>
      </c>
      <c r="C156">
        <f>INDEX(resultados!$A$2:$ZZ$360, 150, MATCH($B$3, resultados!$A$1:$ZZ$1, 0))</f>
        <v/>
      </c>
    </row>
    <row r="157">
      <c r="A157">
        <f>INDEX(resultados!$A$2:$ZZ$360, 151, MATCH($B$1, resultados!$A$1:$ZZ$1, 0))</f>
        <v/>
      </c>
      <c r="B157">
        <f>INDEX(resultados!$A$2:$ZZ$360, 151, MATCH($B$2, resultados!$A$1:$ZZ$1, 0))</f>
        <v/>
      </c>
      <c r="C157">
        <f>INDEX(resultados!$A$2:$ZZ$360, 151, MATCH($B$3, resultados!$A$1:$ZZ$1, 0))</f>
        <v/>
      </c>
    </row>
    <row r="158">
      <c r="A158">
        <f>INDEX(resultados!$A$2:$ZZ$360, 152, MATCH($B$1, resultados!$A$1:$ZZ$1, 0))</f>
        <v/>
      </c>
      <c r="B158">
        <f>INDEX(resultados!$A$2:$ZZ$360, 152, MATCH($B$2, resultados!$A$1:$ZZ$1, 0))</f>
        <v/>
      </c>
      <c r="C158">
        <f>INDEX(resultados!$A$2:$ZZ$360, 152, MATCH($B$3, resultados!$A$1:$ZZ$1, 0))</f>
        <v/>
      </c>
    </row>
    <row r="159">
      <c r="A159">
        <f>INDEX(resultados!$A$2:$ZZ$360, 153, MATCH($B$1, resultados!$A$1:$ZZ$1, 0))</f>
        <v/>
      </c>
      <c r="B159">
        <f>INDEX(resultados!$A$2:$ZZ$360, 153, MATCH($B$2, resultados!$A$1:$ZZ$1, 0))</f>
        <v/>
      </c>
      <c r="C159">
        <f>INDEX(resultados!$A$2:$ZZ$360, 153, MATCH($B$3, resultados!$A$1:$ZZ$1, 0))</f>
        <v/>
      </c>
    </row>
    <row r="160">
      <c r="A160">
        <f>INDEX(resultados!$A$2:$ZZ$360, 154, MATCH($B$1, resultados!$A$1:$ZZ$1, 0))</f>
        <v/>
      </c>
      <c r="B160">
        <f>INDEX(resultados!$A$2:$ZZ$360, 154, MATCH($B$2, resultados!$A$1:$ZZ$1, 0))</f>
        <v/>
      </c>
      <c r="C160">
        <f>INDEX(resultados!$A$2:$ZZ$360, 154, MATCH($B$3, resultados!$A$1:$ZZ$1, 0))</f>
        <v/>
      </c>
    </row>
    <row r="161">
      <c r="A161">
        <f>INDEX(resultados!$A$2:$ZZ$360, 155, MATCH($B$1, resultados!$A$1:$ZZ$1, 0))</f>
        <v/>
      </c>
      <c r="B161">
        <f>INDEX(resultados!$A$2:$ZZ$360, 155, MATCH($B$2, resultados!$A$1:$ZZ$1, 0))</f>
        <v/>
      </c>
      <c r="C161">
        <f>INDEX(resultados!$A$2:$ZZ$360, 155, MATCH($B$3, resultados!$A$1:$ZZ$1, 0))</f>
        <v/>
      </c>
    </row>
    <row r="162">
      <c r="A162">
        <f>INDEX(resultados!$A$2:$ZZ$360, 156, MATCH($B$1, resultados!$A$1:$ZZ$1, 0))</f>
        <v/>
      </c>
      <c r="B162">
        <f>INDEX(resultados!$A$2:$ZZ$360, 156, MATCH($B$2, resultados!$A$1:$ZZ$1, 0))</f>
        <v/>
      </c>
      <c r="C162">
        <f>INDEX(resultados!$A$2:$ZZ$360, 156, MATCH($B$3, resultados!$A$1:$ZZ$1, 0))</f>
        <v/>
      </c>
    </row>
    <row r="163">
      <c r="A163">
        <f>INDEX(resultados!$A$2:$ZZ$360, 157, MATCH($B$1, resultados!$A$1:$ZZ$1, 0))</f>
        <v/>
      </c>
      <c r="B163">
        <f>INDEX(resultados!$A$2:$ZZ$360, 157, MATCH($B$2, resultados!$A$1:$ZZ$1, 0))</f>
        <v/>
      </c>
      <c r="C163">
        <f>INDEX(resultados!$A$2:$ZZ$360, 157, MATCH($B$3, resultados!$A$1:$ZZ$1, 0))</f>
        <v/>
      </c>
    </row>
    <row r="164">
      <c r="A164">
        <f>INDEX(resultados!$A$2:$ZZ$360, 158, MATCH($B$1, resultados!$A$1:$ZZ$1, 0))</f>
        <v/>
      </c>
      <c r="B164">
        <f>INDEX(resultados!$A$2:$ZZ$360, 158, MATCH($B$2, resultados!$A$1:$ZZ$1, 0))</f>
        <v/>
      </c>
      <c r="C164">
        <f>INDEX(resultados!$A$2:$ZZ$360, 158, MATCH($B$3, resultados!$A$1:$ZZ$1, 0))</f>
        <v/>
      </c>
    </row>
    <row r="165">
      <c r="A165">
        <f>INDEX(resultados!$A$2:$ZZ$360, 159, MATCH($B$1, resultados!$A$1:$ZZ$1, 0))</f>
        <v/>
      </c>
      <c r="B165">
        <f>INDEX(resultados!$A$2:$ZZ$360, 159, MATCH($B$2, resultados!$A$1:$ZZ$1, 0))</f>
        <v/>
      </c>
      <c r="C165">
        <f>INDEX(resultados!$A$2:$ZZ$360, 159, MATCH($B$3, resultados!$A$1:$ZZ$1, 0))</f>
        <v/>
      </c>
    </row>
    <row r="166">
      <c r="A166">
        <f>INDEX(resultados!$A$2:$ZZ$360, 160, MATCH($B$1, resultados!$A$1:$ZZ$1, 0))</f>
        <v/>
      </c>
      <c r="B166">
        <f>INDEX(resultados!$A$2:$ZZ$360, 160, MATCH($B$2, resultados!$A$1:$ZZ$1, 0))</f>
        <v/>
      </c>
      <c r="C166">
        <f>INDEX(resultados!$A$2:$ZZ$360, 160, MATCH($B$3, resultados!$A$1:$ZZ$1, 0))</f>
        <v/>
      </c>
    </row>
    <row r="167">
      <c r="A167">
        <f>INDEX(resultados!$A$2:$ZZ$360, 161, MATCH($B$1, resultados!$A$1:$ZZ$1, 0))</f>
        <v/>
      </c>
      <c r="B167">
        <f>INDEX(resultados!$A$2:$ZZ$360, 161, MATCH($B$2, resultados!$A$1:$ZZ$1, 0))</f>
        <v/>
      </c>
      <c r="C167">
        <f>INDEX(resultados!$A$2:$ZZ$360, 161, MATCH($B$3, resultados!$A$1:$ZZ$1, 0))</f>
        <v/>
      </c>
    </row>
    <row r="168">
      <c r="A168">
        <f>INDEX(resultados!$A$2:$ZZ$360, 162, MATCH($B$1, resultados!$A$1:$ZZ$1, 0))</f>
        <v/>
      </c>
      <c r="B168">
        <f>INDEX(resultados!$A$2:$ZZ$360, 162, MATCH($B$2, resultados!$A$1:$ZZ$1, 0))</f>
        <v/>
      </c>
      <c r="C168">
        <f>INDEX(resultados!$A$2:$ZZ$360, 162, MATCH($B$3, resultados!$A$1:$ZZ$1, 0))</f>
        <v/>
      </c>
    </row>
    <row r="169">
      <c r="A169">
        <f>INDEX(resultados!$A$2:$ZZ$360, 163, MATCH($B$1, resultados!$A$1:$ZZ$1, 0))</f>
        <v/>
      </c>
      <c r="B169">
        <f>INDEX(resultados!$A$2:$ZZ$360, 163, MATCH($B$2, resultados!$A$1:$ZZ$1, 0))</f>
        <v/>
      </c>
      <c r="C169">
        <f>INDEX(resultados!$A$2:$ZZ$360, 163, MATCH($B$3, resultados!$A$1:$ZZ$1, 0))</f>
        <v/>
      </c>
    </row>
    <row r="170">
      <c r="A170">
        <f>INDEX(resultados!$A$2:$ZZ$360, 164, MATCH($B$1, resultados!$A$1:$ZZ$1, 0))</f>
        <v/>
      </c>
      <c r="B170">
        <f>INDEX(resultados!$A$2:$ZZ$360, 164, MATCH($B$2, resultados!$A$1:$ZZ$1, 0))</f>
        <v/>
      </c>
      <c r="C170">
        <f>INDEX(resultados!$A$2:$ZZ$360, 164, MATCH($B$3, resultados!$A$1:$ZZ$1, 0))</f>
        <v/>
      </c>
    </row>
    <row r="171">
      <c r="A171">
        <f>INDEX(resultados!$A$2:$ZZ$360, 165, MATCH($B$1, resultados!$A$1:$ZZ$1, 0))</f>
        <v/>
      </c>
      <c r="B171">
        <f>INDEX(resultados!$A$2:$ZZ$360, 165, MATCH($B$2, resultados!$A$1:$ZZ$1, 0))</f>
        <v/>
      </c>
      <c r="C171">
        <f>INDEX(resultados!$A$2:$ZZ$360, 165, MATCH($B$3, resultados!$A$1:$ZZ$1, 0))</f>
        <v/>
      </c>
    </row>
    <row r="172">
      <c r="A172">
        <f>INDEX(resultados!$A$2:$ZZ$360, 166, MATCH($B$1, resultados!$A$1:$ZZ$1, 0))</f>
        <v/>
      </c>
      <c r="B172">
        <f>INDEX(resultados!$A$2:$ZZ$360, 166, MATCH($B$2, resultados!$A$1:$ZZ$1, 0))</f>
        <v/>
      </c>
      <c r="C172">
        <f>INDEX(resultados!$A$2:$ZZ$360, 166, MATCH($B$3, resultados!$A$1:$ZZ$1, 0))</f>
        <v/>
      </c>
    </row>
    <row r="173">
      <c r="A173">
        <f>INDEX(resultados!$A$2:$ZZ$360, 167, MATCH($B$1, resultados!$A$1:$ZZ$1, 0))</f>
        <v/>
      </c>
      <c r="B173">
        <f>INDEX(resultados!$A$2:$ZZ$360, 167, MATCH($B$2, resultados!$A$1:$ZZ$1, 0))</f>
        <v/>
      </c>
      <c r="C173">
        <f>INDEX(resultados!$A$2:$ZZ$360, 167, MATCH($B$3, resultados!$A$1:$ZZ$1, 0))</f>
        <v/>
      </c>
    </row>
    <row r="174">
      <c r="A174">
        <f>INDEX(resultados!$A$2:$ZZ$360, 168, MATCH($B$1, resultados!$A$1:$ZZ$1, 0))</f>
        <v/>
      </c>
      <c r="B174">
        <f>INDEX(resultados!$A$2:$ZZ$360, 168, MATCH($B$2, resultados!$A$1:$ZZ$1, 0))</f>
        <v/>
      </c>
      <c r="C174">
        <f>INDEX(resultados!$A$2:$ZZ$360, 168, MATCH($B$3, resultados!$A$1:$ZZ$1, 0))</f>
        <v/>
      </c>
    </row>
    <row r="175">
      <c r="A175">
        <f>INDEX(resultados!$A$2:$ZZ$360, 169, MATCH($B$1, resultados!$A$1:$ZZ$1, 0))</f>
        <v/>
      </c>
      <c r="B175">
        <f>INDEX(resultados!$A$2:$ZZ$360, 169, MATCH($B$2, resultados!$A$1:$ZZ$1, 0))</f>
        <v/>
      </c>
      <c r="C175">
        <f>INDEX(resultados!$A$2:$ZZ$360, 169, MATCH($B$3, resultados!$A$1:$ZZ$1, 0))</f>
        <v/>
      </c>
    </row>
    <row r="176">
      <c r="A176">
        <f>INDEX(resultados!$A$2:$ZZ$360, 170, MATCH($B$1, resultados!$A$1:$ZZ$1, 0))</f>
        <v/>
      </c>
      <c r="B176">
        <f>INDEX(resultados!$A$2:$ZZ$360, 170, MATCH($B$2, resultados!$A$1:$ZZ$1, 0))</f>
        <v/>
      </c>
      <c r="C176">
        <f>INDEX(resultados!$A$2:$ZZ$360, 170, MATCH($B$3, resultados!$A$1:$ZZ$1, 0))</f>
        <v/>
      </c>
    </row>
    <row r="177">
      <c r="A177">
        <f>INDEX(resultados!$A$2:$ZZ$360, 171, MATCH($B$1, resultados!$A$1:$ZZ$1, 0))</f>
        <v/>
      </c>
      <c r="B177">
        <f>INDEX(resultados!$A$2:$ZZ$360, 171, MATCH($B$2, resultados!$A$1:$ZZ$1, 0))</f>
        <v/>
      </c>
      <c r="C177">
        <f>INDEX(resultados!$A$2:$ZZ$360, 171, MATCH($B$3, resultados!$A$1:$ZZ$1, 0))</f>
        <v/>
      </c>
    </row>
    <row r="178">
      <c r="A178">
        <f>INDEX(resultados!$A$2:$ZZ$360, 172, MATCH($B$1, resultados!$A$1:$ZZ$1, 0))</f>
        <v/>
      </c>
      <c r="B178">
        <f>INDEX(resultados!$A$2:$ZZ$360, 172, MATCH($B$2, resultados!$A$1:$ZZ$1, 0))</f>
        <v/>
      </c>
      <c r="C178">
        <f>INDEX(resultados!$A$2:$ZZ$360, 172, MATCH($B$3, resultados!$A$1:$ZZ$1, 0))</f>
        <v/>
      </c>
    </row>
    <row r="179">
      <c r="A179">
        <f>INDEX(resultados!$A$2:$ZZ$360, 173, MATCH($B$1, resultados!$A$1:$ZZ$1, 0))</f>
        <v/>
      </c>
      <c r="B179">
        <f>INDEX(resultados!$A$2:$ZZ$360, 173, MATCH($B$2, resultados!$A$1:$ZZ$1, 0))</f>
        <v/>
      </c>
      <c r="C179">
        <f>INDEX(resultados!$A$2:$ZZ$360, 173, MATCH($B$3, resultados!$A$1:$ZZ$1, 0))</f>
        <v/>
      </c>
    </row>
    <row r="180">
      <c r="A180">
        <f>INDEX(resultados!$A$2:$ZZ$360, 174, MATCH($B$1, resultados!$A$1:$ZZ$1, 0))</f>
        <v/>
      </c>
      <c r="B180">
        <f>INDEX(resultados!$A$2:$ZZ$360, 174, MATCH($B$2, resultados!$A$1:$ZZ$1, 0))</f>
        <v/>
      </c>
      <c r="C180">
        <f>INDEX(resultados!$A$2:$ZZ$360, 174, MATCH($B$3, resultados!$A$1:$ZZ$1, 0))</f>
        <v/>
      </c>
    </row>
    <row r="181">
      <c r="A181">
        <f>INDEX(resultados!$A$2:$ZZ$360, 175, MATCH($B$1, resultados!$A$1:$ZZ$1, 0))</f>
        <v/>
      </c>
      <c r="B181">
        <f>INDEX(resultados!$A$2:$ZZ$360, 175, MATCH($B$2, resultados!$A$1:$ZZ$1, 0))</f>
        <v/>
      </c>
      <c r="C181">
        <f>INDEX(resultados!$A$2:$ZZ$360, 175, MATCH($B$3, resultados!$A$1:$ZZ$1, 0))</f>
        <v/>
      </c>
    </row>
    <row r="182">
      <c r="A182">
        <f>INDEX(resultados!$A$2:$ZZ$360, 176, MATCH($B$1, resultados!$A$1:$ZZ$1, 0))</f>
        <v/>
      </c>
      <c r="B182">
        <f>INDEX(resultados!$A$2:$ZZ$360, 176, MATCH($B$2, resultados!$A$1:$ZZ$1, 0))</f>
        <v/>
      </c>
      <c r="C182">
        <f>INDEX(resultados!$A$2:$ZZ$360, 176, MATCH($B$3, resultados!$A$1:$ZZ$1, 0))</f>
        <v/>
      </c>
    </row>
    <row r="183">
      <c r="A183">
        <f>INDEX(resultados!$A$2:$ZZ$360, 177, MATCH($B$1, resultados!$A$1:$ZZ$1, 0))</f>
        <v/>
      </c>
      <c r="B183">
        <f>INDEX(resultados!$A$2:$ZZ$360, 177, MATCH($B$2, resultados!$A$1:$ZZ$1, 0))</f>
        <v/>
      </c>
      <c r="C183">
        <f>INDEX(resultados!$A$2:$ZZ$360, 177, MATCH($B$3, resultados!$A$1:$ZZ$1, 0))</f>
        <v/>
      </c>
    </row>
    <row r="184">
      <c r="A184">
        <f>INDEX(resultados!$A$2:$ZZ$360, 178, MATCH($B$1, resultados!$A$1:$ZZ$1, 0))</f>
        <v/>
      </c>
      <c r="B184">
        <f>INDEX(resultados!$A$2:$ZZ$360, 178, MATCH($B$2, resultados!$A$1:$ZZ$1, 0))</f>
        <v/>
      </c>
      <c r="C184">
        <f>INDEX(resultados!$A$2:$ZZ$360, 178, MATCH($B$3, resultados!$A$1:$ZZ$1, 0))</f>
        <v/>
      </c>
    </row>
    <row r="185">
      <c r="A185">
        <f>INDEX(resultados!$A$2:$ZZ$360, 179, MATCH($B$1, resultados!$A$1:$ZZ$1, 0))</f>
        <v/>
      </c>
      <c r="B185">
        <f>INDEX(resultados!$A$2:$ZZ$360, 179, MATCH($B$2, resultados!$A$1:$ZZ$1, 0))</f>
        <v/>
      </c>
      <c r="C185">
        <f>INDEX(resultados!$A$2:$ZZ$360, 179, MATCH($B$3, resultados!$A$1:$ZZ$1, 0))</f>
        <v/>
      </c>
    </row>
    <row r="186">
      <c r="A186">
        <f>INDEX(resultados!$A$2:$ZZ$360, 180, MATCH($B$1, resultados!$A$1:$ZZ$1, 0))</f>
        <v/>
      </c>
      <c r="B186">
        <f>INDEX(resultados!$A$2:$ZZ$360, 180, MATCH($B$2, resultados!$A$1:$ZZ$1, 0))</f>
        <v/>
      </c>
      <c r="C186">
        <f>INDEX(resultados!$A$2:$ZZ$360, 180, MATCH($B$3, resultados!$A$1:$ZZ$1, 0))</f>
        <v/>
      </c>
    </row>
    <row r="187">
      <c r="A187">
        <f>INDEX(resultados!$A$2:$ZZ$360, 181, MATCH($B$1, resultados!$A$1:$ZZ$1, 0))</f>
        <v/>
      </c>
      <c r="B187">
        <f>INDEX(resultados!$A$2:$ZZ$360, 181, MATCH($B$2, resultados!$A$1:$ZZ$1, 0))</f>
        <v/>
      </c>
      <c r="C187">
        <f>INDEX(resultados!$A$2:$ZZ$360, 181, MATCH($B$3, resultados!$A$1:$ZZ$1, 0))</f>
        <v/>
      </c>
    </row>
    <row r="188">
      <c r="A188">
        <f>INDEX(resultados!$A$2:$ZZ$360, 182, MATCH($B$1, resultados!$A$1:$ZZ$1, 0))</f>
        <v/>
      </c>
      <c r="B188">
        <f>INDEX(resultados!$A$2:$ZZ$360, 182, MATCH($B$2, resultados!$A$1:$ZZ$1, 0))</f>
        <v/>
      </c>
      <c r="C188">
        <f>INDEX(resultados!$A$2:$ZZ$360, 182, MATCH($B$3, resultados!$A$1:$ZZ$1, 0))</f>
        <v/>
      </c>
    </row>
    <row r="189">
      <c r="A189">
        <f>INDEX(resultados!$A$2:$ZZ$360, 183, MATCH($B$1, resultados!$A$1:$ZZ$1, 0))</f>
        <v/>
      </c>
      <c r="B189">
        <f>INDEX(resultados!$A$2:$ZZ$360, 183, MATCH($B$2, resultados!$A$1:$ZZ$1, 0))</f>
        <v/>
      </c>
      <c r="C189">
        <f>INDEX(resultados!$A$2:$ZZ$360, 183, MATCH($B$3, resultados!$A$1:$ZZ$1, 0))</f>
        <v/>
      </c>
    </row>
    <row r="190">
      <c r="A190">
        <f>INDEX(resultados!$A$2:$ZZ$360, 184, MATCH($B$1, resultados!$A$1:$ZZ$1, 0))</f>
        <v/>
      </c>
      <c r="B190">
        <f>INDEX(resultados!$A$2:$ZZ$360, 184, MATCH($B$2, resultados!$A$1:$ZZ$1, 0))</f>
        <v/>
      </c>
      <c r="C190">
        <f>INDEX(resultados!$A$2:$ZZ$360, 184, MATCH($B$3, resultados!$A$1:$ZZ$1, 0))</f>
        <v/>
      </c>
    </row>
    <row r="191">
      <c r="A191">
        <f>INDEX(resultados!$A$2:$ZZ$360, 185, MATCH($B$1, resultados!$A$1:$ZZ$1, 0))</f>
        <v/>
      </c>
      <c r="B191">
        <f>INDEX(resultados!$A$2:$ZZ$360, 185, MATCH($B$2, resultados!$A$1:$ZZ$1, 0))</f>
        <v/>
      </c>
      <c r="C191">
        <f>INDEX(resultados!$A$2:$ZZ$360, 185, MATCH($B$3, resultados!$A$1:$ZZ$1, 0))</f>
        <v/>
      </c>
    </row>
    <row r="192">
      <c r="A192">
        <f>INDEX(resultados!$A$2:$ZZ$360, 186, MATCH($B$1, resultados!$A$1:$ZZ$1, 0))</f>
        <v/>
      </c>
      <c r="B192">
        <f>INDEX(resultados!$A$2:$ZZ$360, 186, MATCH($B$2, resultados!$A$1:$ZZ$1, 0))</f>
        <v/>
      </c>
      <c r="C192">
        <f>INDEX(resultados!$A$2:$ZZ$360, 186, MATCH($B$3, resultados!$A$1:$ZZ$1, 0))</f>
        <v/>
      </c>
    </row>
    <row r="193">
      <c r="A193">
        <f>INDEX(resultados!$A$2:$ZZ$360, 187, MATCH($B$1, resultados!$A$1:$ZZ$1, 0))</f>
        <v/>
      </c>
      <c r="B193">
        <f>INDEX(resultados!$A$2:$ZZ$360, 187, MATCH($B$2, resultados!$A$1:$ZZ$1, 0))</f>
        <v/>
      </c>
      <c r="C193">
        <f>INDEX(resultados!$A$2:$ZZ$360, 187, MATCH($B$3, resultados!$A$1:$ZZ$1, 0))</f>
        <v/>
      </c>
    </row>
    <row r="194">
      <c r="A194">
        <f>INDEX(resultados!$A$2:$ZZ$360, 188, MATCH($B$1, resultados!$A$1:$ZZ$1, 0))</f>
        <v/>
      </c>
      <c r="B194">
        <f>INDEX(resultados!$A$2:$ZZ$360, 188, MATCH($B$2, resultados!$A$1:$ZZ$1, 0))</f>
        <v/>
      </c>
      <c r="C194">
        <f>INDEX(resultados!$A$2:$ZZ$360, 188, MATCH($B$3, resultados!$A$1:$ZZ$1, 0))</f>
        <v/>
      </c>
    </row>
    <row r="195">
      <c r="A195">
        <f>INDEX(resultados!$A$2:$ZZ$360, 189, MATCH($B$1, resultados!$A$1:$ZZ$1, 0))</f>
        <v/>
      </c>
      <c r="B195">
        <f>INDEX(resultados!$A$2:$ZZ$360, 189, MATCH($B$2, resultados!$A$1:$ZZ$1, 0))</f>
        <v/>
      </c>
      <c r="C195">
        <f>INDEX(resultados!$A$2:$ZZ$360, 189, MATCH($B$3, resultados!$A$1:$ZZ$1, 0))</f>
        <v/>
      </c>
    </row>
    <row r="196">
      <c r="A196">
        <f>INDEX(resultados!$A$2:$ZZ$360, 190, MATCH($B$1, resultados!$A$1:$ZZ$1, 0))</f>
        <v/>
      </c>
      <c r="B196">
        <f>INDEX(resultados!$A$2:$ZZ$360, 190, MATCH($B$2, resultados!$A$1:$ZZ$1, 0))</f>
        <v/>
      </c>
      <c r="C196">
        <f>INDEX(resultados!$A$2:$ZZ$360, 190, MATCH($B$3, resultados!$A$1:$ZZ$1, 0))</f>
        <v/>
      </c>
    </row>
    <row r="197">
      <c r="A197">
        <f>INDEX(resultados!$A$2:$ZZ$360, 191, MATCH($B$1, resultados!$A$1:$ZZ$1, 0))</f>
        <v/>
      </c>
      <c r="B197">
        <f>INDEX(resultados!$A$2:$ZZ$360, 191, MATCH($B$2, resultados!$A$1:$ZZ$1, 0))</f>
        <v/>
      </c>
      <c r="C197">
        <f>INDEX(resultados!$A$2:$ZZ$360, 191, MATCH($B$3, resultados!$A$1:$ZZ$1, 0))</f>
        <v/>
      </c>
    </row>
    <row r="198">
      <c r="A198">
        <f>INDEX(resultados!$A$2:$ZZ$360, 192, MATCH($B$1, resultados!$A$1:$ZZ$1, 0))</f>
        <v/>
      </c>
      <c r="B198">
        <f>INDEX(resultados!$A$2:$ZZ$360, 192, MATCH($B$2, resultados!$A$1:$ZZ$1, 0))</f>
        <v/>
      </c>
      <c r="C198">
        <f>INDEX(resultados!$A$2:$ZZ$360, 192, MATCH($B$3, resultados!$A$1:$ZZ$1, 0))</f>
        <v/>
      </c>
    </row>
    <row r="199">
      <c r="A199">
        <f>INDEX(resultados!$A$2:$ZZ$360, 193, MATCH($B$1, resultados!$A$1:$ZZ$1, 0))</f>
        <v/>
      </c>
      <c r="B199">
        <f>INDEX(resultados!$A$2:$ZZ$360, 193, MATCH($B$2, resultados!$A$1:$ZZ$1, 0))</f>
        <v/>
      </c>
      <c r="C199">
        <f>INDEX(resultados!$A$2:$ZZ$360, 193, MATCH($B$3, resultados!$A$1:$ZZ$1, 0))</f>
        <v/>
      </c>
    </row>
    <row r="200">
      <c r="A200">
        <f>INDEX(resultados!$A$2:$ZZ$360, 194, MATCH($B$1, resultados!$A$1:$ZZ$1, 0))</f>
        <v/>
      </c>
      <c r="B200">
        <f>INDEX(resultados!$A$2:$ZZ$360, 194, MATCH($B$2, resultados!$A$1:$ZZ$1, 0))</f>
        <v/>
      </c>
      <c r="C200">
        <f>INDEX(resultados!$A$2:$ZZ$360, 194, MATCH($B$3, resultados!$A$1:$ZZ$1, 0))</f>
        <v/>
      </c>
    </row>
    <row r="201">
      <c r="A201">
        <f>INDEX(resultados!$A$2:$ZZ$360, 195, MATCH($B$1, resultados!$A$1:$ZZ$1, 0))</f>
        <v/>
      </c>
      <c r="B201">
        <f>INDEX(resultados!$A$2:$ZZ$360, 195, MATCH($B$2, resultados!$A$1:$ZZ$1, 0))</f>
        <v/>
      </c>
      <c r="C201">
        <f>INDEX(resultados!$A$2:$ZZ$360, 195, MATCH($B$3, resultados!$A$1:$ZZ$1, 0))</f>
        <v/>
      </c>
    </row>
    <row r="202">
      <c r="A202">
        <f>INDEX(resultados!$A$2:$ZZ$360, 196, MATCH($B$1, resultados!$A$1:$ZZ$1, 0))</f>
        <v/>
      </c>
      <c r="B202">
        <f>INDEX(resultados!$A$2:$ZZ$360, 196, MATCH($B$2, resultados!$A$1:$ZZ$1, 0))</f>
        <v/>
      </c>
      <c r="C202">
        <f>INDEX(resultados!$A$2:$ZZ$360, 196, MATCH($B$3, resultados!$A$1:$ZZ$1, 0))</f>
        <v/>
      </c>
    </row>
    <row r="203">
      <c r="A203">
        <f>INDEX(resultados!$A$2:$ZZ$360, 197, MATCH($B$1, resultados!$A$1:$ZZ$1, 0))</f>
        <v/>
      </c>
      <c r="B203">
        <f>INDEX(resultados!$A$2:$ZZ$360, 197, MATCH($B$2, resultados!$A$1:$ZZ$1, 0))</f>
        <v/>
      </c>
      <c r="C203">
        <f>INDEX(resultados!$A$2:$ZZ$360, 197, MATCH($B$3, resultados!$A$1:$ZZ$1, 0))</f>
        <v/>
      </c>
    </row>
    <row r="204">
      <c r="A204">
        <f>INDEX(resultados!$A$2:$ZZ$360, 198, MATCH($B$1, resultados!$A$1:$ZZ$1, 0))</f>
        <v/>
      </c>
      <c r="B204">
        <f>INDEX(resultados!$A$2:$ZZ$360, 198, MATCH($B$2, resultados!$A$1:$ZZ$1, 0))</f>
        <v/>
      </c>
      <c r="C204">
        <f>INDEX(resultados!$A$2:$ZZ$360, 198, MATCH($B$3, resultados!$A$1:$ZZ$1, 0))</f>
        <v/>
      </c>
    </row>
    <row r="205">
      <c r="A205">
        <f>INDEX(resultados!$A$2:$ZZ$360, 199, MATCH($B$1, resultados!$A$1:$ZZ$1, 0))</f>
        <v/>
      </c>
      <c r="B205">
        <f>INDEX(resultados!$A$2:$ZZ$360, 199, MATCH($B$2, resultados!$A$1:$ZZ$1, 0))</f>
        <v/>
      </c>
      <c r="C205">
        <f>INDEX(resultados!$A$2:$ZZ$360, 199, MATCH($B$3, resultados!$A$1:$ZZ$1, 0))</f>
        <v/>
      </c>
    </row>
    <row r="206">
      <c r="A206">
        <f>INDEX(resultados!$A$2:$ZZ$360, 200, MATCH($B$1, resultados!$A$1:$ZZ$1, 0))</f>
        <v/>
      </c>
      <c r="B206">
        <f>INDEX(resultados!$A$2:$ZZ$360, 200, MATCH($B$2, resultados!$A$1:$ZZ$1, 0))</f>
        <v/>
      </c>
      <c r="C206">
        <f>INDEX(resultados!$A$2:$ZZ$360, 200, MATCH($B$3, resultados!$A$1:$ZZ$1, 0))</f>
        <v/>
      </c>
    </row>
    <row r="207">
      <c r="A207">
        <f>INDEX(resultados!$A$2:$ZZ$360, 201, MATCH($B$1, resultados!$A$1:$ZZ$1, 0))</f>
        <v/>
      </c>
      <c r="B207">
        <f>INDEX(resultados!$A$2:$ZZ$360, 201, MATCH($B$2, resultados!$A$1:$ZZ$1, 0))</f>
        <v/>
      </c>
      <c r="C207">
        <f>INDEX(resultados!$A$2:$ZZ$360, 201, MATCH($B$3, resultados!$A$1:$ZZ$1, 0))</f>
        <v/>
      </c>
    </row>
    <row r="208">
      <c r="A208">
        <f>INDEX(resultados!$A$2:$ZZ$360, 202, MATCH($B$1, resultados!$A$1:$ZZ$1, 0))</f>
        <v/>
      </c>
      <c r="B208">
        <f>INDEX(resultados!$A$2:$ZZ$360, 202, MATCH($B$2, resultados!$A$1:$ZZ$1, 0))</f>
        <v/>
      </c>
      <c r="C208">
        <f>INDEX(resultados!$A$2:$ZZ$360, 202, MATCH($B$3, resultados!$A$1:$ZZ$1, 0))</f>
        <v/>
      </c>
    </row>
    <row r="209">
      <c r="A209">
        <f>INDEX(resultados!$A$2:$ZZ$360, 203, MATCH($B$1, resultados!$A$1:$ZZ$1, 0))</f>
        <v/>
      </c>
      <c r="B209">
        <f>INDEX(resultados!$A$2:$ZZ$360, 203, MATCH($B$2, resultados!$A$1:$ZZ$1, 0))</f>
        <v/>
      </c>
      <c r="C209">
        <f>INDEX(resultados!$A$2:$ZZ$360, 203, MATCH($B$3, resultados!$A$1:$ZZ$1, 0))</f>
        <v/>
      </c>
    </row>
    <row r="210">
      <c r="A210">
        <f>INDEX(resultados!$A$2:$ZZ$360, 204, MATCH($B$1, resultados!$A$1:$ZZ$1, 0))</f>
        <v/>
      </c>
      <c r="B210">
        <f>INDEX(resultados!$A$2:$ZZ$360, 204, MATCH($B$2, resultados!$A$1:$ZZ$1, 0))</f>
        <v/>
      </c>
      <c r="C210">
        <f>INDEX(resultados!$A$2:$ZZ$360, 204, MATCH($B$3, resultados!$A$1:$ZZ$1, 0))</f>
        <v/>
      </c>
    </row>
    <row r="211">
      <c r="A211">
        <f>INDEX(resultados!$A$2:$ZZ$360, 205, MATCH($B$1, resultados!$A$1:$ZZ$1, 0))</f>
        <v/>
      </c>
      <c r="B211">
        <f>INDEX(resultados!$A$2:$ZZ$360, 205, MATCH($B$2, resultados!$A$1:$ZZ$1, 0))</f>
        <v/>
      </c>
      <c r="C211">
        <f>INDEX(resultados!$A$2:$ZZ$360, 205, MATCH($B$3, resultados!$A$1:$ZZ$1, 0))</f>
        <v/>
      </c>
    </row>
    <row r="212">
      <c r="A212">
        <f>INDEX(resultados!$A$2:$ZZ$360, 206, MATCH($B$1, resultados!$A$1:$ZZ$1, 0))</f>
        <v/>
      </c>
      <c r="B212">
        <f>INDEX(resultados!$A$2:$ZZ$360, 206, MATCH($B$2, resultados!$A$1:$ZZ$1, 0))</f>
        <v/>
      </c>
      <c r="C212">
        <f>INDEX(resultados!$A$2:$ZZ$360, 206, MATCH($B$3, resultados!$A$1:$ZZ$1, 0))</f>
        <v/>
      </c>
    </row>
    <row r="213">
      <c r="A213">
        <f>INDEX(resultados!$A$2:$ZZ$360, 207, MATCH($B$1, resultados!$A$1:$ZZ$1, 0))</f>
        <v/>
      </c>
      <c r="B213">
        <f>INDEX(resultados!$A$2:$ZZ$360, 207, MATCH($B$2, resultados!$A$1:$ZZ$1, 0))</f>
        <v/>
      </c>
      <c r="C213">
        <f>INDEX(resultados!$A$2:$ZZ$360, 207, MATCH($B$3, resultados!$A$1:$ZZ$1, 0))</f>
        <v/>
      </c>
    </row>
    <row r="214">
      <c r="A214">
        <f>INDEX(resultados!$A$2:$ZZ$360, 208, MATCH($B$1, resultados!$A$1:$ZZ$1, 0))</f>
        <v/>
      </c>
      <c r="B214">
        <f>INDEX(resultados!$A$2:$ZZ$360, 208, MATCH($B$2, resultados!$A$1:$ZZ$1, 0))</f>
        <v/>
      </c>
      <c r="C214">
        <f>INDEX(resultados!$A$2:$ZZ$360, 208, MATCH($B$3, resultados!$A$1:$ZZ$1, 0))</f>
        <v/>
      </c>
    </row>
    <row r="215">
      <c r="A215">
        <f>INDEX(resultados!$A$2:$ZZ$360, 209, MATCH($B$1, resultados!$A$1:$ZZ$1, 0))</f>
        <v/>
      </c>
      <c r="B215">
        <f>INDEX(resultados!$A$2:$ZZ$360, 209, MATCH($B$2, resultados!$A$1:$ZZ$1, 0))</f>
        <v/>
      </c>
      <c r="C215">
        <f>INDEX(resultados!$A$2:$ZZ$360, 209, MATCH($B$3, resultados!$A$1:$ZZ$1, 0))</f>
        <v/>
      </c>
    </row>
    <row r="216">
      <c r="A216">
        <f>INDEX(resultados!$A$2:$ZZ$360, 210, MATCH($B$1, resultados!$A$1:$ZZ$1, 0))</f>
        <v/>
      </c>
      <c r="B216">
        <f>INDEX(resultados!$A$2:$ZZ$360, 210, MATCH($B$2, resultados!$A$1:$ZZ$1, 0))</f>
        <v/>
      </c>
      <c r="C216">
        <f>INDEX(resultados!$A$2:$ZZ$360, 210, MATCH($B$3, resultados!$A$1:$ZZ$1, 0))</f>
        <v/>
      </c>
    </row>
    <row r="217">
      <c r="A217">
        <f>INDEX(resultados!$A$2:$ZZ$360, 211, MATCH($B$1, resultados!$A$1:$ZZ$1, 0))</f>
        <v/>
      </c>
      <c r="B217">
        <f>INDEX(resultados!$A$2:$ZZ$360, 211, MATCH($B$2, resultados!$A$1:$ZZ$1, 0))</f>
        <v/>
      </c>
      <c r="C217">
        <f>INDEX(resultados!$A$2:$ZZ$360, 211, MATCH($B$3, resultados!$A$1:$ZZ$1, 0))</f>
        <v/>
      </c>
    </row>
    <row r="218">
      <c r="A218">
        <f>INDEX(resultados!$A$2:$ZZ$360, 212, MATCH($B$1, resultados!$A$1:$ZZ$1, 0))</f>
        <v/>
      </c>
      <c r="B218">
        <f>INDEX(resultados!$A$2:$ZZ$360, 212, MATCH($B$2, resultados!$A$1:$ZZ$1, 0))</f>
        <v/>
      </c>
      <c r="C218">
        <f>INDEX(resultados!$A$2:$ZZ$360, 212, MATCH($B$3, resultados!$A$1:$ZZ$1, 0))</f>
        <v/>
      </c>
    </row>
    <row r="219">
      <c r="A219">
        <f>INDEX(resultados!$A$2:$ZZ$360, 213, MATCH($B$1, resultados!$A$1:$ZZ$1, 0))</f>
        <v/>
      </c>
      <c r="B219">
        <f>INDEX(resultados!$A$2:$ZZ$360, 213, MATCH($B$2, resultados!$A$1:$ZZ$1, 0))</f>
        <v/>
      </c>
      <c r="C219">
        <f>INDEX(resultados!$A$2:$ZZ$360, 213, MATCH($B$3, resultados!$A$1:$ZZ$1, 0))</f>
        <v/>
      </c>
    </row>
    <row r="220">
      <c r="A220">
        <f>INDEX(resultados!$A$2:$ZZ$360, 214, MATCH($B$1, resultados!$A$1:$ZZ$1, 0))</f>
        <v/>
      </c>
      <c r="B220">
        <f>INDEX(resultados!$A$2:$ZZ$360, 214, MATCH($B$2, resultados!$A$1:$ZZ$1, 0))</f>
        <v/>
      </c>
      <c r="C220">
        <f>INDEX(resultados!$A$2:$ZZ$360, 214, MATCH($B$3, resultados!$A$1:$ZZ$1, 0))</f>
        <v/>
      </c>
    </row>
    <row r="221">
      <c r="A221">
        <f>INDEX(resultados!$A$2:$ZZ$360, 215, MATCH($B$1, resultados!$A$1:$ZZ$1, 0))</f>
        <v/>
      </c>
      <c r="B221">
        <f>INDEX(resultados!$A$2:$ZZ$360, 215, MATCH($B$2, resultados!$A$1:$ZZ$1, 0))</f>
        <v/>
      </c>
      <c r="C221">
        <f>INDEX(resultados!$A$2:$ZZ$360, 215, MATCH($B$3, resultados!$A$1:$ZZ$1, 0))</f>
        <v/>
      </c>
    </row>
    <row r="222">
      <c r="A222">
        <f>INDEX(resultados!$A$2:$ZZ$360, 216, MATCH($B$1, resultados!$A$1:$ZZ$1, 0))</f>
        <v/>
      </c>
      <c r="B222">
        <f>INDEX(resultados!$A$2:$ZZ$360, 216, MATCH($B$2, resultados!$A$1:$ZZ$1, 0))</f>
        <v/>
      </c>
      <c r="C222">
        <f>INDEX(resultados!$A$2:$ZZ$360, 216, MATCH($B$3, resultados!$A$1:$ZZ$1, 0))</f>
        <v/>
      </c>
    </row>
    <row r="223">
      <c r="A223">
        <f>INDEX(resultados!$A$2:$ZZ$360, 217, MATCH($B$1, resultados!$A$1:$ZZ$1, 0))</f>
        <v/>
      </c>
      <c r="B223">
        <f>INDEX(resultados!$A$2:$ZZ$360, 217, MATCH($B$2, resultados!$A$1:$ZZ$1, 0))</f>
        <v/>
      </c>
      <c r="C223">
        <f>INDEX(resultados!$A$2:$ZZ$360, 217, MATCH($B$3, resultados!$A$1:$ZZ$1, 0))</f>
        <v/>
      </c>
    </row>
    <row r="224">
      <c r="A224">
        <f>INDEX(resultados!$A$2:$ZZ$360, 218, MATCH($B$1, resultados!$A$1:$ZZ$1, 0))</f>
        <v/>
      </c>
      <c r="B224">
        <f>INDEX(resultados!$A$2:$ZZ$360, 218, MATCH($B$2, resultados!$A$1:$ZZ$1, 0))</f>
        <v/>
      </c>
      <c r="C224">
        <f>INDEX(resultados!$A$2:$ZZ$360, 218, MATCH($B$3, resultados!$A$1:$ZZ$1, 0))</f>
        <v/>
      </c>
    </row>
    <row r="225">
      <c r="A225">
        <f>INDEX(resultados!$A$2:$ZZ$360, 219, MATCH($B$1, resultados!$A$1:$ZZ$1, 0))</f>
        <v/>
      </c>
      <c r="B225">
        <f>INDEX(resultados!$A$2:$ZZ$360, 219, MATCH($B$2, resultados!$A$1:$ZZ$1, 0))</f>
        <v/>
      </c>
      <c r="C225">
        <f>INDEX(resultados!$A$2:$ZZ$360, 219, MATCH($B$3, resultados!$A$1:$ZZ$1, 0))</f>
        <v/>
      </c>
    </row>
    <row r="226">
      <c r="A226">
        <f>INDEX(resultados!$A$2:$ZZ$360, 220, MATCH($B$1, resultados!$A$1:$ZZ$1, 0))</f>
        <v/>
      </c>
      <c r="B226">
        <f>INDEX(resultados!$A$2:$ZZ$360, 220, MATCH($B$2, resultados!$A$1:$ZZ$1, 0))</f>
        <v/>
      </c>
      <c r="C226">
        <f>INDEX(resultados!$A$2:$ZZ$360, 220, MATCH($B$3, resultados!$A$1:$ZZ$1, 0))</f>
        <v/>
      </c>
    </row>
    <row r="227">
      <c r="A227">
        <f>INDEX(resultados!$A$2:$ZZ$360, 221, MATCH($B$1, resultados!$A$1:$ZZ$1, 0))</f>
        <v/>
      </c>
      <c r="B227">
        <f>INDEX(resultados!$A$2:$ZZ$360, 221, MATCH($B$2, resultados!$A$1:$ZZ$1, 0))</f>
        <v/>
      </c>
      <c r="C227">
        <f>INDEX(resultados!$A$2:$ZZ$360, 221, MATCH($B$3, resultados!$A$1:$ZZ$1, 0))</f>
        <v/>
      </c>
    </row>
    <row r="228">
      <c r="A228">
        <f>INDEX(resultados!$A$2:$ZZ$360, 222, MATCH($B$1, resultados!$A$1:$ZZ$1, 0))</f>
        <v/>
      </c>
      <c r="B228">
        <f>INDEX(resultados!$A$2:$ZZ$360, 222, MATCH($B$2, resultados!$A$1:$ZZ$1, 0))</f>
        <v/>
      </c>
      <c r="C228">
        <f>INDEX(resultados!$A$2:$ZZ$360, 222, MATCH($B$3, resultados!$A$1:$ZZ$1, 0))</f>
        <v/>
      </c>
    </row>
    <row r="229">
      <c r="A229">
        <f>INDEX(resultados!$A$2:$ZZ$360, 223, MATCH($B$1, resultados!$A$1:$ZZ$1, 0))</f>
        <v/>
      </c>
      <c r="B229">
        <f>INDEX(resultados!$A$2:$ZZ$360, 223, MATCH($B$2, resultados!$A$1:$ZZ$1, 0))</f>
        <v/>
      </c>
      <c r="C229">
        <f>INDEX(resultados!$A$2:$ZZ$360, 223, MATCH($B$3, resultados!$A$1:$ZZ$1, 0))</f>
        <v/>
      </c>
    </row>
    <row r="230">
      <c r="A230">
        <f>INDEX(resultados!$A$2:$ZZ$360, 224, MATCH($B$1, resultados!$A$1:$ZZ$1, 0))</f>
        <v/>
      </c>
      <c r="B230">
        <f>INDEX(resultados!$A$2:$ZZ$360, 224, MATCH($B$2, resultados!$A$1:$ZZ$1, 0))</f>
        <v/>
      </c>
      <c r="C230">
        <f>INDEX(resultados!$A$2:$ZZ$360, 224, MATCH($B$3, resultados!$A$1:$ZZ$1, 0))</f>
        <v/>
      </c>
    </row>
    <row r="231">
      <c r="A231">
        <f>INDEX(resultados!$A$2:$ZZ$360, 225, MATCH($B$1, resultados!$A$1:$ZZ$1, 0))</f>
        <v/>
      </c>
      <c r="B231">
        <f>INDEX(resultados!$A$2:$ZZ$360, 225, MATCH($B$2, resultados!$A$1:$ZZ$1, 0))</f>
        <v/>
      </c>
      <c r="C231">
        <f>INDEX(resultados!$A$2:$ZZ$360, 225, MATCH($B$3, resultados!$A$1:$ZZ$1, 0))</f>
        <v/>
      </c>
    </row>
    <row r="232">
      <c r="A232">
        <f>INDEX(resultados!$A$2:$ZZ$360, 226, MATCH($B$1, resultados!$A$1:$ZZ$1, 0))</f>
        <v/>
      </c>
      <c r="B232">
        <f>INDEX(resultados!$A$2:$ZZ$360, 226, MATCH($B$2, resultados!$A$1:$ZZ$1, 0))</f>
        <v/>
      </c>
      <c r="C232">
        <f>INDEX(resultados!$A$2:$ZZ$360, 226, MATCH($B$3, resultados!$A$1:$ZZ$1, 0))</f>
        <v/>
      </c>
    </row>
    <row r="233">
      <c r="A233">
        <f>INDEX(resultados!$A$2:$ZZ$360, 227, MATCH($B$1, resultados!$A$1:$ZZ$1, 0))</f>
        <v/>
      </c>
      <c r="B233">
        <f>INDEX(resultados!$A$2:$ZZ$360, 227, MATCH($B$2, resultados!$A$1:$ZZ$1, 0))</f>
        <v/>
      </c>
      <c r="C233">
        <f>INDEX(resultados!$A$2:$ZZ$360, 227, MATCH($B$3, resultados!$A$1:$ZZ$1, 0))</f>
        <v/>
      </c>
    </row>
    <row r="234">
      <c r="A234">
        <f>INDEX(resultados!$A$2:$ZZ$360, 228, MATCH($B$1, resultados!$A$1:$ZZ$1, 0))</f>
        <v/>
      </c>
      <c r="B234">
        <f>INDEX(resultados!$A$2:$ZZ$360, 228, MATCH($B$2, resultados!$A$1:$ZZ$1, 0))</f>
        <v/>
      </c>
      <c r="C234">
        <f>INDEX(resultados!$A$2:$ZZ$360, 228, MATCH($B$3, resultados!$A$1:$ZZ$1, 0))</f>
        <v/>
      </c>
    </row>
    <row r="235">
      <c r="A235">
        <f>INDEX(resultados!$A$2:$ZZ$360, 229, MATCH($B$1, resultados!$A$1:$ZZ$1, 0))</f>
        <v/>
      </c>
      <c r="B235">
        <f>INDEX(resultados!$A$2:$ZZ$360, 229, MATCH($B$2, resultados!$A$1:$ZZ$1, 0))</f>
        <v/>
      </c>
      <c r="C235">
        <f>INDEX(resultados!$A$2:$ZZ$360, 229, MATCH($B$3, resultados!$A$1:$ZZ$1, 0))</f>
        <v/>
      </c>
    </row>
    <row r="236">
      <c r="A236">
        <f>INDEX(resultados!$A$2:$ZZ$360, 230, MATCH($B$1, resultados!$A$1:$ZZ$1, 0))</f>
        <v/>
      </c>
      <c r="B236">
        <f>INDEX(resultados!$A$2:$ZZ$360, 230, MATCH($B$2, resultados!$A$1:$ZZ$1, 0))</f>
        <v/>
      </c>
      <c r="C236">
        <f>INDEX(resultados!$A$2:$ZZ$360, 230, MATCH($B$3, resultados!$A$1:$ZZ$1, 0))</f>
        <v/>
      </c>
    </row>
    <row r="237">
      <c r="A237">
        <f>INDEX(resultados!$A$2:$ZZ$360, 231, MATCH($B$1, resultados!$A$1:$ZZ$1, 0))</f>
        <v/>
      </c>
      <c r="B237">
        <f>INDEX(resultados!$A$2:$ZZ$360, 231, MATCH($B$2, resultados!$A$1:$ZZ$1, 0))</f>
        <v/>
      </c>
      <c r="C237">
        <f>INDEX(resultados!$A$2:$ZZ$360, 231, MATCH($B$3, resultados!$A$1:$ZZ$1, 0))</f>
        <v/>
      </c>
    </row>
    <row r="238">
      <c r="A238">
        <f>INDEX(resultados!$A$2:$ZZ$360, 232, MATCH($B$1, resultados!$A$1:$ZZ$1, 0))</f>
        <v/>
      </c>
      <c r="B238">
        <f>INDEX(resultados!$A$2:$ZZ$360, 232, MATCH($B$2, resultados!$A$1:$ZZ$1, 0))</f>
        <v/>
      </c>
      <c r="C238">
        <f>INDEX(resultados!$A$2:$ZZ$360, 232, MATCH($B$3, resultados!$A$1:$ZZ$1, 0))</f>
        <v/>
      </c>
    </row>
    <row r="239">
      <c r="A239">
        <f>INDEX(resultados!$A$2:$ZZ$360, 233, MATCH($B$1, resultados!$A$1:$ZZ$1, 0))</f>
        <v/>
      </c>
      <c r="B239">
        <f>INDEX(resultados!$A$2:$ZZ$360, 233, MATCH($B$2, resultados!$A$1:$ZZ$1, 0))</f>
        <v/>
      </c>
      <c r="C239">
        <f>INDEX(resultados!$A$2:$ZZ$360, 233, MATCH($B$3, resultados!$A$1:$ZZ$1, 0))</f>
        <v/>
      </c>
    </row>
    <row r="240">
      <c r="A240">
        <f>INDEX(resultados!$A$2:$ZZ$360, 234, MATCH($B$1, resultados!$A$1:$ZZ$1, 0))</f>
        <v/>
      </c>
      <c r="B240">
        <f>INDEX(resultados!$A$2:$ZZ$360, 234, MATCH($B$2, resultados!$A$1:$ZZ$1, 0))</f>
        <v/>
      </c>
      <c r="C240">
        <f>INDEX(resultados!$A$2:$ZZ$360, 234, MATCH($B$3, resultados!$A$1:$ZZ$1, 0))</f>
        <v/>
      </c>
    </row>
    <row r="241">
      <c r="A241">
        <f>INDEX(resultados!$A$2:$ZZ$360, 235, MATCH($B$1, resultados!$A$1:$ZZ$1, 0))</f>
        <v/>
      </c>
      <c r="B241">
        <f>INDEX(resultados!$A$2:$ZZ$360, 235, MATCH($B$2, resultados!$A$1:$ZZ$1, 0))</f>
        <v/>
      </c>
      <c r="C241">
        <f>INDEX(resultados!$A$2:$ZZ$360, 235, MATCH($B$3, resultados!$A$1:$ZZ$1, 0))</f>
        <v/>
      </c>
    </row>
    <row r="242">
      <c r="A242">
        <f>INDEX(resultados!$A$2:$ZZ$360, 236, MATCH($B$1, resultados!$A$1:$ZZ$1, 0))</f>
        <v/>
      </c>
      <c r="B242">
        <f>INDEX(resultados!$A$2:$ZZ$360, 236, MATCH($B$2, resultados!$A$1:$ZZ$1, 0))</f>
        <v/>
      </c>
      <c r="C242">
        <f>INDEX(resultados!$A$2:$ZZ$360, 236, MATCH($B$3, resultados!$A$1:$ZZ$1, 0))</f>
        <v/>
      </c>
    </row>
    <row r="243">
      <c r="A243">
        <f>INDEX(resultados!$A$2:$ZZ$360, 237, MATCH($B$1, resultados!$A$1:$ZZ$1, 0))</f>
        <v/>
      </c>
      <c r="B243">
        <f>INDEX(resultados!$A$2:$ZZ$360, 237, MATCH($B$2, resultados!$A$1:$ZZ$1, 0))</f>
        <v/>
      </c>
      <c r="C243">
        <f>INDEX(resultados!$A$2:$ZZ$360, 237, MATCH($B$3, resultados!$A$1:$ZZ$1, 0))</f>
        <v/>
      </c>
    </row>
    <row r="244">
      <c r="A244">
        <f>INDEX(resultados!$A$2:$ZZ$360, 238, MATCH($B$1, resultados!$A$1:$ZZ$1, 0))</f>
        <v/>
      </c>
      <c r="B244">
        <f>INDEX(resultados!$A$2:$ZZ$360, 238, MATCH($B$2, resultados!$A$1:$ZZ$1, 0))</f>
        <v/>
      </c>
      <c r="C244">
        <f>INDEX(resultados!$A$2:$ZZ$360, 238, MATCH($B$3, resultados!$A$1:$ZZ$1, 0))</f>
        <v/>
      </c>
    </row>
    <row r="245">
      <c r="A245">
        <f>INDEX(resultados!$A$2:$ZZ$360, 239, MATCH($B$1, resultados!$A$1:$ZZ$1, 0))</f>
        <v/>
      </c>
      <c r="B245">
        <f>INDEX(resultados!$A$2:$ZZ$360, 239, MATCH($B$2, resultados!$A$1:$ZZ$1, 0))</f>
        <v/>
      </c>
      <c r="C245">
        <f>INDEX(resultados!$A$2:$ZZ$360, 239, MATCH($B$3, resultados!$A$1:$ZZ$1, 0))</f>
        <v/>
      </c>
    </row>
    <row r="246">
      <c r="A246">
        <f>INDEX(resultados!$A$2:$ZZ$360, 240, MATCH($B$1, resultados!$A$1:$ZZ$1, 0))</f>
        <v/>
      </c>
      <c r="B246">
        <f>INDEX(resultados!$A$2:$ZZ$360, 240, MATCH($B$2, resultados!$A$1:$ZZ$1, 0))</f>
        <v/>
      </c>
      <c r="C246">
        <f>INDEX(resultados!$A$2:$ZZ$360, 240, MATCH($B$3, resultados!$A$1:$ZZ$1, 0))</f>
        <v/>
      </c>
    </row>
    <row r="247">
      <c r="A247">
        <f>INDEX(resultados!$A$2:$ZZ$360, 241, MATCH($B$1, resultados!$A$1:$ZZ$1, 0))</f>
        <v/>
      </c>
      <c r="B247">
        <f>INDEX(resultados!$A$2:$ZZ$360, 241, MATCH($B$2, resultados!$A$1:$ZZ$1, 0))</f>
        <v/>
      </c>
      <c r="C247">
        <f>INDEX(resultados!$A$2:$ZZ$360, 241, MATCH($B$3, resultados!$A$1:$ZZ$1, 0))</f>
        <v/>
      </c>
    </row>
    <row r="248">
      <c r="A248">
        <f>INDEX(resultados!$A$2:$ZZ$360, 242, MATCH($B$1, resultados!$A$1:$ZZ$1, 0))</f>
        <v/>
      </c>
      <c r="B248">
        <f>INDEX(resultados!$A$2:$ZZ$360, 242, MATCH($B$2, resultados!$A$1:$ZZ$1, 0))</f>
        <v/>
      </c>
      <c r="C248">
        <f>INDEX(resultados!$A$2:$ZZ$360, 242, MATCH($B$3, resultados!$A$1:$ZZ$1, 0))</f>
        <v/>
      </c>
    </row>
    <row r="249">
      <c r="A249">
        <f>INDEX(resultados!$A$2:$ZZ$360, 243, MATCH($B$1, resultados!$A$1:$ZZ$1, 0))</f>
        <v/>
      </c>
      <c r="B249">
        <f>INDEX(resultados!$A$2:$ZZ$360, 243, MATCH($B$2, resultados!$A$1:$ZZ$1, 0))</f>
        <v/>
      </c>
      <c r="C249">
        <f>INDEX(resultados!$A$2:$ZZ$360, 243, MATCH($B$3, resultados!$A$1:$ZZ$1, 0))</f>
        <v/>
      </c>
    </row>
    <row r="250">
      <c r="A250">
        <f>INDEX(resultados!$A$2:$ZZ$360, 244, MATCH($B$1, resultados!$A$1:$ZZ$1, 0))</f>
        <v/>
      </c>
      <c r="B250">
        <f>INDEX(resultados!$A$2:$ZZ$360, 244, MATCH($B$2, resultados!$A$1:$ZZ$1, 0))</f>
        <v/>
      </c>
      <c r="C250">
        <f>INDEX(resultados!$A$2:$ZZ$360, 244, MATCH($B$3, resultados!$A$1:$ZZ$1, 0))</f>
        <v/>
      </c>
    </row>
    <row r="251">
      <c r="A251">
        <f>INDEX(resultados!$A$2:$ZZ$360, 245, MATCH($B$1, resultados!$A$1:$ZZ$1, 0))</f>
        <v/>
      </c>
      <c r="B251">
        <f>INDEX(resultados!$A$2:$ZZ$360, 245, MATCH($B$2, resultados!$A$1:$ZZ$1, 0))</f>
        <v/>
      </c>
      <c r="C251">
        <f>INDEX(resultados!$A$2:$ZZ$360, 245, MATCH($B$3, resultados!$A$1:$ZZ$1, 0))</f>
        <v/>
      </c>
    </row>
    <row r="252">
      <c r="A252">
        <f>INDEX(resultados!$A$2:$ZZ$360, 246, MATCH($B$1, resultados!$A$1:$ZZ$1, 0))</f>
        <v/>
      </c>
      <c r="B252">
        <f>INDEX(resultados!$A$2:$ZZ$360, 246, MATCH($B$2, resultados!$A$1:$ZZ$1, 0))</f>
        <v/>
      </c>
      <c r="C252">
        <f>INDEX(resultados!$A$2:$ZZ$360, 246, MATCH($B$3, resultados!$A$1:$ZZ$1, 0))</f>
        <v/>
      </c>
    </row>
    <row r="253">
      <c r="A253">
        <f>INDEX(resultados!$A$2:$ZZ$360, 247, MATCH($B$1, resultados!$A$1:$ZZ$1, 0))</f>
        <v/>
      </c>
      <c r="B253">
        <f>INDEX(resultados!$A$2:$ZZ$360, 247, MATCH($B$2, resultados!$A$1:$ZZ$1, 0))</f>
        <v/>
      </c>
      <c r="C253">
        <f>INDEX(resultados!$A$2:$ZZ$360, 247, MATCH($B$3, resultados!$A$1:$ZZ$1, 0))</f>
        <v/>
      </c>
    </row>
    <row r="254">
      <c r="A254">
        <f>INDEX(resultados!$A$2:$ZZ$360, 248, MATCH($B$1, resultados!$A$1:$ZZ$1, 0))</f>
        <v/>
      </c>
      <c r="B254">
        <f>INDEX(resultados!$A$2:$ZZ$360, 248, MATCH($B$2, resultados!$A$1:$ZZ$1, 0))</f>
        <v/>
      </c>
      <c r="C254">
        <f>INDEX(resultados!$A$2:$ZZ$360, 248, MATCH($B$3, resultados!$A$1:$ZZ$1, 0))</f>
        <v/>
      </c>
    </row>
    <row r="255">
      <c r="A255">
        <f>INDEX(resultados!$A$2:$ZZ$360, 249, MATCH($B$1, resultados!$A$1:$ZZ$1, 0))</f>
        <v/>
      </c>
      <c r="B255">
        <f>INDEX(resultados!$A$2:$ZZ$360, 249, MATCH($B$2, resultados!$A$1:$ZZ$1, 0))</f>
        <v/>
      </c>
      <c r="C255">
        <f>INDEX(resultados!$A$2:$ZZ$360, 249, MATCH($B$3, resultados!$A$1:$ZZ$1, 0))</f>
        <v/>
      </c>
    </row>
    <row r="256">
      <c r="A256">
        <f>INDEX(resultados!$A$2:$ZZ$360, 250, MATCH($B$1, resultados!$A$1:$ZZ$1, 0))</f>
        <v/>
      </c>
      <c r="B256">
        <f>INDEX(resultados!$A$2:$ZZ$360, 250, MATCH($B$2, resultados!$A$1:$ZZ$1, 0))</f>
        <v/>
      </c>
      <c r="C256">
        <f>INDEX(resultados!$A$2:$ZZ$360, 250, MATCH($B$3, resultados!$A$1:$ZZ$1, 0))</f>
        <v/>
      </c>
    </row>
    <row r="257">
      <c r="A257">
        <f>INDEX(resultados!$A$2:$ZZ$360, 251, MATCH($B$1, resultados!$A$1:$ZZ$1, 0))</f>
        <v/>
      </c>
      <c r="B257">
        <f>INDEX(resultados!$A$2:$ZZ$360, 251, MATCH($B$2, resultados!$A$1:$ZZ$1, 0))</f>
        <v/>
      </c>
      <c r="C257">
        <f>INDEX(resultados!$A$2:$ZZ$360, 251, MATCH($B$3, resultados!$A$1:$ZZ$1, 0))</f>
        <v/>
      </c>
    </row>
    <row r="258">
      <c r="A258">
        <f>INDEX(resultados!$A$2:$ZZ$360, 252, MATCH($B$1, resultados!$A$1:$ZZ$1, 0))</f>
        <v/>
      </c>
      <c r="B258">
        <f>INDEX(resultados!$A$2:$ZZ$360, 252, MATCH($B$2, resultados!$A$1:$ZZ$1, 0))</f>
        <v/>
      </c>
      <c r="C258">
        <f>INDEX(resultados!$A$2:$ZZ$360, 252, MATCH($B$3, resultados!$A$1:$ZZ$1, 0))</f>
        <v/>
      </c>
    </row>
    <row r="259">
      <c r="A259">
        <f>INDEX(resultados!$A$2:$ZZ$360, 253, MATCH($B$1, resultados!$A$1:$ZZ$1, 0))</f>
        <v/>
      </c>
      <c r="B259">
        <f>INDEX(resultados!$A$2:$ZZ$360, 253, MATCH($B$2, resultados!$A$1:$ZZ$1, 0))</f>
        <v/>
      </c>
      <c r="C259">
        <f>INDEX(resultados!$A$2:$ZZ$360, 253, MATCH($B$3, resultados!$A$1:$ZZ$1, 0))</f>
        <v/>
      </c>
    </row>
    <row r="260">
      <c r="A260">
        <f>INDEX(resultados!$A$2:$ZZ$360, 254, MATCH($B$1, resultados!$A$1:$ZZ$1, 0))</f>
        <v/>
      </c>
      <c r="B260">
        <f>INDEX(resultados!$A$2:$ZZ$360, 254, MATCH($B$2, resultados!$A$1:$ZZ$1, 0))</f>
        <v/>
      </c>
      <c r="C260">
        <f>INDEX(resultados!$A$2:$ZZ$360, 254, MATCH($B$3, resultados!$A$1:$ZZ$1, 0))</f>
        <v/>
      </c>
    </row>
    <row r="261">
      <c r="A261">
        <f>INDEX(resultados!$A$2:$ZZ$360, 255, MATCH($B$1, resultados!$A$1:$ZZ$1, 0))</f>
        <v/>
      </c>
      <c r="B261">
        <f>INDEX(resultados!$A$2:$ZZ$360, 255, MATCH($B$2, resultados!$A$1:$ZZ$1, 0))</f>
        <v/>
      </c>
      <c r="C261">
        <f>INDEX(resultados!$A$2:$ZZ$360, 255, MATCH($B$3, resultados!$A$1:$ZZ$1, 0))</f>
        <v/>
      </c>
    </row>
    <row r="262">
      <c r="A262">
        <f>INDEX(resultados!$A$2:$ZZ$360, 256, MATCH($B$1, resultados!$A$1:$ZZ$1, 0))</f>
        <v/>
      </c>
      <c r="B262">
        <f>INDEX(resultados!$A$2:$ZZ$360, 256, MATCH($B$2, resultados!$A$1:$ZZ$1, 0))</f>
        <v/>
      </c>
      <c r="C262">
        <f>INDEX(resultados!$A$2:$ZZ$360, 256, MATCH($B$3, resultados!$A$1:$ZZ$1, 0))</f>
        <v/>
      </c>
    </row>
    <row r="263">
      <c r="A263">
        <f>INDEX(resultados!$A$2:$ZZ$360, 257, MATCH($B$1, resultados!$A$1:$ZZ$1, 0))</f>
        <v/>
      </c>
      <c r="B263">
        <f>INDEX(resultados!$A$2:$ZZ$360, 257, MATCH($B$2, resultados!$A$1:$ZZ$1, 0))</f>
        <v/>
      </c>
      <c r="C263">
        <f>INDEX(resultados!$A$2:$ZZ$360, 257, MATCH($B$3, resultados!$A$1:$ZZ$1, 0))</f>
        <v/>
      </c>
    </row>
    <row r="264">
      <c r="A264">
        <f>INDEX(resultados!$A$2:$ZZ$360, 258, MATCH($B$1, resultados!$A$1:$ZZ$1, 0))</f>
        <v/>
      </c>
      <c r="B264">
        <f>INDEX(resultados!$A$2:$ZZ$360, 258, MATCH($B$2, resultados!$A$1:$ZZ$1, 0))</f>
        <v/>
      </c>
      <c r="C264">
        <f>INDEX(resultados!$A$2:$ZZ$360, 258, MATCH($B$3, resultados!$A$1:$ZZ$1, 0))</f>
        <v/>
      </c>
    </row>
    <row r="265">
      <c r="A265">
        <f>INDEX(resultados!$A$2:$ZZ$360, 259, MATCH($B$1, resultados!$A$1:$ZZ$1, 0))</f>
        <v/>
      </c>
      <c r="B265">
        <f>INDEX(resultados!$A$2:$ZZ$360, 259, MATCH($B$2, resultados!$A$1:$ZZ$1, 0))</f>
        <v/>
      </c>
      <c r="C265">
        <f>INDEX(resultados!$A$2:$ZZ$360, 259, MATCH($B$3, resultados!$A$1:$ZZ$1, 0))</f>
        <v/>
      </c>
    </row>
    <row r="266">
      <c r="A266">
        <f>INDEX(resultados!$A$2:$ZZ$360, 260, MATCH($B$1, resultados!$A$1:$ZZ$1, 0))</f>
        <v/>
      </c>
      <c r="B266">
        <f>INDEX(resultados!$A$2:$ZZ$360, 260, MATCH($B$2, resultados!$A$1:$ZZ$1, 0))</f>
        <v/>
      </c>
      <c r="C266">
        <f>INDEX(resultados!$A$2:$ZZ$360, 260, MATCH($B$3, resultados!$A$1:$ZZ$1, 0))</f>
        <v/>
      </c>
    </row>
    <row r="267">
      <c r="A267">
        <f>INDEX(resultados!$A$2:$ZZ$360, 261, MATCH($B$1, resultados!$A$1:$ZZ$1, 0))</f>
        <v/>
      </c>
      <c r="B267">
        <f>INDEX(resultados!$A$2:$ZZ$360, 261, MATCH($B$2, resultados!$A$1:$ZZ$1, 0))</f>
        <v/>
      </c>
      <c r="C267">
        <f>INDEX(resultados!$A$2:$ZZ$360, 261, MATCH($B$3, resultados!$A$1:$ZZ$1, 0))</f>
        <v/>
      </c>
    </row>
    <row r="268">
      <c r="A268">
        <f>INDEX(resultados!$A$2:$ZZ$360, 262, MATCH($B$1, resultados!$A$1:$ZZ$1, 0))</f>
        <v/>
      </c>
      <c r="B268">
        <f>INDEX(resultados!$A$2:$ZZ$360, 262, MATCH($B$2, resultados!$A$1:$ZZ$1, 0))</f>
        <v/>
      </c>
      <c r="C268">
        <f>INDEX(resultados!$A$2:$ZZ$360, 262, MATCH($B$3, resultados!$A$1:$ZZ$1, 0))</f>
        <v/>
      </c>
    </row>
    <row r="269">
      <c r="A269">
        <f>INDEX(resultados!$A$2:$ZZ$360, 263, MATCH($B$1, resultados!$A$1:$ZZ$1, 0))</f>
        <v/>
      </c>
      <c r="B269">
        <f>INDEX(resultados!$A$2:$ZZ$360, 263, MATCH($B$2, resultados!$A$1:$ZZ$1, 0))</f>
        <v/>
      </c>
      <c r="C269">
        <f>INDEX(resultados!$A$2:$ZZ$360, 263, MATCH($B$3, resultados!$A$1:$ZZ$1, 0))</f>
        <v/>
      </c>
    </row>
    <row r="270">
      <c r="A270">
        <f>INDEX(resultados!$A$2:$ZZ$360, 264, MATCH($B$1, resultados!$A$1:$ZZ$1, 0))</f>
        <v/>
      </c>
      <c r="B270">
        <f>INDEX(resultados!$A$2:$ZZ$360, 264, MATCH($B$2, resultados!$A$1:$ZZ$1, 0))</f>
        <v/>
      </c>
      <c r="C270">
        <f>INDEX(resultados!$A$2:$ZZ$360, 264, MATCH($B$3, resultados!$A$1:$ZZ$1, 0))</f>
        <v/>
      </c>
    </row>
    <row r="271">
      <c r="A271">
        <f>INDEX(resultados!$A$2:$ZZ$360, 265, MATCH($B$1, resultados!$A$1:$ZZ$1, 0))</f>
        <v/>
      </c>
      <c r="B271">
        <f>INDEX(resultados!$A$2:$ZZ$360, 265, MATCH($B$2, resultados!$A$1:$ZZ$1, 0))</f>
        <v/>
      </c>
      <c r="C271">
        <f>INDEX(resultados!$A$2:$ZZ$360, 265, MATCH($B$3, resultados!$A$1:$ZZ$1, 0))</f>
        <v/>
      </c>
    </row>
    <row r="272">
      <c r="A272">
        <f>INDEX(resultados!$A$2:$ZZ$360, 266, MATCH($B$1, resultados!$A$1:$ZZ$1, 0))</f>
        <v/>
      </c>
      <c r="B272">
        <f>INDEX(resultados!$A$2:$ZZ$360, 266, MATCH($B$2, resultados!$A$1:$ZZ$1, 0))</f>
        <v/>
      </c>
      <c r="C272">
        <f>INDEX(resultados!$A$2:$ZZ$360, 266, MATCH($B$3, resultados!$A$1:$ZZ$1, 0))</f>
        <v/>
      </c>
    </row>
    <row r="273">
      <c r="A273">
        <f>INDEX(resultados!$A$2:$ZZ$360, 267, MATCH($B$1, resultados!$A$1:$ZZ$1, 0))</f>
        <v/>
      </c>
      <c r="B273">
        <f>INDEX(resultados!$A$2:$ZZ$360, 267, MATCH($B$2, resultados!$A$1:$ZZ$1, 0))</f>
        <v/>
      </c>
      <c r="C273">
        <f>INDEX(resultados!$A$2:$ZZ$360, 267, MATCH($B$3, resultados!$A$1:$ZZ$1, 0))</f>
        <v/>
      </c>
    </row>
    <row r="274">
      <c r="A274">
        <f>INDEX(resultados!$A$2:$ZZ$360, 268, MATCH($B$1, resultados!$A$1:$ZZ$1, 0))</f>
        <v/>
      </c>
      <c r="B274">
        <f>INDEX(resultados!$A$2:$ZZ$360, 268, MATCH($B$2, resultados!$A$1:$ZZ$1, 0))</f>
        <v/>
      </c>
      <c r="C274">
        <f>INDEX(resultados!$A$2:$ZZ$360, 268, MATCH($B$3, resultados!$A$1:$ZZ$1, 0))</f>
        <v/>
      </c>
    </row>
    <row r="275">
      <c r="A275">
        <f>INDEX(resultados!$A$2:$ZZ$360, 269, MATCH($B$1, resultados!$A$1:$ZZ$1, 0))</f>
        <v/>
      </c>
      <c r="B275">
        <f>INDEX(resultados!$A$2:$ZZ$360, 269, MATCH($B$2, resultados!$A$1:$ZZ$1, 0))</f>
        <v/>
      </c>
      <c r="C275">
        <f>INDEX(resultados!$A$2:$ZZ$360, 269, MATCH($B$3, resultados!$A$1:$ZZ$1, 0))</f>
        <v/>
      </c>
    </row>
    <row r="276">
      <c r="A276">
        <f>INDEX(resultados!$A$2:$ZZ$360, 270, MATCH($B$1, resultados!$A$1:$ZZ$1, 0))</f>
        <v/>
      </c>
      <c r="B276">
        <f>INDEX(resultados!$A$2:$ZZ$360, 270, MATCH($B$2, resultados!$A$1:$ZZ$1, 0))</f>
        <v/>
      </c>
      <c r="C276">
        <f>INDEX(resultados!$A$2:$ZZ$360, 270, MATCH($B$3, resultados!$A$1:$ZZ$1, 0))</f>
        <v/>
      </c>
    </row>
    <row r="277">
      <c r="A277">
        <f>INDEX(resultados!$A$2:$ZZ$360, 271, MATCH($B$1, resultados!$A$1:$ZZ$1, 0))</f>
        <v/>
      </c>
      <c r="B277">
        <f>INDEX(resultados!$A$2:$ZZ$360, 271, MATCH($B$2, resultados!$A$1:$ZZ$1, 0))</f>
        <v/>
      </c>
      <c r="C277">
        <f>INDEX(resultados!$A$2:$ZZ$360, 271, MATCH($B$3, resultados!$A$1:$ZZ$1, 0))</f>
        <v/>
      </c>
    </row>
    <row r="278">
      <c r="A278">
        <f>INDEX(resultados!$A$2:$ZZ$360, 272, MATCH($B$1, resultados!$A$1:$ZZ$1, 0))</f>
        <v/>
      </c>
      <c r="B278">
        <f>INDEX(resultados!$A$2:$ZZ$360, 272, MATCH($B$2, resultados!$A$1:$ZZ$1, 0))</f>
        <v/>
      </c>
      <c r="C278">
        <f>INDEX(resultados!$A$2:$ZZ$360, 272, MATCH($B$3, resultados!$A$1:$ZZ$1, 0))</f>
        <v/>
      </c>
    </row>
    <row r="279">
      <c r="A279">
        <f>INDEX(resultados!$A$2:$ZZ$360, 273, MATCH($B$1, resultados!$A$1:$ZZ$1, 0))</f>
        <v/>
      </c>
      <c r="B279">
        <f>INDEX(resultados!$A$2:$ZZ$360, 273, MATCH($B$2, resultados!$A$1:$ZZ$1, 0))</f>
        <v/>
      </c>
      <c r="C279">
        <f>INDEX(resultados!$A$2:$ZZ$360, 273, MATCH($B$3, resultados!$A$1:$ZZ$1, 0))</f>
        <v/>
      </c>
    </row>
    <row r="280">
      <c r="A280">
        <f>INDEX(resultados!$A$2:$ZZ$360, 274, MATCH($B$1, resultados!$A$1:$ZZ$1, 0))</f>
        <v/>
      </c>
      <c r="B280">
        <f>INDEX(resultados!$A$2:$ZZ$360, 274, MATCH($B$2, resultados!$A$1:$ZZ$1, 0))</f>
        <v/>
      </c>
      <c r="C280">
        <f>INDEX(resultados!$A$2:$ZZ$360, 274, MATCH($B$3, resultados!$A$1:$ZZ$1, 0))</f>
        <v/>
      </c>
    </row>
    <row r="281">
      <c r="A281">
        <f>INDEX(resultados!$A$2:$ZZ$360, 275, MATCH($B$1, resultados!$A$1:$ZZ$1, 0))</f>
        <v/>
      </c>
      <c r="B281">
        <f>INDEX(resultados!$A$2:$ZZ$360, 275, MATCH($B$2, resultados!$A$1:$ZZ$1, 0))</f>
        <v/>
      </c>
      <c r="C281">
        <f>INDEX(resultados!$A$2:$ZZ$360, 275, MATCH($B$3, resultados!$A$1:$ZZ$1, 0))</f>
        <v/>
      </c>
    </row>
    <row r="282">
      <c r="A282">
        <f>INDEX(resultados!$A$2:$ZZ$360, 276, MATCH($B$1, resultados!$A$1:$ZZ$1, 0))</f>
        <v/>
      </c>
      <c r="B282">
        <f>INDEX(resultados!$A$2:$ZZ$360, 276, MATCH($B$2, resultados!$A$1:$ZZ$1, 0))</f>
        <v/>
      </c>
      <c r="C282">
        <f>INDEX(resultados!$A$2:$ZZ$360, 276, MATCH($B$3, resultados!$A$1:$ZZ$1, 0))</f>
        <v/>
      </c>
    </row>
    <row r="283">
      <c r="A283">
        <f>INDEX(resultados!$A$2:$ZZ$360, 277, MATCH($B$1, resultados!$A$1:$ZZ$1, 0))</f>
        <v/>
      </c>
      <c r="B283">
        <f>INDEX(resultados!$A$2:$ZZ$360, 277, MATCH($B$2, resultados!$A$1:$ZZ$1, 0))</f>
        <v/>
      </c>
      <c r="C283">
        <f>INDEX(resultados!$A$2:$ZZ$360, 277, MATCH($B$3, resultados!$A$1:$ZZ$1, 0))</f>
        <v/>
      </c>
    </row>
    <row r="284">
      <c r="A284">
        <f>INDEX(resultados!$A$2:$ZZ$360, 278, MATCH($B$1, resultados!$A$1:$ZZ$1, 0))</f>
        <v/>
      </c>
      <c r="B284">
        <f>INDEX(resultados!$A$2:$ZZ$360, 278, MATCH($B$2, resultados!$A$1:$ZZ$1, 0))</f>
        <v/>
      </c>
      <c r="C284">
        <f>INDEX(resultados!$A$2:$ZZ$360, 278, MATCH($B$3, resultados!$A$1:$ZZ$1, 0))</f>
        <v/>
      </c>
    </row>
    <row r="285">
      <c r="A285">
        <f>INDEX(resultados!$A$2:$ZZ$360, 279, MATCH($B$1, resultados!$A$1:$ZZ$1, 0))</f>
        <v/>
      </c>
      <c r="B285">
        <f>INDEX(resultados!$A$2:$ZZ$360, 279, MATCH($B$2, resultados!$A$1:$ZZ$1, 0))</f>
        <v/>
      </c>
      <c r="C285">
        <f>INDEX(resultados!$A$2:$ZZ$360, 279, MATCH($B$3, resultados!$A$1:$ZZ$1, 0))</f>
        <v/>
      </c>
    </row>
    <row r="286">
      <c r="A286">
        <f>INDEX(resultados!$A$2:$ZZ$360, 280, MATCH($B$1, resultados!$A$1:$ZZ$1, 0))</f>
        <v/>
      </c>
      <c r="B286">
        <f>INDEX(resultados!$A$2:$ZZ$360, 280, MATCH($B$2, resultados!$A$1:$ZZ$1, 0))</f>
        <v/>
      </c>
      <c r="C286">
        <f>INDEX(resultados!$A$2:$ZZ$360, 280, MATCH($B$3, resultados!$A$1:$ZZ$1, 0))</f>
        <v/>
      </c>
    </row>
    <row r="287">
      <c r="A287">
        <f>INDEX(resultados!$A$2:$ZZ$360, 281, MATCH($B$1, resultados!$A$1:$ZZ$1, 0))</f>
        <v/>
      </c>
      <c r="B287">
        <f>INDEX(resultados!$A$2:$ZZ$360, 281, MATCH($B$2, resultados!$A$1:$ZZ$1, 0))</f>
        <v/>
      </c>
      <c r="C287">
        <f>INDEX(resultados!$A$2:$ZZ$360, 281, MATCH($B$3, resultados!$A$1:$ZZ$1, 0))</f>
        <v/>
      </c>
    </row>
    <row r="288">
      <c r="A288">
        <f>INDEX(resultados!$A$2:$ZZ$360, 282, MATCH($B$1, resultados!$A$1:$ZZ$1, 0))</f>
        <v/>
      </c>
      <c r="B288">
        <f>INDEX(resultados!$A$2:$ZZ$360, 282, MATCH($B$2, resultados!$A$1:$ZZ$1, 0))</f>
        <v/>
      </c>
      <c r="C288">
        <f>INDEX(resultados!$A$2:$ZZ$360, 282, MATCH($B$3, resultados!$A$1:$ZZ$1, 0))</f>
        <v/>
      </c>
    </row>
    <row r="289">
      <c r="A289">
        <f>INDEX(resultados!$A$2:$ZZ$360, 283, MATCH($B$1, resultados!$A$1:$ZZ$1, 0))</f>
        <v/>
      </c>
      <c r="B289">
        <f>INDEX(resultados!$A$2:$ZZ$360, 283, MATCH($B$2, resultados!$A$1:$ZZ$1, 0))</f>
        <v/>
      </c>
      <c r="C289">
        <f>INDEX(resultados!$A$2:$ZZ$360, 283, MATCH($B$3, resultados!$A$1:$ZZ$1, 0))</f>
        <v/>
      </c>
    </row>
    <row r="290">
      <c r="A290">
        <f>INDEX(resultados!$A$2:$ZZ$360, 284, MATCH($B$1, resultados!$A$1:$ZZ$1, 0))</f>
        <v/>
      </c>
      <c r="B290">
        <f>INDEX(resultados!$A$2:$ZZ$360, 284, MATCH($B$2, resultados!$A$1:$ZZ$1, 0))</f>
        <v/>
      </c>
      <c r="C290">
        <f>INDEX(resultados!$A$2:$ZZ$360, 284, MATCH($B$3, resultados!$A$1:$ZZ$1, 0))</f>
        <v/>
      </c>
    </row>
    <row r="291">
      <c r="A291">
        <f>INDEX(resultados!$A$2:$ZZ$360, 285, MATCH($B$1, resultados!$A$1:$ZZ$1, 0))</f>
        <v/>
      </c>
      <c r="B291">
        <f>INDEX(resultados!$A$2:$ZZ$360, 285, MATCH($B$2, resultados!$A$1:$ZZ$1, 0))</f>
        <v/>
      </c>
      <c r="C291">
        <f>INDEX(resultados!$A$2:$ZZ$360, 285, MATCH($B$3, resultados!$A$1:$ZZ$1, 0))</f>
        <v/>
      </c>
    </row>
    <row r="292">
      <c r="A292">
        <f>INDEX(resultados!$A$2:$ZZ$360, 286, MATCH($B$1, resultados!$A$1:$ZZ$1, 0))</f>
        <v/>
      </c>
      <c r="B292">
        <f>INDEX(resultados!$A$2:$ZZ$360, 286, MATCH($B$2, resultados!$A$1:$ZZ$1, 0))</f>
        <v/>
      </c>
      <c r="C292">
        <f>INDEX(resultados!$A$2:$ZZ$360, 286, MATCH($B$3, resultados!$A$1:$ZZ$1, 0))</f>
        <v/>
      </c>
    </row>
    <row r="293">
      <c r="A293">
        <f>INDEX(resultados!$A$2:$ZZ$360, 287, MATCH($B$1, resultados!$A$1:$ZZ$1, 0))</f>
        <v/>
      </c>
      <c r="B293">
        <f>INDEX(resultados!$A$2:$ZZ$360, 287, MATCH($B$2, resultados!$A$1:$ZZ$1, 0))</f>
        <v/>
      </c>
      <c r="C293">
        <f>INDEX(resultados!$A$2:$ZZ$360, 287, MATCH($B$3, resultados!$A$1:$ZZ$1, 0))</f>
        <v/>
      </c>
    </row>
    <row r="294">
      <c r="A294">
        <f>INDEX(resultados!$A$2:$ZZ$360, 288, MATCH($B$1, resultados!$A$1:$ZZ$1, 0))</f>
        <v/>
      </c>
      <c r="B294">
        <f>INDEX(resultados!$A$2:$ZZ$360, 288, MATCH($B$2, resultados!$A$1:$ZZ$1, 0))</f>
        <v/>
      </c>
      <c r="C294">
        <f>INDEX(resultados!$A$2:$ZZ$360, 288, MATCH($B$3, resultados!$A$1:$ZZ$1, 0))</f>
        <v/>
      </c>
    </row>
    <row r="295">
      <c r="A295">
        <f>INDEX(resultados!$A$2:$ZZ$360, 289, MATCH($B$1, resultados!$A$1:$ZZ$1, 0))</f>
        <v/>
      </c>
      <c r="B295">
        <f>INDEX(resultados!$A$2:$ZZ$360, 289, MATCH($B$2, resultados!$A$1:$ZZ$1, 0))</f>
        <v/>
      </c>
      <c r="C295">
        <f>INDEX(resultados!$A$2:$ZZ$360, 289, MATCH($B$3, resultados!$A$1:$ZZ$1, 0))</f>
        <v/>
      </c>
    </row>
    <row r="296">
      <c r="A296">
        <f>INDEX(resultados!$A$2:$ZZ$360, 290, MATCH($B$1, resultados!$A$1:$ZZ$1, 0))</f>
        <v/>
      </c>
      <c r="B296">
        <f>INDEX(resultados!$A$2:$ZZ$360, 290, MATCH($B$2, resultados!$A$1:$ZZ$1, 0))</f>
        <v/>
      </c>
      <c r="C296">
        <f>INDEX(resultados!$A$2:$ZZ$360, 290, MATCH($B$3, resultados!$A$1:$ZZ$1, 0))</f>
        <v/>
      </c>
    </row>
    <row r="297">
      <c r="A297">
        <f>INDEX(resultados!$A$2:$ZZ$360, 291, MATCH($B$1, resultados!$A$1:$ZZ$1, 0))</f>
        <v/>
      </c>
      <c r="B297">
        <f>INDEX(resultados!$A$2:$ZZ$360, 291, MATCH($B$2, resultados!$A$1:$ZZ$1, 0))</f>
        <v/>
      </c>
      <c r="C297">
        <f>INDEX(resultados!$A$2:$ZZ$360, 291, MATCH($B$3, resultados!$A$1:$ZZ$1, 0))</f>
        <v/>
      </c>
    </row>
    <row r="298">
      <c r="A298">
        <f>INDEX(resultados!$A$2:$ZZ$360, 292, MATCH($B$1, resultados!$A$1:$ZZ$1, 0))</f>
        <v/>
      </c>
      <c r="B298">
        <f>INDEX(resultados!$A$2:$ZZ$360, 292, MATCH($B$2, resultados!$A$1:$ZZ$1, 0))</f>
        <v/>
      </c>
      <c r="C298">
        <f>INDEX(resultados!$A$2:$ZZ$360, 292, MATCH($B$3, resultados!$A$1:$ZZ$1, 0))</f>
        <v/>
      </c>
    </row>
    <row r="299">
      <c r="A299">
        <f>INDEX(resultados!$A$2:$ZZ$360, 293, MATCH($B$1, resultados!$A$1:$ZZ$1, 0))</f>
        <v/>
      </c>
      <c r="B299">
        <f>INDEX(resultados!$A$2:$ZZ$360, 293, MATCH($B$2, resultados!$A$1:$ZZ$1, 0))</f>
        <v/>
      </c>
      <c r="C299">
        <f>INDEX(resultados!$A$2:$ZZ$360, 293, MATCH($B$3, resultados!$A$1:$ZZ$1, 0))</f>
        <v/>
      </c>
    </row>
    <row r="300">
      <c r="A300">
        <f>INDEX(resultados!$A$2:$ZZ$360, 294, MATCH($B$1, resultados!$A$1:$ZZ$1, 0))</f>
        <v/>
      </c>
      <c r="B300">
        <f>INDEX(resultados!$A$2:$ZZ$360, 294, MATCH($B$2, resultados!$A$1:$ZZ$1, 0))</f>
        <v/>
      </c>
      <c r="C300">
        <f>INDEX(resultados!$A$2:$ZZ$360, 294, MATCH($B$3, resultados!$A$1:$ZZ$1, 0))</f>
        <v/>
      </c>
    </row>
    <row r="301">
      <c r="A301">
        <f>INDEX(resultados!$A$2:$ZZ$360, 295, MATCH($B$1, resultados!$A$1:$ZZ$1, 0))</f>
        <v/>
      </c>
      <c r="B301">
        <f>INDEX(resultados!$A$2:$ZZ$360, 295, MATCH($B$2, resultados!$A$1:$ZZ$1, 0))</f>
        <v/>
      </c>
      <c r="C301">
        <f>INDEX(resultados!$A$2:$ZZ$360, 295, MATCH($B$3, resultados!$A$1:$ZZ$1, 0))</f>
        <v/>
      </c>
    </row>
    <row r="302">
      <c r="A302">
        <f>INDEX(resultados!$A$2:$ZZ$360, 296, MATCH($B$1, resultados!$A$1:$ZZ$1, 0))</f>
        <v/>
      </c>
      <c r="B302">
        <f>INDEX(resultados!$A$2:$ZZ$360, 296, MATCH($B$2, resultados!$A$1:$ZZ$1, 0))</f>
        <v/>
      </c>
      <c r="C302">
        <f>INDEX(resultados!$A$2:$ZZ$360, 296, MATCH($B$3, resultados!$A$1:$ZZ$1, 0))</f>
        <v/>
      </c>
    </row>
    <row r="303">
      <c r="A303">
        <f>INDEX(resultados!$A$2:$ZZ$360, 297, MATCH($B$1, resultados!$A$1:$ZZ$1, 0))</f>
        <v/>
      </c>
      <c r="B303">
        <f>INDEX(resultados!$A$2:$ZZ$360, 297, MATCH($B$2, resultados!$A$1:$ZZ$1, 0))</f>
        <v/>
      </c>
      <c r="C303">
        <f>INDEX(resultados!$A$2:$ZZ$360, 297, MATCH($B$3, resultados!$A$1:$ZZ$1, 0))</f>
        <v/>
      </c>
    </row>
    <row r="304">
      <c r="A304">
        <f>INDEX(resultados!$A$2:$ZZ$360, 298, MATCH($B$1, resultados!$A$1:$ZZ$1, 0))</f>
        <v/>
      </c>
      <c r="B304">
        <f>INDEX(resultados!$A$2:$ZZ$360, 298, MATCH($B$2, resultados!$A$1:$ZZ$1, 0))</f>
        <v/>
      </c>
      <c r="C304">
        <f>INDEX(resultados!$A$2:$ZZ$360, 298, MATCH($B$3, resultados!$A$1:$ZZ$1, 0))</f>
        <v/>
      </c>
    </row>
    <row r="305">
      <c r="A305">
        <f>INDEX(resultados!$A$2:$ZZ$360, 299, MATCH($B$1, resultados!$A$1:$ZZ$1, 0))</f>
        <v/>
      </c>
      <c r="B305">
        <f>INDEX(resultados!$A$2:$ZZ$360, 299, MATCH($B$2, resultados!$A$1:$ZZ$1, 0))</f>
        <v/>
      </c>
      <c r="C305">
        <f>INDEX(resultados!$A$2:$ZZ$360, 299, MATCH($B$3, resultados!$A$1:$ZZ$1, 0))</f>
        <v/>
      </c>
    </row>
    <row r="306">
      <c r="A306">
        <f>INDEX(resultados!$A$2:$ZZ$360, 300, MATCH($B$1, resultados!$A$1:$ZZ$1, 0))</f>
        <v/>
      </c>
      <c r="B306">
        <f>INDEX(resultados!$A$2:$ZZ$360, 300, MATCH($B$2, resultados!$A$1:$ZZ$1, 0))</f>
        <v/>
      </c>
      <c r="C306">
        <f>INDEX(resultados!$A$2:$ZZ$360, 300, MATCH($B$3, resultados!$A$1:$ZZ$1, 0))</f>
        <v/>
      </c>
    </row>
    <row r="307">
      <c r="A307">
        <f>INDEX(resultados!$A$2:$ZZ$360, 301, MATCH($B$1, resultados!$A$1:$ZZ$1, 0))</f>
        <v/>
      </c>
      <c r="B307">
        <f>INDEX(resultados!$A$2:$ZZ$360, 301, MATCH($B$2, resultados!$A$1:$ZZ$1, 0))</f>
        <v/>
      </c>
      <c r="C307">
        <f>INDEX(resultados!$A$2:$ZZ$360, 301, MATCH($B$3, resultados!$A$1:$ZZ$1, 0))</f>
        <v/>
      </c>
    </row>
    <row r="308">
      <c r="A308">
        <f>INDEX(resultados!$A$2:$ZZ$360, 302, MATCH($B$1, resultados!$A$1:$ZZ$1, 0))</f>
        <v/>
      </c>
      <c r="B308">
        <f>INDEX(resultados!$A$2:$ZZ$360, 302, MATCH($B$2, resultados!$A$1:$ZZ$1, 0))</f>
        <v/>
      </c>
      <c r="C308">
        <f>INDEX(resultados!$A$2:$ZZ$360, 302, MATCH($B$3, resultados!$A$1:$ZZ$1, 0))</f>
        <v/>
      </c>
    </row>
    <row r="309">
      <c r="A309">
        <f>INDEX(resultados!$A$2:$ZZ$360, 303, MATCH($B$1, resultados!$A$1:$ZZ$1, 0))</f>
        <v/>
      </c>
      <c r="B309">
        <f>INDEX(resultados!$A$2:$ZZ$360, 303, MATCH($B$2, resultados!$A$1:$ZZ$1, 0))</f>
        <v/>
      </c>
      <c r="C309">
        <f>INDEX(resultados!$A$2:$ZZ$360, 303, MATCH($B$3, resultados!$A$1:$ZZ$1, 0))</f>
        <v/>
      </c>
    </row>
    <row r="310">
      <c r="A310">
        <f>INDEX(resultados!$A$2:$ZZ$360, 304, MATCH($B$1, resultados!$A$1:$ZZ$1, 0))</f>
        <v/>
      </c>
      <c r="B310">
        <f>INDEX(resultados!$A$2:$ZZ$360, 304, MATCH($B$2, resultados!$A$1:$ZZ$1, 0))</f>
        <v/>
      </c>
      <c r="C310">
        <f>INDEX(resultados!$A$2:$ZZ$360, 304, MATCH($B$3, resultados!$A$1:$ZZ$1, 0))</f>
        <v/>
      </c>
    </row>
    <row r="311">
      <c r="A311">
        <f>INDEX(resultados!$A$2:$ZZ$360, 305, MATCH($B$1, resultados!$A$1:$ZZ$1, 0))</f>
        <v/>
      </c>
      <c r="B311">
        <f>INDEX(resultados!$A$2:$ZZ$360, 305, MATCH($B$2, resultados!$A$1:$ZZ$1, 0))</f>
        <v/>
      </c>
      <c r="C311">
        <f>INDEX(resultados!$A$2:$ZZ$360, 305, MATCH($B$3, resultados!$A$1:$ZZ$1, 0))</f>
        <v/>
      </c>
    </row>
    <row r="312">
      <c r="A312">
        <f>INDEX(resultados!$A$2:$ZZ$360, 306, MATCH($B$1, resultados!$A$1:$ZZ$1, 0))</f>
        <v/>
      </c>
      <c r="B312">
        <f>INDEX(resultados!$A$2:$ZZ$360, 306, MATCH($B$2, resultados!$A$1:$ZZ$1, 0))</f>
        <v/>
      </c>
      <c r="C312">
        <f>INDEX(resultados!$A$2:$ZZ$360, 306, MATCH($B$3, resultados!$A$1:$ZZ$1, 0))</f>
        <v/>
      </c>
    </row>
    <row r="313">
      <c r="A313">
        <f>INDEX(resultados!$A$2:$ZZ$360, 307, MATCH($B$1, resultados!$A$1:$ZZ$1, 0))</f>
        <v/>
      </c>
      <c r="B313">
        <f>INDEX(resultados!$A$2:$ZZ$360, 307, MATCH($B$2, resultados!$A$1:$ZZ$1, 0))</f>
        <v/>
      </c>
      <c r="C313">
        <f>INDEX(resultados!$A$2:$ZZ$360, 307, MATCH($B$3, resultados!$A$1:$ZZ$1, 0))</f>
        <v/>
      </c>
    </row>
    <row r="314">
      <c r="A314">
        <f>INDEX(resultados!$A$2:$ZZ$360, 308, MATCH($B$1, resultados!$A$1:$ZZ$1, 0))</f>
        <v/>
      </c>
      <c r="B314">
        <f>INDEX(resultados!$A$2:$ZZ$360, 308, MATCH($B$2, resultados!$A$1:$ZZ$1, 0))</f>
        <v/>
      </c>
      <c r="C314">
        <f>INDEX(resultados!$A$2:$ZZ$360, 308, MATCH($B$3, resultados!$A$1:$ZZ$1, 0))</f>
        <v/>
      </c>
    </row>
    <row r="315">
      <c r="A315">
        <f>INDEX(resultados!$A$2:$ZZ$360, 309, MATCH($B$1, resultados!$A$1:$ZZ$1, 0))</f>
        <v/>
      </c>
      <c r="B315">
        <f>INDEX(resultados!$A$2:$ZZ$360, 309, MATCH($B$2, resultados!$A$1:$ZZ$1, 0))</f>
        <v/>
      </c>
      <c r="C315">
        <f>INDEX(resultados!$A$2:$ZZ$360, 309, MATCH($B$3, resultados!$A$1:$ZZ$1, 0))</f>
        <v/>
      </c>
    </row>
    <row r="316">
      <c r="A316">
        <f>INDEX(resultados!$A$2:$ZZ$360, 310, MATCH($B$1, resultados!$A$1:$ZZ$1, 0))</f>
        <v/>
      </c>
      <c r="B316">
        <f>INDEX(resultados!$A$2:$ZZ$360, 310, MATCH($B$2, resultados!$A$1:$ZZ$1, 0))</f>
        <v/>
      </c>
      <c r="C316">
        <f>INDEX(resultados!$A$2:$ZZ$360, 310, MATCH($B$3, resultados!$A$1:$ZZ$1, 0))</f>
        <v/>
      </c>
    </row>
    <row r="317">
      <c r="A317">
        <f>INDEX(resultados!$A$2:$ZZ$360, 311, MATCH($B$1, resultados!$A$1:$ZZ$1, 0))</f>
        <v/>
      </c>
      <c r="B317">
        <f>INDEX(resultados!$A$2:$ZZ$360, 311, MATCH($B$2, resultados!$A$1:$ZZ$1, 0))</f>
        <v/>
      </c>
      <c r="C317">
        <f>INDEX(resultados!$A$2:$ZZ$360, 311, MATCH($B$3, resultados!$A$1:$ZZ$1, 0))</f>
        <v/>
      </c>
    </row>
    <row r="318">
      <c r="A318">
        <f>INDEX(resultados!$A$2:$ZZ$360, 312, MATCH($B$1, resultados!$A$1:$ZZ$1, 0))</f>
        <v/>
      </c>
      <c r="B318">
        <f>INDEX(resultados!$A$2:$ZZ$360, 312, MATCH($B$2, resultados!$A$1:$ZZ$1, 0))</f>
        <v/>
      </c>
      <c r="C318">
        <f>INDEX(resultados!$A$2:$ZZ$360, 312, MATCH($B$3, resultados!$A$1:$ZZ$1, 0))</f>
        <v/>
      </c>
    </row>
    <row r="319">
      <c r="A319">
        <f>INDEX(resultados!$A$2:$ZZ$360, 313, MATCH($B$1, resultados!$A$1:$ZZ$1, 0))</f>
        <v/>
      </c>
      <c r="B319">
        <f>INDEX(resultados!$A$2:$ZZ$360, 313, MATCH($B$2, resultados!$A$1:$ZZ$1, 0))</f>
        <v/>
      </c>
      <c r="C319">
        <f>INDEX(resultados!$A$2:$ZZ$360, 313, MATCH($B$3, resultados!$A$1:$ZZ$1, 0))</f>
        <v/>
      </c>
    </row>
    <row r="320">
      <c r="A320">
        <f>INDEX(resultados!$A$2:$ZZ$360, 314, MATCH($B$1, resultados!$A$1:$ZZ$1, 0))</f>
        <v/>
      </c>
      <c r="B320">
        <f>INDEX(resultados!$A$2:$ZZ$360, 314, MATCH($B$2, resultados!$A$1:$ZZ$1, 0))</f>
        <v/>
      </c>
      <c r="C320">
        <f>INDEX(resultados!$A$2:$ZZ$360, 314, MATCH($B$3, resultados!$A$1:$ZZ$1, 0))</f>
        <v/>
      </c>
    </row>
    <row r="321">
      <c r="A321">
        <f>INDEX(resultados!$A$2:$ZZ$360, 315, MATCH($B$1, resultados!$A$1:$ZZ$1, 0))</f>
        <v/>
      </c>
      <c r="B321">
        <f>INDEX(resultados!$A$2:$ZZ$360, 315, MATCH($B$2, resultados!$A$1:$ZZ$1, 0))</f>
        <v/>
      </c>
      <c r="C321">
        <f>INDEX(resultados!$A$2:$ZZ$360, 315, MATCH($B$3, resultados!$A$1:$ZZ$1, 0))</f>
        <v/>
      </c>
    </row>
    <row r="322">
      <c r="A322">
        <f>INDEX(resultados!$A$2:$ZZ$360, 316, MATCH($B$1, resultados!$A$1:$ZZ$1, 0))</f>
        <v/>
      </c>
      <c r="B322">
        <f>INDEX(resultados!$A$2:$ZZ$360, 316, MATCH($B$2, resultados!$A$1:$ZZ$1, 0))</f>
        <v/>
      </c>
      <c r="C322">
        <f>INDEX(resultados!$A$2:$ZZ$360, 316, MATCH($B$3, resultados!$A$1:$ZZ$1, 0))</f>
        <v/>
      </c>
    </row>
    <row r="323">
      <c r="A323">
        <f>INDEX(resultados!$A$2:$ZZ$360, 317, MATCH($B$1, resultados!$A$1:$ZZ$1, 0))</f>
        <v/>
      </c>
      <c r="B323">
        <f>INDEX(resultados!$A$2:$ZZ$360, 317, MATCH($B$2, resultados!$A$1:$ZZ$1, 0))</f>
        <v/>
      </c>
      <c r="C323">
        <f>INDEX(resultados!$A$2:$ZZ$360, 317, MATCH($B$3, resultados!$A$1:$ZZ$1, 0))</f>
        <v/>
      </c>
    </row>
    <row r="324">
      <c r="A324">
        <f>INDEX(resultados!$A$2:$ZZ$360, 318, MATCH($B$1, resultados!$A$1:$ZZ$1, 0))</f>
        <v/>
      </c>
      <c r="B324">
        <f>INDEX(resultados!$A$2:$ZZ$360, 318, MATCH($B$2, resultados!$A$1:$ZZ$1, 0))</f>
        <v/>
      </c>
      <c r="C324">
        <f>INDEX(resultados!$A$2:$ZZ$360, 318, MATCH($B$3, resultados!$A$1:$ZZ$1, 0))</f>
        <v/>
      </c>
    </row>
    <row r="325">
      <c r="A325">
        <f>INDEX(resultados!$A$2:$ZZ$360, 319, MATCH($B$1, resultados!$A$1:$ZZ$1, 0))</f>
        <v/>
      </c>
      <c r="B325">
        <f>INDEX(resultados!$A$2:$ZZ$360, 319, MATCH($B$2, resultados!$A$1:$ZZ$1, 0))</f>
        <v/>
      </c>
      <c r="C325">
        <f>INDEX(resultados!$A$2:$ZZ$360, 319, MATCH($B$3, resultados!$A$1:$ZZ$1, 0))</f>
        <v/>
      </c>
    </row>
    <row r="326">
      <c r="A326">
        <f>INDEX(resultados!$A$2:$ZZ$360, 320, MATCH($B$1, resultados!$A$1:$ZZ$1, 0))</f>
        <v/>
      </c>
      <c r="B326">
        <f>INDEX(resultados!$A$2:$ZZ$360, 320, MATCH($B$2, resultados!$A$1:$ZZ$1, 0))</f>
        <v/>
      </c>
      <c r="C326">
        <f>INDEX(resultados!$A$2:$ZZ$360, 320, MATCH($B$3, resultados!$A$1:$ZZ$1, 0))</f>
        <v/>
      </c>
    </row>
    <row r="327">
      <c r="A327">
        <f>INDEX(resultados!$A$2:$ZZ$360, 321, MATCH($B$1, resultados!$A$1:$ZZ$1, 0))</f>
        <v/>
      </c>
      <c r="B327">
        <f>INDEX(resultados!$A$2:$ZZ$360, 321, MATCH($B$2, resultados!$A$1:$ZZ$1, 0))</f>
        <v/>
      </c>
      <c r="C327">
        <f>INDEX(resultados!$A$2:$ZZ$360, 321, MATCH($B$3, resultados!$A$1:$ZZ$1, 0))</f>
        <v/>
      </c>
    </row>
    <row r="328">
      <c r="A328">
        <f>INDEX(resultados!$A$2:$ZZ$360, 322, MATCH($B$1, resultados!$A$1:$ZZ$1, 0))</f>
        <v/>
      </c>
      <c r="B328">
        <f>INDEX(resultados!$A$2:$ZZ$360, 322, MATCH($B$2, resultados!$A$1:$ZZ$1, 0))</f>
        <v/>
      </c>
      <c r="C328">
        <f>INDEX(resultados!$A$2:$ZZ$360, 322, MATCH($B$3, resultados!$A$1:$ZZ$1, 0))</f>
        <v/>
      </c>
    </row>
    <row r="329">
      <c r="A329">
        <f>INDEX(resultados!$A$2:$ZZ$360, 323, MATCH($B$1, resultados!$A$1:$ZZ$1, 0))</f>
        <v/>
      </c>
      <c r="B329">
        <f>INDEX(resultados!$A$2:$ZZ$360, 323, MATCH($B$2, resultados!$A$1:$ZZ$1, 0))</f>
        <v/>
      </c>
      <c r="C329">
        <f>INDEX(resultados!$A$2:$ZZ$360, 323, MATCH($B$3, resultados!$A$1:$ZZ$1, 0))</f>
        <v/>
      </c>
    </row>
    <row r="330">
      <c r="A330">
        <f>INDEX(resultados!$A$2:$ZZ$360, 324, MATCH($B$1, resultados!$A$1:$ZZ$1, 0))</f>
        <v/>
      </c>
      <c r="B330">
        <f>INDEX(resultados!$A$2:$ZZ$360, 324, MATCH($B$2, resultados!$A$1:$ZZ$1, 0))</f>
        <v/>
      </c>
      <c r="C330">
        <f>INDEX(resultados!$A$2:$ZZ$360, 324, MATCH($B$3, resultados!$A$1:$ZZ$1, 0))</f>
        <v/>
      </c>
    </row>
    <row r="331">
      <c r="A331">
        <f>INDEX(resultados!$A$2:$ZZ$360, 325, MATCH($B$1, resultados!$A$1:$ZZ$1, 0))</f>
        <v/>
      </c>
      <c r="B331">
        <f>INDEX(resultados!$A$2:$ZZ$360, 325, MATCH($B$2, resultados!$A$1:$ZZ$1, 0))</f>
        <v/>
      </c>
      <c r="C331">
        <f>INDEX(resultados!$A$2:$ZZ$360, 325, MATCH($B$3, resultados!$A$1:$ZZ$1, 0))</f>
        <v/>
      </c>
    </row>
    <row r="332">
      <c r="A332">
        <f>INDEX(resultados!$A$2:$ZZ$360, 326, MATCH($B$1, resultados!$A$1:$ZZ$1, 0))</f>
        <v/>
      </c>
      <c r="B332">
        <f>INDEX(resultados!$A$2:$ZZ$360, 326, MATCH($B$2, resultados!$A$1:$ZZ$1, 0))</f>
        <v/>
      </c>
      <c r="C332">
        <f>INDEX(resultados!$A$2:$ZZ$360, 326, MATCH($B$3, resultados!$A$1:$ZZ$1, 0))</f>
        <v/>
      </c>
    </row>
    <row r="333">
      <c r="A333">
        <f>INDEX(resultados!$A$2:$ZZ$360, 327, MATCH($B$1, resultados!$A$1:$ZZ$1, 0))</f>
        <v/>
      </c>
      <c r="B333">
        <f>INDEX(resultados!$A$2:$ZZ$360, 327, MATCH($B$2, resultados!$A$1:$ZZ$1, 0))</f>
        <v/>
      </c>
      <c r="C333">
        <f>INDEX(resultados!$A$2:$ZZ$360, 327, MATCH($B$3, resultados!$A$1:$ZZ$1, 0))</f>
        <v/>
      </c>
    </row>
    <row r="334">
      <c r="A334">
        <f>INDEX(resultados!$A$2:$ZZ$360, 328, MATCH($B$1, resultados!$A$1:$ZZ$1, 0))</f>
        <v/>
      </c>
      <c r="B334">
        <f>INDEX(resultados!$A$2:$ZZ$360, 328, MATCH($B$2, resultados!$A$1:$ZZ$1, 0))</f>
        <v/>
      </c>
      <c r="C334">
        <f>INDEX(resultados!$A$2:$ZZ$360, 328, MATCH($B$3, resultados!$A$1:$ZZ$1, 0))</f>
        <v/>
      </c>
    </row>
    <row r="335">
      <c r="A335">
        <f>INDEX(resultados!$A$2:$ZZ$360, 329, MATCH($B$1, resultados!$A$1:$ZZ$1, 0))</f>
        <v/>
      </c>
      <c r="B335">
        <f>INDEX(resultados!$A$2:$ZZ$360, 329, MATCH($B$2, resultados!$A$1:$ZZ$1, 0))</f>
        <v/>
      </c>
      <c r="C335">
        <f>INDEX(resultados!$A$2:$ZZ$360, 329, MATCH($B$3, resultados!$A$1:$ZZ$1, 0))</f>
        <v/>
      </c>
    </row>
    <row r="336">
      <c r="A336">
        <f>INDEX(resultados!$A$2:$ZZ$360, 330, MATCH($B$1, resultados!$A$1:$ZZ$1, 0))</f>
        <v/>
      </c>
      <c r="B336">
        <f>INDEX(resultados!$A$2:$ZZ$360, 330, MATCH($B$2, resultados!$A$1:$ZZ$1, 0))</f>
        <v/>
      </c>
      <c r="C336">
        <f>INDEX(resultados!$A$2:$ZZ$360, 330, MATCH($B$3, resultados!$A$1:$ZZ$1, 0))</f>
        <v/>
      </c>
    </row>
    <row r="337">
      <c r="A337">
        <f>INDEX(resultados!$A$2:$ZZ$360, 331, MATCH($B$1, resultados!$A$1:$ZZ$1, 0))</f>
        <v/>
      </c>
      <c r="B337">
        <f>INDEX(resultados!$A$2:$ZZ$360, 331, MATCH($B$2, resultados!$A$1:$ZZ$1, 0))</f>
        <v/>
      </c>
      <c r="C337">
        <f>INDEX(resultados!$A$2:$ZZ$360, 331, MATCH($B$3, resultados!$A$1:$ZZ$1, 0))</f>
        <v/>
      </c>
    </row>
    <row r="338">
      <c r="A338">
        <f>INDEX(resultados!$A$2:$ZZ$360, 332, MATCH($B$1, resultados!$A$1:$ZZ$1, 0))</f>
        <v/>
      </c>
      <c r="B338">
        <f>INDEX(resultados!$A$2:$ZZ$360, 332, MATCH($B$2, resultados!$A$1:$ZZ$1, 0))</f>
        <v/>
      </c>
      <c r="C338">
        <f>INDEX(resultados!$A$2:$ZZ$360, 332, MATCH($B$3, resultados!$A$1:$ZZ$1, 0))</f>
        <v/>
      </c>
    </row>
    <row r="339">
      <c r="A339">
        <f>INDEX(resultados!$A$2:$ZZ$360, 333, MATCH($B$1, resultados!$A$1:$ZZ$1, 0))</f>
        <v/>
      </c>
      <c r="B339">
        <f>INDEX(resultados!$A$2:$ZZ$360, 333, MATCH($B$2, resultados!$A$1:$ZZ$1, 0))</f>
        <v/>
      </c>
      <c r="C339">
        <f>INDEX(resultados!$A$2:$ZZ$360, 333, MATCH($B$3, resultados!$A$1:$ZZ$1, 0))</f>
        <v/>
      </c>
    </row>
    <row r="340">
      <c r="A340">
        <f>INDEX(resultados!$A$2:$ZZ$360, 334, MATCH($B$1, resultados!$A$1:$ZZ$1, 0))</f>
        <v/>
      </c>
      <c r="B340">
        <f>INDEX(resultados!$A$2:$ZZ$360, 334, MATCH($B$2, resultados!$A$1:$ZZ$1, 0))</f>
        <v/>
      </c>
      <c r="C340">
        <f>INDEX(resultados!$A$2:$ZZ$360, 334, MATCH($B$3, resultados!$A$1:$ZZ$1, 0))</f>
        <v/>
      </c>
    </row>
    <row r="341">
      <c r="A341">
        <f>INDEX(resultados!$A$2:$ZZ$360, 335, MATCH($B$1, resultados!$A$1:$ZZ$1, 0))</f>
        <v/>
      </c>
      <c r="B341">
        <f>INDEX(resultados!$A$2:$ZZ$360, 335, MATCH($B$2, resultados!$A$1:$ZZ$1, 0))</f>
        <v/>
      </c>
      <c r="C341">
        <f>INDEX(resultados!$A$2:$ZZ$360, 335, MATCH($B$3, resultados!$A$1:$ZZ$1, 0))</f>
        <v/>
      </c>
    </row>
    <row r="342">
      <c r="A342">
        <f>INDEX(resultados!$A$2:$ZZ$360, 336, MATCH($B$1, resultados!$A$1:$ZZ$1, 0))</f>
        <v/>
      </c>
      <c r="B342">
        <f>INDEX(resultados!$A$2:$ZZ$360, 336, MATCH($B$2, resultados!$A$1:$ZZ$1, 0))</f>
        <v/>
      </c>
      <c r="C342">
        <f>INDEX(resultados!$A$2:$ZZ$360, 336, MATCH($B$3, resultados!$A$1:$ZZ$1, 0))</f>
        <v/>
      </c>
    </row>
    <row r="343">
      <c r="A343">
        <f>INDEX(resultados!$A$2:$ZZ$360, 337, MATCH($B$1, resultados!$A$1:$ZZ$1, 0))</f>
        <v/>
      </c>
      <c r="B343">
        <f>INDEX(resultados!$A$2:$ZZ$360, 337, MATCH($B$2, resultados!$A$1:$ZZ$1, 0))</f>
        <v/>
      </c>
      <c r="C343">
        <f>INDEX(resultados!$A$2:$ZZ$360, 337, MATCH($B$3, resultados!$A$1:$ZZ$1, 0))</f>
        <v/>
      </c>
    </row>
    <row r="344">
      <c r="A344">
        <f>INDEX(resultados!$A$2:$ZZ$360, 338, MATCH($B$1, resultados!$A$1:$ZZ$1, 0))</f>
        <v/>
      </c>
      <c r="B344">
        <f>INDEX(resultados!$A$2:$ZZ$360, 338, MATCH($B$2, resultados!$A$1:$ZZ$1, 0))</f>
        <v/>
      </c>
      <c r="C344">
        <f>INDEX(resultados!$A$2:$ZZ$360, 338, MATCH($B$3, resultados!$A$1:$ZZ$1, 0))</f>
        <v/>
      </c>
    </row>
    <row r="345">
      <c r="A345">
        <f>INDEX(resultados!$A$2:$ZZ$360, 339, MATCH($B$1, resultados!$A$1:$ZZ$1, 0))</f>
        <v/>
      </c>
      <c r="B345">
        <f>INDEX(resultados!$A$2:$ZZ$360, 339, MATCH($B$2, resultados!$A$1:$ZZ$1, 0))</f>
        <v/>
      </c>
      <c r="C345">
        <f>INDEX(resultados!$A$2:$ZZ$360, 339, MATCH($B$3, resultados!$A$1:$ZZ$1, 0))</f>
        <v/>
      </c>
    </row>
    <row r="346">
      <c r="A346">
        <f>INDEX(resultados!$A$2:$ZZ$360, 340, MATCH($B$1, resultados!$A$1:$ZZ$1, 0))</f>
        <v/>
      </c>
      <c r="B346">
        <f>INDEX(resultados!$A$2:$ZZ$360, 340, MATCH($B$2, resultados!$A$1:$ZZ$1, 0))</f>
        <v/>
      </c>
      <c r="C346">
        <f>INDEX(resultados!$A$2:$ZZ$360, 340, MATCH($B$3, resultados!$A$1:$ZZ$1, 0))</f>
        <v/>
      </c>
    </row>
    <row r="347">
      <c r="A347">
        <f>INDEX(resultados!$A$2:$ZZ$360, 341, MATCH($B$1, resultados!$A$1:$ZZ$1, 0))</f>
        <v/>
      </c>
      <c r="B347">
        <f>INDEX(resultados!$A$2:$ZZ$360, 341, MATCH($B$2, resultados!$A$1:$ZZ$1, 0))</f>
        <v/>
      </c>
      <c r="C347">
        <f>INDEX(resultados!$A$2:$ZZ$360, 341, MATCH($B$3, resultados!$A$1:$ZZ$1, 0))</f>
        <v/>
      </c>
    </row>
    <row r="348">
      <c r="A348">
        <f>INDEX(resultados!$A$2:$ZZ$360, 342, MATCH($B$1, resultados!$A$1:$ZZ$1, 0))</f>
        <v/>
      </c>
      <c r="B348">
        <f>INDEX(resultados!$A$2:$ZZ$360, 342, MATCH($B$2, resultados!$A$1:$ZZ$1, 0))</f>
        <v/>
      </c>
      <c r="C348">
        <f>INDEX(resultados!$A$2:$ZZ$360, 342, MATCH($B$3, resultados!$A$1:$ZZ$1, 0))</f>
        <v/>
      </c>
    </row>
    <row r="349">
      <c r="A349">
        <f>INDEX(resultados!$A$2:$ZZ$360, 343, MATCH($B$1, resultados!$A$1:$ZZ$1, 0))</f>
        <v/>
      </c>
      <c r="B349">
        <f>INDEX(resultados!$A$2:$ZZ$360, 343, MATCH($B$2, resultados!$A$1:$ZZ$1, 0))</f>
        <v/>
      </c>
      <c r="C349">
        <f>INDEX(resultados!$A$2:$ZZ$360, 343, MATCH($B$3, resultados!$A$1:$ZZ$1, 0))</f>
        <v/>
      </c>
    </row>
    <row r="350">
      <c r="A350">
        <f>INDEX(resultados!$A$2:$ZZ$360, 344, MATCH($B$1, resultados!$A$1:$ZZ$1, 0))</f>
        <v/>
      </c>
      <c r="B350">
        <f>INDEX(resultados!$A$2:$ZZ$360, 344, MATCH($B$2, resultados!$A$1:$ZZ$1, 0))</f>
        <v/>
      </c>
      <c r="C350">
        <f>INDEX(resultados!$A$2:$ZZ$360, 344, MATCH($B$3, resultados!$A$1:$ZZ$1, 0))</f>
        <v/>
      </c>
    </row>
    <row r="351">
      <c r="A351">
        <f>INDEX(resultados!$A$2:$ZZ$360, 345, MATCH($B$1, resultados!$A$1:$ZZ$1, 0))</f>
        <v/>
      </c>
      <c r="B351">
        <f>INDEX(resultados!$A$2:$ZZ$360, 345, MATCH($B$2, resultados!$A$1:$ZZ$1, 0))</f>
        <v/>
      </c>
      <c r="C351">
        <f>INDEX(resultados!$A$2:$ZZ$360, 345, MATCH($B$3, resultados!$A$1:$ZZ$1, 0))</f>
        <v/>
      </c>
    </row>
    <row r="352">
      <c r="A352">
        <f>INDEX(resultados!$A$2:$ZZ$360, 346, MATCH($B$1, resultados!$A$1:$ZZ$1, 0))</f>
        <v/>
      </c>
      <c r="B352">
        <f>INDEX(resultados!$A$2:$ZZ$360, 346, MATCH($B$2, resultados!$A$1:$ZZ$1, 0))</f>
        <v/>
      </c>
      <c r="C352">
        <f>INDEX(resultados!$A$2:$ZZ$360, 346, MATCH($B$3, resultados!$A$1:$ZZ$1, 0))</f>
        <v/>
      </c>
    </row>
    <row r="353">
      <c r="A353">
        <f>INDEX(resultados!$A$2:$ZZ$360, 347, MATCH($B$1, resultados!$A$1:$ZZ$1, 0))</f>
        <v/>
      </c>
      <c r="B353">
        <f>INDEX(resultados!$A$2:$ZZ$360, 347, MATCH($B$2, resultados!$A$1:$ZZ$1, 0))</f>
        <v/>
      </c>
      <c r="C353">
        <f>INDEX(resultados!$A$2:$ZZ$360, 347, MATCH($B$3, resultados!$A$1:$ZZ$1, 0))</f>
        <v/>
      </c>
    </row>
    <row r="354">
      <c r="A354">
        <f>INDEX(resultados!$A$2:$ZZ$360, 348, MATCH($B$1, resultados!$A$1:$ZZ$1, 0))</f>
        <v/>
      </c>
      <c r="B354">
        <f>INDEX(resultados!$A$2:$ZZ$360, 348, MATCH($B$2, resultados!$A$1:$ZZ$1, 0))</f>
        <v/>
      </c>
      <c r="C354">
        <f>INDEX(resultados!$A$2:$ZZ$360, 348, MATCH($B$3, resultados!$A$1:$ZZ$1, 0))</f>
        <v/>
      </c>
    </row>
    <row r="355">
      <c r="A355">
        <f>INDEX(resultados!$A$2:$ZZ$360, 349, MATCH($B$1, resultados!$A$1:$ZZ$1, 0))</f>
        <v/>
      </c>
      <c r="B355">
        <f>INDEX(resultados!$A$2:$ZZ$360, 349, MATCH($B$2, resultados!$A$1:$ZZ$1, 0))</f>
        <v/>
      </c>
      <c r="C355">
        <f>INDEX(resultados!$A$2:$ZZ$360, 349, MATCH($B$3, resultados!$A$1:$ZZ$1, 0))</f>
        <v/>
      </c>
    </row>
    <row r="356">
      <c r="A356">
        <f>INDEX(resultados!$A$2:$ZZ$360, 350, MATCH($B$1, resultados!$A$1:$ZZ$1, 0))</f>
        <v/>
      </c>
      <c r="B356">
        <f>INDEX(resultados!$A$2:$ZZ$360, 350, MATCH($B$2, resultados!$A$1:$ZZ$1, 0))</f>
        <v/>
      </c>
      <c r="C356">
        <f>INDEX(resultados!$A$2:$ZZ$360, 350, MATCH($B$3, resultados!$A$1:$ZZ$1, 0))</f>
        <v/>
      </c>
    </row>
    <row r="357">
      <c r="A357">
        <f>INDEX(resultados!$A$2:$ZZ$360, 351, MATCH($B$1, resultados!$A$1:$ZZ$1, 0))</f>
        <v/>
      </c>
      <c r="B357">
        <f>INDEX(resultados!$A$2:$ZZ$360, 351, MATCH($B$2, resultados!$A$1:$ZZ$1, 0))</f>
        <v/>
      </c>
      <c r="C357">
        <f>INDEX(resultados!$A$2:$ZZ$360, 351, MATCH($B$3, resultados!$A$1:$ZZ$1, 0))</f>
        <v/>
      </c>
    </row>
    <row r="358">
      <c r="A358">
        <f>INDEX(resultados!$A$2:$ZZ$360, 352, MATCH($B$1, resultados!$A$1:$ZZ$1, 0))</f>
        <v/>
      </c>
      <c r="B358">
        <f>INDEX(resultados!$A$2:$ZZ$360, 352, MATCH($B$2, resultados!$A$1:$ZZ$1, 0))</f>
        <v/>
      </c>
      <c r="C358">
        <f>INDEX(resultados!$A$2:$ZZ$360, 352, MATCH($B$3, resultados!$A$1:$ZZ$1, 0))</f>
        <v/>
      </c>
    </row>
    <row r="359">
      <c r="A359">
        <f>INDEX(resultados!$A$2:$ZZ$360, 353, MATCH($B$1, resultados!$A$1:$ZZ$1, 0))</f>
        <v/>
      </c>
      <c r="B359">
        <f>INDEX(resultados!$A$2:$ZZ$360, 353, MATCH($B$2, resultados!$A$1:$ZZ$1, 0))</f>
        <v/>
      </c>
      <c r="C359">
        <f>INDEX(resultados!$A$2:$ZZ$360, 353, MATCH($B$3, resultados!$A$1:$ZZ$1, 0))</f>
        <v/>
      </c>
    </row>
    <row r="360">
      <c r="A360">
        <f>INDEX(resultados!$A$2:$ZZ$360, 354, MATCH($B$1, resultados!$A$1:$ZZ$1, 0))</f>
        <v/>
      </c>
      <c r="B360">
        <f>INDEX(resultados!$A$2:$ZZ$360, 354, MATCH($B$2, resultados!$A$1:$ZZ$1, 0))</f>
        <v/>
      </c>
      <c r="C360">
        <f>INDEX(resultados!$A$2:$ZZ$360, 354, MATCH($B$3, resultados!$A$1:$ZZ$1, 0))</f>
        <v/>
      </c>
    </row>
    <row r="361">
      <c r="A361">
        <f>INDEX(resultados!$A$2:$ZZ$360, 355, MATCH($B$1, resultados!$A$1:$ZZ$1, 0))</f>
        <v/>
      </c>
      <c r="B361">
        <f>INDEX(resultados!$A$2:$ZZ$360, 355, MATCH($B$2, resultados!$A$1:$ZZ$1, 0))</f>
        <v/>
      </c>
      <c r="C361">
        <f>INDEX(resultados!$A$2:$ZZ$360, 355, MATCH($B$3, resultados!$A$1:$ZZ$1, 0))</f>
        <v/>
      </c>
    </row>
    <row r="362">
      <c r="A362">
        <f>INDEX(resultados!$A$2:$ZZ$360, 356, MATCH($B$1, resultados!$A$1:$ZZ$1, 0))</f>
        <v/>
      </c>
      <c r="B362">
        <f>INDEX(resultados!$A$2:$ZZ$360, 356, MATCH($B$2, resultados!$A$1:$ZZ$1, 0))</f>
        <v/>
      </c>
      <c r="C362">
        <f>INDEX(resultados!$A$2:$ZZ$360, 356, MATCH($B$3, resultados!$A$1:$ZZ$1, 0))</f>
        <v/>
      </c>
    </row>
    <row r="363">
      <c r="A363">
        <f>INDEX(resultados!$A$2:$ZZ$360, 357, MATCH($B$1, resultados!$A$1:$ZZ$1, 0))</f>
        <v/>
      </c>
      <c r="B363">
        <f>INDEX(resultados!$A$2:$ZZ$360, 357, MATCH($B$2, resultados!$A$1:$ZZ$1, 0))</f>
        <v/>
      </c>
      <c r="C363">
        <f>INDEX(resultados!$A$2:$ZZ$360, 357, MATCH($B$3, resultados!$A$1:$ZZ$1, 0))</f>
        <v/>
      </c>
    </row>
    <row r="364">
      <c r="A364">
        <f>INDEX(resultados!$A$2:$ZZ$360, 358, MATCH($B$1, resultados!$A$1:$ZZ$1, 0))</f>
        <v/>
      </c>
      <c r="B364">
        <f>INDEX(resultados!$A$2:$ZZ$360, 358, MATCH($B$2, resultados!$A$1:$ZZ$1, 0))</f>
        <v/>
      </c>
      <c r="C364">
        <f>INDEX(resultados!$A$2:$ZZ$360, 358, MATCH($B$3, resultados!$A$1:$ZZ$1, 0))</f>
        <v/>
      </c>
    </row>
    <row r="365">
      <c r="A365">
        <f>INDEX(resultados!$A$2:$ZZ$360, 359, MATCH($B$1, resultados!$A$1:$ZZ$1, 0))</f>
        <v/>
      </c>
      <c r="B365">
        <f>INDEX(resultados!$A$2:$ZZ$360, 359, MATCH($B$2, resultados!$A$1:$ZZ$1, 0))</f>
        <v/>
      </c>
      <c r="C365">
        <f>INDEX(resultados!$A$2:$ZZ$360, 359,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1.9491</v>
      </c>
      <c r="E2" t="n">
        <v>51.3</v>
      </c>
      <c r="F2" t="n">
        <v>45.81</v>
      </c>
      <c r="G2" t="n">
        <v>11.7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323.92</v>
      </c>
      <c r="Q2" t="n">
        <v>790.27</v>
      </c>
      <c r="R2" t="n">
        <v>370.61</v>
      </c>
      <c r="S2" t="n">
        <v>58.53</v>
      </c>
      <c r="T2" t="n">
        <v>147817.28</v>
      </c>
      <c r="U2" t="n">
        <v>0.16</v>
      </c>
      <c r="V2" t="n">
        <v>0.63</v>
      </c>
      <c r="W2" t="n">
        <v>2.96</v>
      </c>
      <c r="X2" t="n">
        <v>8.9</v>
      </c>
      <c r="Y2" t="n">
        <v>0.5</v>
      </c>
      <c r="Z2" t="n">
        <v>10</v>
      </c>
      <c r="AA2" t="n">
        <v>842.2329323271017</v>
      </c>
      <c r="AB2" t="n">
        <v>1152.380254704527</v>
      </c>
      <c r="AC2" t="n">
        <v>1042.398700571372</v>
      </c>
      <c r="AD2" t="n">
        <v>842232.9323271017</v>
      </c>
      <c r="AE2" t="n">
        <v>1152380.254704528</v>
      </c>
      <c r="AF2" t="n">
        <v>7.63667766521154e-06</v>
      </c>
      <c r="AG2" t="n">
        <v>33.3984375</v>
      </c>
      <c r="AH2" t="n">
        <v>1042398.700571372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2.2665</v>
      </c>
      <c r="E3" t="n">
        <v>44.12</v>
      </c>
      <c r="F3" t="n">
        <v>40.69</v>
      </c>
      <c r="G3" t="n">
        <v>23.93</v>
      </c>
      <c r="H3" t="n">
        <v>0.48</v>
      </c>
      <c r="I3" t="n">
        <v>102</v>
      </c>
      <c r="J3" t="n">
        <v>72.7</v>
      </c>
      <c r="K3" t="n">
        <v>32.27</v>
      </c>
      <c r="L3" t="n">
        <v>2</v>
      </c>
      <c r="M3" t="n">
        <v>100</v>
      </c>
      <c r="N3" t="n">
        <v>8.43</v>
      </c>
      <c r="O3" t="n">
        <v>9200.25</v>
      </c>
      <c r="P3" t="n">
        <v>278.88</v>
      </c>
      <c r="Q3" t="n">
        <v>790.1799999999999</v>
      </c>
      <c r="R3" t="n">
        <v>199.39</v>
      </c>
      <c r="S3" t="n">
        <v>58.53</v>
      </c>
      <c r="T3" t="n">
        <v>62875.73</v>
      </c>
      <c r="U3" t="n">
        <v>0.29</v>
      </c>
      <c r="V3" t="n">
        <v>0.71</v>
      </c>
      <c r="W3" t="n">
        <v>2.75</v>
      </c>
      <c r="X3" t="n">
        <v>3.79</v>
      </c>
      <c r="Y3" t="n">
        <v>0.5</v>
      </c>
      <c r="Z3" t="n">
        <v>10</v>
      </c>
      <c r="AA3" t="n">
        <v>685.5229719335814</v>
      </c>
      <c r="AB3" t="n">
        <v>937.9627733385947</v>
      </c>
      <c r="AC3" t="n">
        <v>848.4449226901789</v>
      </c>
      <c r="AD3" t="n">
        <v>685522.9719335814</v>
      </c>
      <c r="AE3" t="n">
        <v>937962.7733385947</v>
      </c>
      <c r="AF3" t="n">
        <v>8.880267779078525e-06</v>
      </c>
      <c r="AG3" t="n">
        <v>28.72395833333333</v>
      </c>
      <c r="AH3" t="n">
        <v>848444.922690179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2.3741</v>
      </c>
      <c r="E4" t="n">
        <v>42.12</v>
      </c>
      <c r="F4" t="n">
        <v>39.28</v>
      </c>
      <c r="G4" t="n">
        <v>36.83</v>
      </c>
      <c r="H4" t="n">
        <v>0.71</v>
      </c>
      <c r="I4" t="n">
        <v>64</v>
      </c>
      <c r="J4" t="n">
        <v>73.88</v>
      </c>
      <c r="K4" t="n">
        <v>32.27</v>
      </c>
      <c r="L4" t="n">
        <v>3</v>
      </c>
      <c r="M4" t="n">
        <v>62</v>
      </c>
      <c r="N4" t="n">
        <v>8.609999999999999</v>
      </c>
      <c r="O4" t="n">
        <v>9346.23</v>
      </c>
      <c r="P4" t="n">
        <v>261.29</v>
      </c>
      <c r="Q4" t="n">
        <v>790.2</v>
      </c>
      <c r="R4" t="n">
        <v>152.96</v>
      </c>
      <c r="S4" t="n">
        <v>58.53</v>
      </c>
      <c r="T4" t="n">
        <v>39846.58</v>
      </c>
      <c r="U4" t="n">
        <v>0.38</v>
      </c>
      <c r="V4" t="n">
        <v>0.74</v>
      </c>
      <c r="W4" t="n">
        <v>2.67</v>
      </c>
      <c r="X4" t="n">
        <v>2.38</v>
      </c>
      <c r="Y4" t="n">
        <v>0.5</v>
      </c>
      <c r="Z4" t="n">
        <v>10</v>
      </c>
      <c r="AA4" t="n">
        <v>640.8507946934087</v>
      </c>
      <c r="AB4" t="n">
        <v>876.8403296412228</v>
      </c>
      <c r="AC4" t="n">
        <v>793.1559192333956</v>
      </c>
      <c r="AD4" t="n">
        <v>640850.7946934088</v>
      </c>
      <c r="AE4" t="n">
        <v>876840.3296412227</v>
      </c>
      <c r="AF4" t="n">
        <v>9.301850312954037e-06</v>
      </c>
      <c r="AG4" t="n">
        <v>27.421875</v>
      </c>
      <c r="AH4" t="n">
        <v>793155.9192333956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2.4347</v>
      </c>
      <c r="E5" t="n">
        <v>41.07</v>
      </c>
      <c r="F5" t="n">
        <v>38.53</v>
      </c>
      <c r="G5" t="n">
        <v>51.37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245.6</v>
      </c>
      <c r="Q5" t="n">
        <v>790.17</v>
      </c>
      <c r="R5" t="n">
        <v>127.42</v>
      </c>
      <c r="S5" t="n">
        <v>58.53</v>
      </c>
      <c r="T5" t="n">
        <v>27171.46</v>
      </c>
      <c r="U5" t="n">
        <v>0.46</v>
      </c>
      <c r="V5" t="n">
        <v>0.75</v>
      </c>
      <c r="W5" t="n">
        <v>2.65</v>
      </c>
      <c r="X5" t="n">
        <v>1.63</v>
      </c>
      <c r="Y5" t="n">
        <v>0.5</v>
      </c>
      <c r="Z5" t="n">
        <v>10</v>
      </c>
      <c r="AA5" t="n">
        <v>614.8107221789962</v>
      </c>
      <c r="AB5" t="n">
        <v>841.2111536200829</v>
      </c>
      <c r="AC5" t="n">
        <v>760.9271417658508</v>
      </c>
      <c r="AD5" t="n">
        <v>614810.7221789962</v>
      </c>
      <c r="AE5" t="n">
        <v>841211.1536200829</v>
      </c>
      <c r="AF5" t="n">
        <v>9.539284342255673e-06</v>
      </c>
      <c r="AG5" t="n">
        <v>26.73828125</v>
      </c>
      <c r="AH5" t="n">
        <v>760927.1417658508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2.4665</v>
      </c>
      <c r="E6" t="n">
        <v>40.54</v>
      </c>
      <c r="F6" t="n">
        <v>38.16</v>
      </c>
      <c r="G6" t="n">
        <v>65.41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234.24</v>
      </c>
      <c r="Q6" t="n">
        <v>790.17</v>
      </c>
      <c r="R6" t="n">
        <v>114.95</v>
      </c>
      <c r="S6" t="n">
        <v>58.53</v>
      </c>
      <c r="T6" t="n">
        <v>20991.11</v>
      </c>
      <c r="U6" t="n">
        <v>0.51</v>
      </c>
      <c r="V6" t="n">
        <v>0.76</v>
      </c>
      <c r="W6" t="n">
        <v>2.63</v>
      </c>
      <c r="X6" t="n">
        <v>1.25</v>
      </c>
      <c r="Y6" t="n">
        <v>0.5</v>
      </c>
      <c r="Z6" t="n">
        <v>10</v>
      </c>
      <c r="AA6" t="n">
        <v>595.3672652658969</v>
      </c>
      <c r="AB6" t="n">
        <v>814.6077580868008</v>
      </c>
      <c r="AC6" t="n">
        <v>736.862736964165</v>
      </c>
      <c r="AD6" t="n">
        <v>595367.2652658969</v>
      </c>
      <c r="AE6" t="n">
        <v>814607.7580868008</v>
      </c>
      <c r="AF6" t="n">
        <v>9.663878436839699e-06</v>
      </c>
      <c r="AG6" t="n">
        <v>26.39322916666667</v>
      </c>
      <c r="AH6" t="n">
        <v>736862.736964165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2.4845</v>
      </c>
      <c r="E7" t="n">
        <v>40.25</v>
      </c>
      <c r="F7" t="n">
        <v>37.95</v>
      </c>
      <c r="G7" t="n">
        <v>78.53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14</v>
      </c>
      <c r="N7" t="n">
        <v>9.18</v>
      </c>
      <c r="O7" t="n">
        <v>9786.190000000001</v>
      </c>
      <c r="P7" t="n">
        <v>223.11</v>
      </c>
      <c r="Q7" t="n">
        <v>790.16</v>
      </c>
      <c r="R7" t="n">
        <v>108.18</v>
      </c>
      <c r="S7" t="n">
        <v>58.53</v>
      </c>
      <c r="T7" t="n">
        <v>17633.72</v>
      </c>
      <c r="U7" t="n">
        <v>0.54</v>
      </c>
      <c r="V7" t="n">
        <v>0.76</v>
      </c>
      <c r="W7" t="n">
        <v>2.63</v>
      </c>
      <c r="X7" t="n">
        <v>1.05</v>
      </c>
      <c r="Y7" t="n">
        <v>0.5</v>
      </c>
      <c r="Z7" t="n">
        <v>10</v>
      </c>
      <c r="AA7" t="n">
        <v>587.187566865422</v>
      </c>
      <c r="AB7" t="n">
        <v>803.415933872446</v>
      </c>
      <c r="AC7" t="n">
        <v>726.7390447450044</v>
      </c>
      <c r="AD7" t="n">
        <v>587187.5668654221</v>
      </c>
      <c r="AE7" t="n">
        <v>803415.933872446</v>
      </c>
      <c r="AF7" t="n">
        <v>9.734403396038207e-06</v>
      </c>
      <c r="AG7" t="n">
        <v>26.20442708333333</v>
      </c>
      <c r="AH7" t="n">
        <v>726739.0447450044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2.4867</v>
      </c>
      <c r="E8" t="n">
        <v>40.21</v>
      </c>
      <c r="F8" t="n">
        <v>37.93</v>
      </c>
      <c r="G8" t="n">
        <v>81.29000000000001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224.78</v>
      </c>
      <c r="Q8" t="n">
        <v>790.17</v>
      </c>
      <c r="R8" t="n">
        <v>106.9</v>
      </c>
      <c r="S8" t="n">
        <v>58.53</v>
      </c>
      <c r="T8" t="n">
        <v>17000.22</v>
      </c>
      <c r="U8" t="n">
        <v>0.55</v>
      </c>
      <c r="V8" t="n">
        <v>0.76</v>
      </c>
      <c r="W8" t="n">
        <v>2.64</v>
      </c>
      <c r="X8" t="n">
        <v>1.03</v>
      </c>
      <c r="Y8" t="n">
        <v>0.5</v>
      </c>
      <c r="Z8" t="n">
        <v>10</v>
      </c>
      <c r="AA8" t="n">
        <v>587.8671785350444</v>
      </c>
      <c r="AB8" t="n">
        <v>804.3458085411743</v>
      </c>
      <c r="AC8" t="n">
        <v>727.5801734804364</v>
      </c>
      <c r="AD8" t="n">
        <v>587867.1785350444</v>
      </c>
      <c r="AE8" t="n">
        <v>804345.8085411743</v>
      </c>
      <c r="AF8" t="n">
        <v>9.74302311327358e-06</v>
      </c>
      <c r="AG8" t="n">
        <v>26.17838541666667</v>
      </c>
      <c r="AH8" t="n">
        <v>727580.1734804364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2.2138</v>
      </c>
      <c r="E2" t="n">
        <v>45.17</v>
      </c>
      <c r="F2" t="n">
        <v>41.97</v>
      </c>
      <c r="G2" t="n">
        <v>18.65</v>
      </c>
      <c r="H2" t="n">
        <v>0.43</v>
      </c>
      <c r="I2" t="n">
        <v>135</v>
      </c>
      <c r="J2" t="n">
        <v>39.78</v>
      </c>
      <c r="K2" t="n">
        <v>19.54</v>
      </c>
      <c r="L2" t="n">
        <v>1</v>
      </c>
      <c r="M2" t="n">
        <v>133</v>
      </c>
      <c r="N2" t="n">
        <v>4.24</v>
      </c>
      <c r="O2" t="n">
        <v>5140</v>
      </c>
      <c r="P2" t="n">
        <v>185.67</v>
      </c>
      <c r="Q2" t="n">
        <v>790.23</v>
      </c>
      <c r="R2" t="n">
        <v>242.4</v>
      </c>
      <c r="S2" t="n">
        <v>58.53</v>
      </c>
      <c r="T2" t="n">
        <v>84214.28999999999</v>
      </c>
      <c r="U2" t="n">
        <v>0.24</v>
      </c>
      <c r="V2" t="n">
        <v>0.6899999999999999</v>
      </c>
      <c r="W2" t="n">
        <v>2.79</v>
      </c>
      <c r="X2" t="n">
        <v>5.07</v>
      </c>
      <c r="Y2" t="n">
        <v>0.5</v>
      </c>
      <c r="Z2" t="n">
        <v>10</v>
      </c>
      <c r="AA2" t="n">
        <v>611.947955774676</v>
      </c>
      <c r="AB2" t="n">
        <v>837.2941903293517</v>
      </c>
      <c r="AC2" t="n">
        <v>757.3840079540946</v>
      </c>
      <c r="AD2" t="n">
        <v>611947.9557746759</v>
      </c>
      <c r="AE2" t="n">
        <v>837294.1903293517</v>
      </c>
      <c r="AF2" t="n">
        <v>1.14718799091004e-05</v>
      </c>
      <c r="AG2" t="n">
        <v>29.40755208333333</v>
      </c>
      <c r="AH2" t="n">
        <v>757384.0079540946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2.413</v>
      </c>
      <c r="E3" t="n">
        <v>41.44</v>
      </c>
      <c r="F3" t="n">
        <v>39.09</v>
      </c>
      <c r="G3" t="n">
        <v>39.75</v>
      </c>
      <c r="H3" t="n">
        <v>0.84</v>
      </c>
      <c r="I3" t="n">
        <v>59</v>
      </c>
      <c r="J3" t="n">
        <v>40.89</v>
      </c>
      <c r="K3" t="n">
        <v>19.54</v>
      </c>
      <c r="L3" t="n">
        <v>2</v>
      </c>
      <c r="M3" t="n">
        <v>35</v>
      </c>
      <c r="N3" t="n">
        <v>4.35</v>
      </c>
      <c r="O3" t="n">
        <v>5277.26</v>
      </c>
      <c r="P3" t="n">
        <v>155.88</v>
      </c>
      <c r="Q3" t="n">
        <v>790.25</v>
      </c>
      <c r="R3" t="n">
        <v>145.28</v>
      </c>
      <c r="S3" t="n">
        <v>58.53</v>
      </c>
      <c r="T3" t="n">
        <v>36036.12</v>
      </c>
      <c r="U3" t="n">
        <v>0.4</v>
      </c>
      <c r="V3" t="n">
        <v>0.74</v>
      </c>
      <c r="W3" t="n">
        <v>2.7</v>
      </c>
      <c r="X3" t="n">
        <v>2.18</v>
      </c>
      <c r="Y3" t="n">
        <v>0.5</v>
      </c>
      <c r="Z3" t="n">
        <v>10</v>
      </c>
      <c r="AA3" t="n">
        <v>536.838852875747</v>
      </c>
      <c r="AB3" t="n">
        <v>734.5266021632781</v>
      </c>
      <c r="AC3" t="n">
        <v>664.4244141673751</v>
      </c>
      <c r="AD3" t="n">
        <v>536838.852875747</v>
      </c>
      <c r="AE3" t="n">
        <v>734526.602163278</v>
      </c>
      <c r="AF3" t="n">
        <v>1.250413145752067e-05</v>
      </c>
      <c r="AG3" t="n">
        <v>26.97916666666667</v>
      </c>
      <c r="AH3" t="n">
        <v>664424.4141673751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2.4258</v>
      </c>
      <c r="E4" t="n">
        <v>41.22</v>
      </c>
      <c r="F4" t="n">
        <v>38.92</v>
      </c>
      <c r="G4" t="n">
        <v>43.25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156.35</v>
      </c>
      <c r="Q4" t="n">
        <v>790.1900000000001</v>
      </c>
      <c r="R4" t="n">
        <v>138.91</v>
      </c>
      <c r="S4" t="n">
        <v>58.53</v>
      </c>
      <c r="T4" t="n">
        <v>32873.56</v>
      </c>
      <c r="U4" t="n">
        <v>0.42</v>
      </c>
      <c r="V4" t="n">
        <v>0.75</v>
      </c>
      <c r="W4" t="n">
        <v>2.72</v>
      </c>
      <c r="X4" t="n">
        <v>2.02</v>
      </c>
      <c r="Y4" t="n">
        <v>0.5</v>
      </c>
      <c r="Z4" t="n">
        <v>10</v>
      </c>
      <c r="AA4" t="n">
        <v>535.9513808464499</v>
      </c>
      <c r="AB4" t="n">
        <v>733.3123237802909</v>
      </c>
      <c r="AC4" t="n">
        <v>663.3260248090097</v>
      </c>
      <c r="AD4" t="n">
        <v>535951.3808464499</v>
      </c>
      <c r="AE4" t="n">
        <v>733312.3237802909</v>
      </c>
      <c r="AF4" t="n">
        <v>1.257046087428664e-05</v>
      </c>
      <c r="AG4" t="n">
        <v>26.8359375</v>
      </c>
      <c r="AH4" t="n">
        <v>663326.0248090097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1.4328</v>
      </c>
      <c r="E2" t="n">
        <v>69.79000000000001</v>
      </c>
      <c r="F2" t="n">
        <v>54.53</v>
      </c>
      <c r="G2" t="n">
        <v>7.26</v>
      </c>
      <c r="H2" t="n">
        <v>0.12</v>
      </c>
      <c r="I2" t="n">
        <v>451</v>
      </c>
      <c r="J2" t="n">
        <v>141.81</v>
      </c>
      <c r="K2" t="n">
        <v>47.83</v>
      </c>
      <c r="L2" t="n">
        <v>1</v>
      </c>
      <c r="M2" t="n">
        <v>449</v>
      </c>
      <c r="N2" t="n">
        <v>22.98</v>
      </c>
      <c r="O2" t="n">
        <v>17723.39</v>
      </c>
      <c r="P2" t="n">
        <v>619.08</v>
      </c>
      <c r="Q2" t="n">
        <v>790.25</v>
      </c>
      <c r="R2" t="n">
        <v>662.52</v>
      </c>
      <c r="S2" t="n">
        <v>58.53</v>
      </c>
      <c r="T2" t="n">
        <v>292694.08</v>
      </c>
      <c r="U2" t="n">
        <v>0.09</v>
      </c>
      <c r="V2" t="n">
        <v>0.53</v>
      </c>
      <c r="W2" t="n">
        <v>3.33</v>
      </c>
      <c r="X2" t="n">
        <v>17.62</v>
      </c>
      <c r="Y2" t="n">
        <v>0.5</v>
      </c>
      <c r="Z2" t="n">
        <v>10</v>
      </c>
      <c r="AA2" t="n">
        <v>1570.052584601208</v>
      </c>
      <c r="AB2" t="n">
        <v>2148.215212082867</v>
      </c>
      <c r="AC2" t="n">
        <v>1943.192567280665</v>
      </c>
      <c r="AD2" t="n">
        <v>1570052.584601208</v>
      </c>
      <c r="AE2" t="n">
        <v>2148215.212082868</v>
      </c>
      <c r="AF2" t="n">
        <v>3.988649250876251e-06</v>
      </c>
      <c r="AG2" t="n">
        <v>45.43619791666666</v>
      </c>
      <c r="AH2" t="n">
        <v>1943192.567280665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1.9623</v>
      </c>
      <c r="E3" t="n">
        <v>50.96</v>
      </c>
      <c r="F3" t="n">
        <v>43.59</v>
      </c>
      <c r="G3" t="n">
        <v>14.69</v>
      </c>
      <c r="H3" t="n">
        <v>0.25</v>
      </c>
      <c r="I3" t="n">
        <v>178</v>
      </c>
      <c r="J3" t="n">
        <v>143.17</v>
      </c>
      <c r="K3" t="n">
        <v>47.83</v>
      </c>
      <c r="L3" t="n">
        <v>2</v>
      </c>
      <c r="M3" t="n">
        <v>176</v>
      </c>
      <c r="N3" t="n">
        <v>23.34</v>
      </c>
      <c r="O3" t="n">
        <v>17891.86</v>
      </c>
      <c r="P3" t="n">
        <v>490.58</v>
      </c>
      <c r="Q3" t="n">
        <v>790.21</v>
      </c>
      <c r="R3" t="n">
        <v>297.3</v>
      </c>
      <c r="S3" t="n">
        <v>58.53</v>
      </c>
      <c r="T3" t="n">
        <v>111449.22</v>
      </c>
      <c r="U3" t="n">
        <v>0.2</v>
      </c>
      <c r="V3" t="n">
        <v>0.67</v>
      </c>
      <c r="W3" t="n">
        <v>2.84</v>
      </c>
      <c r="X3" t="n">
        <v>6.68</v>
      </c>
      <c r="Y3" t="n">
        <v>0.5</v>
      </c>
      <c r="Z3" t="n">
        <v>10</v>
      </c>
      <c r="AA3" t="n">
        <v>1017.652385959659</v>
      </c>
      <c r="AB3" t="n">
        <v>1392.396890124697</v>
      </c>
      <c r="AC3" t="n">
        <v>1259.508485172505</v>
      </c>
      <c r="AD3" t="n">
        <v>1017652.385959659</v>
      </c>
      <c r="AE3" t="n">
        <v>1392396.890124697</v>
      </c>
      <c r="AF3" t="n">
        <v>5.462678967751582e-06</v>
      </c>
      <c r="AG3" t="n">
        <v>33.17708333333334</v>
      </c>
      <c r="AH3" t="n">
        <v>1259508.485172505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2.153</v>
      </c>
      <c r="E4" t="n">
        <v>46.45</v>
      </c>
      <c r="F4" t="n">
        <v>41.01</v>
      </c>
      <c r="G4" t="n">
        <v>22.17</v>
      </c>
      <c r="H4" t="n">
        <v>0.37</v>
      </c>
      <c r="I4" t="n">
        <v>111</v>
      </c>
      <c r="J4" t="n">
        <v>144.54</v>
      </c>
      <c r="K4" t="n">
        <v>47.83</v>
      </c>
      <c r="L4" t="n">
        <v>3</v>
      </c>
      <c r="M4" t="n">
        <v>109</v>
      </c>
      <c r="N4" t="n">
        <v>23.71</v>
      </c>
      <c r="O4" t="n">
        <v>18060.85</v>
      </c>
      <c r="P4" t="n">
        <v>457.98</v>
      </c>
      <c r="Q4" t="n">
        <v>790.1900000000001</v>
      </c>
      <c r="R4" t="n">
        <v>210.64</v>
      </c>
      <c r="S4" t="n">
        <v>58.53</v>
      </c>
      <c r="T4" t="n">
        <v>68453.63</v>
      </c>
      <c r="U4" t="n">
        <v>0.28</v>
      </c>
      <c r="V4" t="n">
        <v>0.71</v>
      </c>
      <c r="W4" t="n">
        <v>2.75</v>
      </c>
      <c r="X4" t="n">
        <v>4.11</v>
      </c>
      <c r="Y4" t="n">
        <v>0.5</v>
      </c>
      <c r="Z4" t="n">
        <v>10</v>
      </c>
      <c r="AA4" t="n">
        <v>892.5182631216394</v>
      </c>
      <c r="AB4" t="n">
        <v>1221.18286272984</v>
      </c>
      <c r="AC4" t="n">
        <v>1104.634884251815</v>
      </c>
      <c r="AD4" t="n">
        <v>892518.2631216394</v>
      </c>
      <c r="AE4" t="n">
        <v>1221182.86272984</v>
      </c>
      <c r="AF4" t="n">
        <v>5.993552370977505e-06</v>
      </c>
      <c r="AG4" t="n">
        <v>30.24088541666667</v>
      </c>
      <c r="AH4" t="n">
        <v>1104634.884251815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2.2482</v>
      </c>
      <c r="E5" t="n">
        <v>44.48</v>
      </c>
      <c r="F5" t="n">
        <v>39.91</v>
      </c>
      <c r="G5" t="n">
        <v>29.56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442.19</v>
      </c>
      <c r="Q5" t="n">
        <v>790.21</v>
      </c>
      <c r="R5" t="n">
        <v>174.01</v>
      </c>
      <c r="S5" t="n">
        <v>58.53</v>
      </c>
      <c r="T5" t="n">
        <v>50286.53</v>
      </c>
      <c r="U5" t="n">
        <v>0.34</v>
      </c>
      <c r="V5" t="n">
        <v>0.73</v>
      </c>
      <c r="W5" t="n">
        <v>2.7</v>
      </c>
      <c r="X5" t="n">
        <v>3.01</v>
      </c>
      <c r="Y5" t="n">
        <v>0.5</v>
      </c>
      <c r="Z5" t="n">
        <v>10</v>
      </c>
      <c r="AA5" t="n">
        <v>840.641741844279</v>
      </c>
      <c r="AB5" t="n">
        <v>1150.20311768756</v>
      </c>
      <c r="AC5" t="n">
        <v>1040.429346455673</v>
      </c>
      <c r="AD5" t="n">
        <v>840641.741844279</v>
      </c>
      <c r="AE5" t="n">
        <v>1150203.11768756</v>
      </c>
      <c r="AF5" t="n">
        <v>6.258571500432711e-06</v>
      </c>
      <c r="AG5" t="n">
        <v>28.95833333333333</v>
      </c>
      <c r="AH5" t="n">
        <v>1040429.346455673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39.21</v>
      </c>
      <c r="G6" t="n">
        <v>37.35</v>
      </c>
      <c r="H6" t="n">
        <v>0.6</v>
      </c>
      <c r="I6" t="n">
        <v>63</v>
      </c>
      <c r="J6" t="n">
        <v>147.3</v>
      </c>
      <c r="K6" t="n">
        <v>47.83</v>
      </c>
      <c r="L6" t="n">
        <v>5</v>
      </c>
      <c r="M6" t="n">
        <v>61</v>
      </c>
      <c r="N6" t="n">
        <v>24.47</v>
      </c>
      <c r="O6" t="n">
        <v>18400.38</v>
      </c>
      <c r="P6" t="n">
        <v>430.29</v>
      </c>
      <c r="Q6" t="n">
        <v>790.17</v>
      </c>
      <c r="R6" t="n">
        <v>150.38</v>
      </c>
      <c r="S6" t="n">
        <v>58.53</v>
      </c>
      <c r="T6" t="n">
        <v>38564.19</v>
      </c>
      <c r="U6" t="n">
        <v>0.39</v>
      </c>
      <c r="V6" t="n">
        <v>0.74</v>
      </c>
      <c r="W6" t="n">
        <v>2.68</v>
      </c>
      <c r="X6" t="n">
        <v>2.31</v>
      </c>
      <c r="Y6" t="n">
        <v>0.5</v>
      </c>
      <c r="Z6" t="n">
        <v>10</v>
      </c>
      <c r="AA6" t="n">
        <v>810.1502583086964</v>
      </c>
      <c r="AB6" t="n">
        <v>1108.48332472486</v>
      </c>
      <c r="AC6" t="n">
        <v>1002.691231979237</v>
      </c>
      <c r="AD6" t="n">
        <v>810150.2583086963</v>
      </c>
      <c r="AE6" t="n">
        <v>1108483.32472486</v>
      </c>
      <c r="AF6" t="n">
        <v>6.435065332443845e-06</v>
      </c>
      <c r="AG6" t="n">
        <v>28.1640625</v>
      </c>
      <c r="AH6" t="n">
        <v>1002691.231979237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2.35</v>
      </c>
      <c r="E7" t="n">
        <v>42.55</v>
      </c>
      <c r="F7" t="n">
        <v>38.82</v>
      </c>
      <c r="G7" t="n">
        <v>44.79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422.92</v>
      </c>
      <c r="Q7" t="n">
        <v>790.17</v>
      </c>
      <c r="R7" t="n">
        <v>137.33</v>
      </c>
      <c r="S7" t="n">
        <v>58.53</v>
      </c>
      <c r="T7" t="n">
        <v>32093.27</v>
      </c>
      <c r="U7" t="n">
        <v>0.43</v>
      </c>
      <c r="V7" t="n">
        <v>0.75</v>
      </c>
      <c r="W7" t="n">
        <v>2.66</v>
      </c>
      <c r="X7" t="n">
        <v>1.92</v>
      </c>
      <c r="Y7" t="n">
        <v>0.5</v>
      </c>
      <c r="Z7" t="n">
        <v>10</v>
      </c>
      <c r="AA7" t="n">
        <v>788.4472145242898</v>
      </c>
      <c r="AB7" t="n">
        <v>1078.788262748319</v>
      </c>
      <c r="AC7" t="n">
        <v>975.8302250404549</v>
      </c>
      <c r="AD7" t="n">
        <v>788447.2145242898</v>
      </c>
      <c r="AE7" t="n">
        <v>1078788.262748319</v>
      </c>
      <c r="AF7" t="n">
        <v>6.541963804829139e-06</v>
      </c>
      <c r="AG7" t="n">
        <v>27.70182291666667</v>
      </c>
      <c r="AH7" t="n">
        <v>975830.2250404549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2.3813</v>
      </c>
      <c r="E8" t="n">
        <v>41.99</v>
      </c>
      <c r="F8" t="n">
        <v>38.49</v>
      </c>
      <c r="G8" t="n">
        <v>52.49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415.72</v>
      </c>
      <c r="Q8" t="n">
        <v>790.16</v>
      </c>
      <c r="R8" t="n">
        <v>126.48</v>
      </c>
      <c r="S8" t="n">
        <v>58.53</v>
      </c>
      <c r="T8" t="n">
        <v>26708.33</v>
      </c>
      <c r="U8" t="n">
        <v>0.46</v>
      </c>
      <c r="V8" t="n">
        <v>0.75</v>
      </c>
      <c r="W8" t="n">
        <v>2.64</v>
      </c>
      <c r="X8" t="n">
        <v>1.59</v>
      </c>
      <c r="Y8" t="n">
        <v>0.5</v>
      </c>
      <c r="Z8" t="n">
        <v>10</v>
      </c>
      <c r="AA8" t="n">
        <v>778.0884135706638</v>
      </c>
      <c r="AB8" t="n">
        <v>1064.614894285523</v>
      </c>
      <c r="AC8" t="n">
        <v>963.0095429713004</v>
      </c>
      <c r="AD8" t="n">
        <v>778088.4135706638</v>
      </c>
      <c r="AE8" t="n">
        <v>1064614.894285523</v>
      </c>
      <c r="AF8" t="n">
        <v>6.629097195080693e-06</v>
      </c>
      <c r="AG8" t="n">
        <v>27.33723958333333</v>
      </c>
      <c r="AH8" t="n">
        <v>963009.5429713004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2.4045</v>
      </c>
      <c r="E9" t="n">
        <v>41.59</v>
      </c>
      <c r="F9" t="n">
        <v>38.26</v>
      </c>
      <c r="G9" t="n">
        <v>60.41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409.64</v>
      </c>
      <c r="Q9" t="n">
        <v>790.1900000000001</v>
      </c>
      <c r="R9" t="n">
        <v>118.67</v>
      </c>
      <c r="S9" t="n">
        <v>58.53</v>
      </c>
      <c r="T9" t="n">
        <v>22835.29</v>
      </c>
      <c r="U9" t="n">
        <v>0.49</v>
      </c>
      <c r="V9" t="n">
        <v>0.76</v>
      </c>
      <c r="W9" t="n">
        <v>2.63</v>
      </c>
      <c r="X9" t="n">
        <v>1.36</v>
      </c>
      <c r="Y9" t="n">
        <v>0.5</v>
      </c>
      <c r="Z9" t="n">
        <v>10</v>
      </c>
      <c r="AA9" t="n">
        <v>770.2872709256155</v>
      </c>
      <c r="AB9" t="n">
        <v>1053.941026756444</v>
      </c>
      <c r="AC9" t="n">
        <v>953.3543743783298</v>
      </c>
      <c r="AD9" t="n">
        <v>770287.2709256156</v>
      </c>
      <c r="AE9" t="n">
        <v>1053941.026756444</v>
      </c>
      <c r="AF9" t="n">
        <v>6.693681688813474e-06</v>
      </c>
      <c r="AG9" t="n">
        <v>27.07682291666667</v>
      </c>
      <c r="AH9" t="n">
        <v>953354.3743783298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2.4189</v>
      </c>
      <c r="E10" t="n">
        <v>41.34</v>
      </c>
      <c r="F10" t="n">
        <v>38.13</v>
      </c>
      <c r="G10" t="n">
        <v>67.29000000000001</v>
      </c>
      <c r="H10" t="n">
        <v>1.04</v>
      </c>
      <c r="I10" t="n">
        <v>34</v>
      </c>
      <c r="J10" t="n">
        <v>152.85</v>
      </c>
      <c r="K10" t="n">
        <v>47.83</v>
      </c>
      <c r="L10" t="n">
        <v>9</v>
      </c>
      <c r="M10" t="n">
        <v>32</v>
      </c>
      <c r="N10" t="n">
        <v>26.03</v>
      </c>
      <c r="O10" t="n">
        <v>19085.83</v>
      </c>
      <c r="P10" t="n">
        <v>404.41</v>
      </c>
      <c r="Q10" t="n">
        <v>790.16</v>
      </c>
      <c r="R10" t="n">
        <v>114.4</v>
      </c>
      <c r="S10" t="n">
        <v>58.53</v>
      </c>
      <c r="T10" t="n">
        <v>20718.08</v>
      </c>
      <c r="U10" t="n">
        <v>0.51</v>
      </c>
      <c r="V10" t="n">
        <v>0.76</v>
      </c>
      <c r="W10" t="n">
        <v>2.63</v>
      </c>
      <c r="X10" t="n">
        <v>1.23</v>
      </c>
      <c r="Y10" t="n">
        <v>0.5</v>
      </c>
      <c r="Z10" t="n">
        <v>10</v>
      </c>
      <c r="AA10" t="n">
        <v>755.0912096252874</v>
      </c>
      <c r="AB10" t="n">
        <v>1033.149105282425</v>
      </c>
      <c r="AC10" t="n">
        <v>934.5468047081464</v>
      </c>
      <c r="AD10" t="n">
        <v>755091.2096252874</v>
      </c>
      <c r="AE10" t="n">
        <v>1033149.105282425</v>
      </c>
      <c r="AF10" t="n">
        <v>6.733768615957959e-06</v>
      </c>
      <c r="AG10" t="n">
        <v>26.9140625</v>
      </c>
      <c r="AH10" t="n">
        <v>934546.8047081464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2.4357</v>
      </c>
      <c r="E11" t="n">
        <v>41.06</v>
      </c>
      <c r="F11" t="n">
        <v>37.96</v>
      </c>
      <c r="G11" t="n">
        <v>75.92</v>
      </c>
      <c r="H11" t="n">
        <v>1.15</v>
      </c>
      <c r="I11" t="n">
        <v>30</v>
      </c>
      <c r="J11" t="n">
        <v>154.25</v>
      </c>
      <c r="K11" t="n">
        <v>47.83</v>
      </c>
      <c r="L11" t="n">
        <v>10</v>
      </c>
      <c r="M11" t="n">
        <v>28</v>
      </c>
      <c r="N11" t="n">
        <v>26.43</v>
      </c>
      <c r="O11" t="n">
        <v>19258.55</v>
      </c>
      <c r="P11" t="n">
        <v>398.7</v>
      </c>
      <c r="Q11" t="n">
        <v>790.1799999999999</v>
      </c>
      <c r="R11" t="n">
        <v>108.46</v>
      </c>
      <c r="S11" t="n">
        <v>58.53</v>
      </c>
      <c r="T11" t="n">
        <v>17769.5</v>
      </c>
      <c r="U11" t="n">
        <v>0.54</v>
      </c>
      <c r="V11" t="n">
        <v>0.76</v>
      </c>
      <c r="W11" t="n">
        <v>2.62</v>
      </c>
      <c r="X11" t="n">
        <v>1.06</v>
      </c>
      <c r="Y11" t="n">
        <v>0.5</v>
      </c>
      <c r="Z11" t="n">
        <v>10</v>
      </c>
      <c r="AA11" t="n">
        <v>748.8646852931939</v>
      </c>
      <c r="AB11" t="n">
        <v>1024.629699996388</v>
      </c>
      <c r="AC11" t="n">
        <v>926.8404795055483</v>
      </c>
      <c r="AD11" t="n">
        <v>748864.6852931939</v>
      </c>
      <c r="AE11" t="n">
        <v>1024629.699996388</v>
      </c>
      <c r="AF11" t="n">
        <v>6.780536697626526e-06</v>
      </c>
      <c r="AG11" t="n">
        <v>26.73177083333333</v>
      </c>
      <c r="AH11" t="n">
        <v>926840.4795055483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2.4463</v>
      </c>
      <c r="E12" t="n">
        <v>40.88</v>
      </c>
      <c r="F12" t="n">
        <v>37.87</v>
      </c>
      <c r="G12" t="n">
        <v>84.16</v>
      </c>
      <c r="H12" t="n">
        <v>1.25</v>
      </c>
      <c r="I12" t="n">
        <v>27</v>
      </c>
      <c r="J12" t="n">
        <v>155.66</v>
      </c>
      <c r="K12" t="n">
        <v>47.83</v>
      </c>
      <c r="L12" t="n">
        <v>11</v>
      </c>
      <c r="M12" t="n">
        <v>25</v>
      </c>
      <c r="N12" t="n">
        <v>26.83</v>
      </c>
      <c r="O12" t="n">
        <v>19431.82</v>
      </c>
      <c r="P12" t="n">
        <v>394.73</v>
      </c>
      <c r="Q12" t="n">
        <v>790.17</v>
      </c>
      <c r="R12" t="n">
        <v>105.66</v>
      </c>
      <c r="S12" t="n">
        <v>58.53</v>
      </c>
      <c r="T12" t="n">
        <v>16385.82</v>
      </c>
      <c r="U12" t="n">
        <v>0.55</v>
      </c>
      <c r="V12" t="n">
        <v>0.77</v>
      </c>
      <c r="W12" t="n">
        <v>2.62</v>
      </c>
      <c r="X12" t="n">
        <v>0.97</v>
      </c>
      <c r="Y12" t="n">
        <v>0.5</v>
      </c>
      <c r="Z12" t="n">
        <v>10</v>
      </c>
      <c r="AA12" t="n">
        <v>744.8338340869899</v>
      </c>
      <c r="AB12" t="n">
        <v>1019.114511547455</v>
      </c>
      <c r="AC12" t="n">
        <v>921.8516529015659</v>
      </c>
      <c r="AD12" t="n">
        <v>744833.8340869899</v>
      </c>
      <c r="AE12" t="n">
        <v>1019114.511547455</v>
      </c>
      <c r="AF12" t="n">
        <v>6.810045130107882e-06</v>
      </c>
      <c r="AG12" t="n">
        <v>26.61458333333333</v>
      </c>
      <c r="AH12" t="n">
        <v>921851.6529015659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2.4539</v>
      </c>
      <c r="E13" t="n">
        <v>40.75</v>
      </c>
      <c r="F13" t="n">
        <v>37.8</v>
      </c>
      <c r="G13" t="n">
        <v>90.72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391.04</v>
      </c>
      <c r="Q13" t="n">
        <v>790.1799999999999</v>
      </c>
      <c r="R13" t="n">
        <v>103.09</v>
      </c>
      <c r="S13" t="n">
        <v>58.53</v>
      </c>
      <c r="T13" t="n">
        <v>15106.7</v>
      </c>
      <c r="U13" t="n">
        <v>0.57</v>
      </c>
      <c r="V13" t="n">
        <v>0.77</v>
      </c>
      <c r="W13" t="n">
        <v>2.62</v>
      </c>
      <c r="X13" t="n">
        <v>0.9</v>
      </c>
      <c r="Y13" t="n">
        <v>0.5</v>
      </c>
      <c r="Z13" t="n">
        <v>10</v>
      </c>
      <c r="AA13" t="n">
        <v>741.4791855476941</v>
      </c>
      <c r="AB13" t="n">
        <v>1014.524533419342</v>
      </c>
      <c r="AC13" t="n">
        <v>917.6997358439253</v>
      </c>
      <c r="AD13" t="n">
        <v>741479.1855476941</v>
      </c>
      <c r="AE13" t="n">
        <v>1014524.533419342</v>
      </c>
      <c r="AF13" t="n">
        <v>6.831202119434138e-06</v>
      </c>
      <c r="AG13" t="n">
        <v>26.52994791666667</v>
      </c>
      <c r="AH13" t="n">
        <v>917699.7358439253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2.4618</v>
      </c>
      <c r="E14" t="n">
        <v>40.62</v>
      </c>
      <c r="F14" t="n">
        <v>37.73</v>
      </c>
      <c r="G14" t="n">
        <v>98.42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385.52</v>
      </c>
      <c r="Q14" t="n">
        <v>790.17</v>
      </c>
      <c r="R14" t="n">
        <v>100.93</v>
      </c>
      <c r="S14" t="n">
        <v>58.53</v>
      </c>
      <c r="T14" t="n">
        <v>14038.66</v>
      </c>
      <c r="U14" t="n">
        <v>0.58</v>
      </c>
      <c r="V14" t="n">
        <v>0.77</v>
      </c>
      <c r="W14" t="n">
        <v>2.61</v>
      </c>
      <c r="X14" t="n">
        <v>0.83</v>
      </c>
      <c r="Y14" t="n">
        <v>0.5</v>
      </c>
      <c r="Z14" t="n">
        <v>10</v>
      </c>
      <c r="AA14" t="n">
        <v>736.9909830348799</v>
      </c>
      <c r="AB14" t="n">
        <v>1008.38357673579</v>
      </c>
      <c r="AC14" t="n">
        <v>912.1448634473639</v>
      </c>
      <c r="AD14" t="n">
        <v>736990.9830348799</v>
      </c>
      <c r="AE14" t="n">
        <v>1008383.57673579</v>
      </c>
      <c r="AF14" t="n">
        <v>6.853194253075904e-06</v>
      </c>
      <c r="AG14" t="n">
        <v>26.4453125</v>
      </c>
      <c r="AH14" t="n">
        <v>912144.863447364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2.4701</v>
      </c>
      <c r="E15" t="n">
        <v>40.48</v>
      </c>
      <c r="F15" t="n">
        <v>37.65</v>
      </c>
      <c r="G15" t="n">
        <v>107.57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380.83</v>
      </c>
      <c r="Q15" t="n">
        <v>790.16</v>
      </c>
      <c r="R15" t="n">
        <v>98.29000000000001</v>
      </c>
      <c r="S15" t="n">
        <v>58.53</v>
      </c>
      <c r="T15" t="n">
        <v>12730.95</v>
      </c>
      <c r="U15" t="n">
        <v>0.6</v>
      </c>
      <c r="V15" t="n">
        <v>0.77</v>
      </c>
      <c r="W15" t="n">
        <v>2.61</v>
      </c>
      <c r="X15" t="n">
        <v>0.75</v>
      </c>
      <c r="Y15" t="n">
        <v>0.5</v>
      </c>
      <c r="Z15" t="n">
        <v>10</v>
      </c>
      <c r="AA15" t="n">
        <v>723.4498709727018</v>
      </c>
      <c r="AB15" t="n">
        <v>989.8560298206152</v>
      </c>
      <c r="AC15" t="n">
        <v>895.3855596061984</v>
      </c>
      <c r="AD15" t="n">
        <v>723449.8709727018</v>
      </c>
      <c r="AE15" t="n">
        <v>989856.0298206152</v>
      </c>
      <c r="AF15" t="n">
        <v>6.876299912471683e-06</v>
      </c>
      <c r="AG15" t="n">
        <v>26.35416666666667</v>
      </c>
      <c r="AH15" t="n">
        <v>895385.5596061985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2.478</v>
      </c>
      <c r="E16" t="n">
        <v>40.35</v>
      </c>
      <c r="F16" t="n">
        <v>37.58</v>
      </c>
      <c r="G16" t="n">
        <v>118.67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376.86</v>
      </c>
      <c r="Q16" t="n">
        <v>790.16</v>
      </c>
      <c r="R16" t="n">
        <v>95.83</v>
      </c>
      <c r="S16" t="n">
        <v>58.53</v>
      </c>
      <c r="T16" t="n">
        <v>11506.84</v>
      </c>
      <c r="U16" t="n">
        <v>0.61</v>
      </c>
      <c r="V16" t="n">
        <v>0.77</v>
      </c>
      <c r="W16" t="n">
        <v>2.61</v>
      </c>
      <c r="X16" t="n">
        <v>0.68</v>
      </c>
      <c r="Y16" t="n">
        <v>0.5</v>
      </c>
      <c r="Z16" t="n">
        <v>10</v>
      </c>
      <c r="AA16" t="n">
        <v>719.9695265645755</v>
      </c>
      <c r="AB16" t="n">
        <v>985.0940690594579</v>
      </c>
      <c r="AC16" t="n">
        <v>891.078073696632</v>
      </c>
      <c r="AD16" t="n">
        <v>719969.5265645755</v>
      </c>
      <c r="AE16" t="n">
        <v>985094.0690594579</v>
      </c>
      <c r="AF16" t="n">
        <v>6.898292046113451e-06</v>
      </c>
      <c r="AG16" t="n">
        <v>26.26953125</v>
      </c>
      <c r="AH16" t="n">
        <v>891078.0736966321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2.4823</v>
      </c>
      <c r="E17" t="n">
        <v>40.29</v>
      </c>
      <c r="F17" t="n">
        <v>37.54</v>
      </c>
      <c r="G17" t="n">
        <v>125.12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372.3</v>
      </c>
      <c r="Q17" t="n">
        <v>790.16</v>
      </c>
      <c r="R17" t="n">
        <v>94.36</v>
      </c>
      <c r="S17" t="n">
        <v>58.53</v>
      </c>
      <c r="T17" t="n">
        <v>10776.59</v>
      </c>
      <c r="U17" t="n">
        <v>0.62</v>
      </c>
      <c r="V17" t="n">
        <v>0.77</v>
      </c>
      <c r="W17" t="n">
        <v>2.61</v>
      </c>
      <c r="X17" t="n">
        <v>0.63</v>
      </c>
      <c r="Y17" t="n">
        <v>0.5</v>
      </c>
      <c r="Z17" t="n">
        <v>10</v>
      </c>
      <c r="AA17" t="n">
        <v>716.7632838748725</v>
      </c>
      <c r="AB17" t="n">
        <v>980.7071463619618</v>
      </c>
      <c r="AC17" t="n">
        <v>887.1098327443003</v>
      </c>
      <c r="AD17" t="n">
        <v>716763.2838748725</v>
      </c>
      <c r="AE17" t="n">
        <v>980707.1463619618</v>
      </c>
      <c r="AF17" t="n">
        <v>6.910262447969094e-06</v>
      </c>
      <c r="AG17" t="n">
        <v>26.23046875</v>
      </c>
      <c r="AH17" t="n">
        <v>887109.8327443004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2.4863</v>
      </c>
      <c r="E18" t="n">
        <v>40.22</v>
      </c>
      <c r="F18" t="n">
        <v>37.5</v>
      </c>
      <c r="G18" t="n">
        <v>132.36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366.45</v>
      </c>
      <c r="Q18" t="n">
        <v>790.16</v>
      </c>
      <c r="R18" t="n">
        <v>93.34</v>
      </c>
      <c r="S18" t="n">
        <v>58.53</v>
      </c>
      <c r="T18" t="n">
        <v>10273.99</v>
      </c>
      <c r="U18" t="n">
        <v>0.63</v>
      </c>
      <c r="V18" t="n">
        <v>0.77</v>
      </c>
      <c r="W18" t="n">
        <v>2.6</v>
      </c>
      <c r="X18" t="n">
        <v>0.6</v>
      </c>
      <c r="Y18" t="n">
        <v>0.5</v>
      </c>
      <c r="Z18" t="n">
        <v>10</v>
      </c>
      <c r="AA18" t="n">
        <v>712.901492511347</v>
      </c>
      <c r="AB18" t="n">
        <v>975.4232730481754</v>
      </c>
      <c r="AC18" t="n">
        <v>882.3302448836188</v>
      </c>
      <c r="AD18" t="n">
        <v>712901.4925113469</v>
      </c>
      <c r="AE18" t="n">
        <v>975423.2730481754</v>
      </c>
      <c r="AF18" t="n">
        <v>6.921397705509229e-06</v>
      </c>
      <c r="AG18" t="n">
        <v>26.18489583333333</v>
      </c>
      <c r="AH18" t="n">
        <v>882330.2448836188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2.4906</v>
      </c>
      <c r="E19" t="n">
        <v>40.15</v>
      </c>
      <c r="F19" t="n">
        <v>37.46</v>
      </c>
      <c r="G19" t="n">
        <v>140.48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361.21</v>
      </c>
      <c r="Q19" t="n">
        <v>790.16</v>
      </c>
      <c r="R19" t="n">
        <v>91.97</v>
      </c>
      <c r="S19" t="n">
        <v>58.53</v>
      </c>
      <c r="T19" t="n">
        <v>9594.700000000001</v>
      </c>
      <c r="U19" t="n">
        <v>0.64</v>
      </c>
      <c r="V19" t="n">
        <v>0.77</v>
      </c>
      <c r="W19" t="n">
        <v>2.6</v>
      </c>
      <c r="X19" t="n">
        <v>0.5600000000000001</v>
      </c>
      <c r="Y19" t="n">
        <v>0.5</v>
      </c>
      <c r="Z19" t="n">
        <v>10</v>
      </c>
      <c r="AA19" t="n">
        <v>709.3466877901537</v>
      </c>
      <c r="AB19" t="n">
        <v>970.5594324017229</v>
      </c>
      <c r="AC19" t="n">
        <v>877.9306023620205</v>
      </c>
      <c r="AD19" t="n">
        <v>709346.6877901538</v>
      </c>
      <c r="AE19" t="n">
        <v>970559.4324017229</v>
      </c>
      <c r="AF19" t="n">
        <v>6.933368107364874e-06</v>
      </c>
      <c r="AG19" t="n">
        <v>26.13932291666667</v>
      </c>
      <c r="AH19" t="n">
        <v>877930.6023620205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2.4946</v>
      </c>
      <c r="E20" t="n">
        <v>40.09</v>
      </c>
      <c r="F20" t="n">
        <v>37.42</v>
      </c>
      <c r="G20" t="n">
        <v>149.7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359.28</v>
      </c>
      <c r="Q20" t="n">
        <v>790.17</v>
      </c>
      <c r="R20" t="n">
        <v>90.76000000000001</v>
      </c>
      <c r="S20" t="n">
        <v>58.53</v>
      </c>
      <c r="T20" t="n">
        <v>8996.02</v>
      </c>
      <c r="U20" t="n">
        <v>0.64</v>
      </c>
      <c r="V20" t="n">
        <v>0.78</v>
      </c>
      <c r="W20" t="n">
        <v>2.6</v>
      </c>
      <c r="X20" t="n">
        <v>0.52</v>
      </c>
      <c r="Y20" t="n">
        <v>0.5</v>
      </c>
      <c r="Z20" t="n">
        <v>10</v>
      </c>
      <c r="AA20" t="n">
        <v>707.6475031163883</v>
      </c>
      <c r="AB20" t="n">
        <v>968.2345329683397</v>
      </c>
      <c r="AC20" t="n">
        <v>875.8275880675425</v>
      </c>
      <c r="AD20" t="n">
        <v>707647.5031163883</v>
      </c>
      <c r="AE20" t="n">
        <v>968234.5329683397</v>
      </c>
      <c r="AF20" t="n">
        <v>6.944503364905009e-06</v>
      </c>
      <c r="AG20" t="n">
        <v>26.10026041666667</v>
      </c>
      <c r="AH20" t="n">
        <v>875827.5880675425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2.4991</v>
      </c>
      <c r="E21" t="n">
        <v>40.01</v>
      </c>
      <c r="F21" t="n">
        <v>37.38</v>
      </c>
      <c r="G21" t="n">
        <v>160.21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11</v>
      </c>
      <c r="N21" t="n">
        <v>30.69</v>
      </c>
      <c r="O21" t="n">
        <v>21017.33</v>
      </c>
      <c r="P21" t="n">
        <v>352.08</v>
      </c>
      <c r="Q21" t="n">
        <v>790.16</v>
      </c>
      <c r="R21" t="n">
        <v>89.13</v>
      </c>
      <c r="S21" t="n">
        <v>58.53</v>
      </c>
      <c r="T21" t="n">
        <v>8182.85</v>
      </c>
      <c r="U21" t="n">
        <v>0.66</v>
      </c>
      <c r="V21" t="n">
        <v>0.78</v>
      </c>
      <c r="W21" t="n">
        <v>2.6</v>
      </c>
      <c r="X21" t="n">
        <v>0.48</v>
      </c>
      <c r="Y21" t="n">
        <v>0.5</v>
      </c>
      <c r="Z21" t="n">
        <v>10</v>
      </c>
      <c r="AA21" t="n">
        <v>703.0212668194309</v>
      </c>
      <c r="AB21" t="n">
        <v>961.9047123717015</v>
      </c>
      <c r="AC21" t="n">
        <v>870.1018766646886</v>
      </c>
      <c r="AD21" t="n">
        <v>703021.266819431</v>
      </c>
      <c r="AE21" t="n">
        <v>961904.7123717015</v>
      </c>
      <c r="AF21" t="n">
        <v>6.95703052963766e-06</v>
      </c>
      <c r="AG21" t="n">
        <v>26.04817708333333</v>
      </c>
      <c r="AH21" t="n">
        <v>870101.8766646886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2.4984</v>
      </c>
      <c r="E22" t="n">
        <v>40.02</v>
      </c>
      <c r="F22" t="n">
        <v>37.39</v>
      </c>
      <c r="G22" t="n">
        <v>160.25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7</v>
      </c>
      <c r="N22" t="n">
        <v>31.14</v>
      </c>
      <c r="O22" t="n">
        <v>21196.47</v>
      </c>
      <c r="P22" t="n">
        <v>348.46</v>
      </c>
      <c r="Q22" t="n">
        <v>790.1900000000001</v>
      </c>
      <c r="R22" t="n">
        <v>89.47</v>
      </c>
      <c r="S22" t="n">
        <v>58.53</v>
      </c>
      <c r="T22" t="n">
        <v>8351.790000000001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701.1711050338515</v>
      </c>
      <c r="AB22" t="n">
        <v>959.3732393932943</v>
      </c>
      <c r="AC22" t="n">
        <v>867.812003914396</v>
      </c>
      <c r="AD22" t="n">
        <v>701171.1050338515</v>
      </c>
      <c r="AE22" t="n">
        <v>959373.2393932943</v>
      </c>
      <c r="AF22" t="n">
        <v>6.955081859568137e-06</v>
      </c>
      <c r="AG22" t="n">
        <v>26.0546875</v>
      </c>
      <c r="AH22" t="n">
        <v>867812.0039143959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2.5027</v>
      </c>
      <c r="E23" t="n">
        <v>39.96</v>
      </c>
      <c r="F23" t="n">
        <v>37.35</v>
      </c>
      <c r="G23" t="n">
        <v>172.39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4</v>
      </c>
      <c r="N23" t="n">
        <v>31.6</v>
      </c>
      <c r="O23" t="n">
        <v>21376.23</v>
      </c>
      <c r="P23" t="n">
        <v>349.76</v>
      </c>
      <c r="Q23" t="n">
        <v>790.17</v>
      </c>
      <c r="R23" t="n">
        <v>88</v>
      </c>
      <c r="S23" t="n">
        <v>58.53</v>
      </c>
      <c r="T23" t="n">
        <v>7625.96</v>
      </c>
      <c r="U23" t="n">
        <v>0.67</v>
      </c>
      <c r="V23" t="n">
        <v>0.78</v>
      </c>
      <c r="W23" t="n">
        <v>2.6</v>
      </c>
      <c r="X23" t="n">
        <v>0.45</v>
      </c>
      <c r="Y23" t="n">
        <v>0.5</v>
      </c>
      <c r="Z23" t="n">
        <v>10</v>
      </c>
      <c r="AA23" t="n">
        <v>701.2088427908844</v>
      </c>
      <c r="AB23" t="n">
        <v>959.4248738573394</v>
      </c>
      <c r="AC23" t="n">
        <v>867.8587104576619</v>
      </c>
      <c r="AD23" t="n">
        <v>701208.8427908844</v>
      </c>
      <c r="AE23" t="n">
        <v>959424.8738573394</v>
      </c>
      <c r="AF23" t="n">
        <v>6.967052261423781e-06</v>
      </c>
      <c r="AG23" t="n">
        <v>26.015625</v>
      </c>
      <c r="AH23" t="n">
        <v>867858.7104576619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2.5018</v>
      </c>
      <c r="E24" t="n">
        <v>39.97</v>
      </c>
      <c r="F24" t="n">
        <v>37.37</v>
      </c>
      <c r="G24" t="n">
        <v>172.47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2</v>
      </c>
      <c r="N24" t="n">
        <v>32.06</v>
      </c>
      <c r="O24" t="n">
        <v>21556.61</v>
      </c>
      <c r="P24" t="n">
        <v>350.67</v>
      </c>
      <c r="Q24" t="n">
        <v>790.2</v>
      </c>
      <c r="R24" t="n">
        <v>88.34</v>
      </c>
      <c r="S24" t="n">
        <v>58.53</v>
      </c>
      <c r="T24" t="n">
        <v>7791.64</v>
      </c>
      <c r="U24" t="n">
        <v>0.66</v>
      </c>
      <c r="V24" t="n">
        <v>0.78</v>
      </c>
      <c r="W24" t="n">
        <v>2.61</v>
      </c>
      <c r="X24" t="n">
        <v>0.46</v>
      </c>
      <c r="Y24" t="n">
        <v>0.5</v>
      </c>
      <c r="Z24" t="n">
        <v>10</v>
      </c>
      <c r="AA24" t="n">
        <v>701.8820088062492</v>
      </c>
      <c r="AB24" t="n">
        <v>960.3459292975499</v>
      </c>
      <c r="AC24" t="n">
        <v>868.6918616593682</v>
      </c>
      <c r="AD24" t="n">
        <v>701882.0088062492</v>
      </c>
      <c r="AE24" t="n">
        <v>960345.9292975499</v>
      </c>
      <c r="AF24" t="n">
        <v>6.964546828477251e-06</v>
      </c>
      <c r="AG24" t="n">
        <v>26.02213541666667</v>
      </c>
      <c r="AH24" t="n">
        <v>868691.8616593683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2.5015</v>
      </c>
      <c r="E25" t="n">
        <v>39.98</v>
      </c>
      <c r="F25" t="n">
        <v>37.37</v>
      </c>
      <c r="G25" t="n">
        <v>172.48</v>
      </c>
      <c r="H25" t="n">
        <v>2.44</v>
      </c>
      <c r="I25" t="n">
        <v>13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351.22</v>
      </c>
      <c r="Q25" t="n">
        <v>790.16</v>
      </c>
      <c r="R25" t="n">
        <v>88.63</v>
      </c>
      <c r="S25" t="n">
        <v>58.53</v>
      </c>
      <c r="T25" t="n">
        <v>7941.06</v>
      </c>
      <c r="U25" t="n">
        <v>0.66</v>
      </c>
      <c r="V25" t="n">
        <v>0.78</v>
      </c>
      <c r="W25" t="n">
        <v>2.61</v>
      </c>
      <c r="X25" t="n">
        <v>0.47</v>
      </c>
      <c r="Y25" t="n">
        <v>0.5</v>
      </c>
      <c r="Z25" t="n">
        <v>10</v>
      </c>
      <c r="AA25" t="n">
        <v>702.2187403977865</v>
      </c>
      <c r="AB25" t="n">
        <v>960.8066603166408</v>
      </c>
      <c r="AC25" t="n">
        <v>869.1086211566371</v>
      </c>
      <c r="AD25" t="n">
        <v>702218.7403977865</v>
      </c>
      <c r="AE25" t="n">
        <v>960806.6603166407</v>
      </c>
      <c r="AF25" t="n">
        <v>6.963711684161741e-06</v>
      </c>
      <c r="AG25" t="n">
        <v>26.02864583333333</v>
      </c>
      <c r="AH25" t="n">
        <v>869108.6211566371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2.5017</v>
      </c>
      <c r="E26" t="n">
        <v>39.97</v>
      </c>
      <c r="F26" t="n">
        <v>37.37</v>
      </c>
      <c r="G26" t="n">
        <v>172.47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0</v>
      </c>
      <c r="N26" t="n">
        <v>33</v>
      </c>
      <c r="O26" t="n">
        <v>21919.27</v>
      </c>
      <c r="P26" t="n">
        <v>353.65</v>
      </c>
      <c r="Q26" t="n">
        <v>790.17</v>
      </c>
      <c r="R26" t="n">
        <v>88.38</v>
      </c>
      <c r="S26" t="n">
        <v>58.53</v>
      </c>
      <c r="T26" t="n">
        <v>7814.8</v>
      </c>
      <c r="U26" t="n">
        <v>0.66</v>
      </c>
      <c r="V26" t="n">
        <v>0.78</v>
      </c>
      <c r="W26" t="n">
        <v>2.61</v>
      </c>
      <c r="X26" t="n">
        <v>0.47</v>
      </c>
      <c r="Y26" t="n">
        <v>0.5</v>
      </c>
      <c r="Z26" t="n">
        <v>10</v>
      </c>
      <c r="AA26" t="n">
        <v>703.5151438971109</v>
      </c>
      <c r="AB26" t="n">
        <v>962.5804567777022</v>
      </c>
      <c r="AC26" t="n">
        <v>870.7131289729937</v>
      </c>
      <c r="AD26" t="n">
        <v>703515.1438971108</v>
      </c>
      <c r="AE26" t="n">
        <v>962580.4567777022</v>
      </c>
      <c r="AF26" t="n">
        <v>6.964268447038747e-06</v>
      </c>
      <c r="AG26" t="n">
        <v>26.02213541666667</v>
      </c>
      <c r="AH26" t="n">
        <v>870713.1289729937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1.2185</v>
      </c>
      <c r="E2" t="n">
        <v>82.06999999999999</v>
      </c>
      <c r="F2" t="n">
        <v>59.41</v>
      </c>
      <c r="G2" t="n">
        <v>6.27</v>
      </c>
      <c r="H2" t="n">
        <v>0.1</v>
      </c>
      <c r="I2" t="n">
        <v>569</v>
      </c>
      <c r="J2" t="n">
        <v>176.73</v>
      </c>
      <c r="K2" t="n">
        <v>52.44</v>
      </c>
      <c r="L2" t="n">
        <v>1</v>
      </c>
      <c r="M2" t="n">
        <v>567</v>
      </c>
      <c r="N2" t="n">
        <v>33.29</v>
      </c>
      <c r="O2" t="n">
        <v>22031.19</v>
      </c>
      <c r="P2" t="n">
        <v>778.8200000000001</v>
      </c>
      <c r="Q2" t="n">
        <v>790.3099999999999</v>
      </c>
      <c r="R2" t="n">
        <v>826.83</v>
      </c>
      <c r="S2" t="n">
        <v>58.53</v>
      </c>
      <c r="T2" t="n">
        <v>374259.54</v>
      </c>
      <c r="U2" t="n">
        <v>0.07000000000000001</v>
      </c>
      <c r="V2" t="n">
        <v>0.49</v>
      </c>
      <c r="W2" t="n">
        <v>3.52</v>
      </c>
      <c r="X2" t="n">
        <v>22.5</v>
      </c>
      <c r="Y2" t="n">
        <v>0.5</v>
      </c>
      <c r="Z2" t="n">
        <v>10</v>
      </c>
      <c r="AA2" t="n">
        <v>2108.199615363359</v>
      </c>
      <c r="AB2" t="n">
        <v>2884.531720943058</v>
      </c>
      <c r="AC2" t="n">
        <v>2609.236061961949</v>
      </c>
      <c r="AD2" t="n">
        <v>2108199.615363359</v>
      </c>
      <c r="AE2" t="n">
        <v>2884531.720943058</v>
      </c>
      <c r="AF2" t="n">
        <v>3.065070164649244e-06</v>
      </c>
      <c r="AG2" t="n">
        <v>53.43098958333334</v>
      </c>
      <c r="AH2" t="n">
        <v>2609236.061961949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1.8196</v>
      </c>
      <c r="E3" t="n">
        <v>54.96</v>
      </c>
      <c r="F3" t="n">
        <v>44.96</v>
      </c>
      <c r="G3" t="n">
        <v>12.67</v>
      </c>
      <c r="H3" t="n">
        <v>0.2</v>
      </c>
      <c r="I3" t="n">
        <v>213</v>
      </c>
      <c r="J3" t="n">
        <v>178.21</v>
      </c>
      <c r="K3" t="n">
        <v>52.44</v>
      </c>
      <c r="L3" t="n">
        <v>2</v>
      </c>
      <c r="M3" t="n">
        <v>211</v>
      </c>
      <c r="N3" t="n">
        <v>33.77</v>
      </c>
      <c r="O3" t="n">
        <v>22213.89</v>
      </c>
      <c r="P3" t="n">
        <v>586.08</v>
      </c>
      <c r="Q3" t="n">
        <v>790.2</v>
      </c>
      <c r="R3" t="n">
        <v>342.34</v>
      </c>
      <c r="S3" t="n">
        <v>58.53</v>
      </c>
      <c r="T3" t="n">
        <v>133794.25</v>
      </c>
      <c r="U3" t="n">
        <v>0.17</v>
      </c>
      <c r="V3" t="n">
        <v>0.65</v>
      </c>
      <c r="W3" t="n">
        <v>2.93</v>
      </c>
      <c r="X3" t="n">
        <v>8.06</v>
      </c>
      <c r="Y3" t="n">
        <v>0.5</v>
      </c>
      <c r="Z3" t="n">
        <v>10</v>
      </c>
      <c r="AA3" t="n">
        <v>1203.022083993143</v>
      </c>
      <c r="AB3" t="n">
        <v>1646.027888908019</v>
      </c>
      <c r="AC3" t="n">
        <v>1488.933297405288</v>
      </c>
      <c r="AD3" t="n">
        <v>1203022.083993143</v>
      </c>
      <c r="AE3" t="n">
        <v>1646027.888908019</v>
      </c>
      <c r="AF3" t="n">
        <v>4.577104367333414e-06</v>
      </c>
      <c r="AG3" t="n">
        <v>35.78125</v>
      </c>
      <c r="AH3" t="n">
        <v>1488933.297405288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2.0462</v>
      </c>
      <c r="E4" t="n">
        <v>48.87</v>
      </c>
      <c r="F4" t="n">
        <v>41.79</v>
      </c>
      <c r="G4" t="n">
        <v>19.14</v>
      </c>
      <c r="H4" t="n">
        <v>0.3</v>
      </c>
      <c r="I4" t="n">
        <v>131</v>
      </c>
      <c r="J4" t="n">
        <v>179.7</v>
      </c>
      <c r="K4" t="n">
        <v>52.44</v>
      </c>
      <c r="L4" t="n">
        <v>3</v>
      </c>
      <c r="M4" t="n">
        <v>129</v>
      </c>
      <c r="N4" t="n">
        <v>34.26</v>
      </c>
      <c r="O4" t="n">
        <v>22397.24</v>
      </c>
      <c r="P4" t="n">
        <v>542.03</v>
      </c>
      <c r="Q4" t="n">
        <v>790.22</v>
      </c>
      <c r="R4" t="n">
        <v>236.62</v>
      </c>
      <c r="S4" t="n">
        <v>58.53</v>
      </c>
      <c r="T4" t="n">
        <v>81342.56</v>
      </c>
      <c r="U4" t="n">
        <v>0.25</v>
      </c>
      <c r="V4" t="n">
        <v>0.6899999999999999</v>
      </c>
      <c r="W4" t="n">
        <v>2.78</v>
      </c>
      <c r="X4" t="n">
        <v>4.89</v>
      </c>
      <c r="Y4" t="n">
        <v>0.5</v>
      </c>
      <c r="Z4" t="n">
        <v>10</v>
      </c>
      <c r="AA4" t="n">
        <v>1027.379356024</v>
      </c>
      <c r="AB4" t="n">
        <v>1405.705759690363</v>
      </c>
      <c r="AC4" t="n">
        <v>1271.547174905939</v>
      </c>
      <c r="AD4" t="n">
        <v>1027379.356024</v>
      </c>
      <c r="AE4" t="n">
        <v>1405705.759690363</v>
      </c>
      <c r="AF4" t="n">
        <v>5.147104284698632e-06</v>
      </c>
      <c r="AG4" t="n">
        <v>31.81640625</v>
      </c>
      <c r="AH4" t="n">
        <v>1271547.174905939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2.1635</v>
      </c>
      <c r="E5" t="n">
        <v>46.22</v>
      </c>
      <c r="F5" t="n">
        <v>40.42</v>
      </c>
      <c r="G5" t="n">
        <v>25.53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93</v>
      </c>
      <c r="N5" t="n">
        <v>34.75</v>
      </c>
      <c r="O5" t="n">
        <v>22581.25</v>
      </c>
      <c r="P5" t="n">
        <v>521.71</v>
      </c>
      <c r="Q5" t="n">
        <v>790.1900000000001</v>
      </c>
      <c r="R5" t="n">
        <v>190.88</v>
      </c>
      <c r="S5" t="n">
        <v>58.53</v>
      </c>
      <c r="T5" t="n">
        <v>58652.31</v>
      </c>
      <c r="U5" t="n">
        <v>0.31</v>
      </c>
      <c r="V5" t="n">
        <v>0.72</v>
      </c>
      <c r="W5" t="n">
        <v>2.73</v>
      </c>
      <c r="X5" t="n">
        <v>3.52</v>
      </c>
      <c r="Y5" t="n">
        <v>0.5</v>
      </c>
      <c r="Z5" t="n">
        <v>10</v>
      </c>
      <c r="AA5" t="n">
        <v>949.910990338502</v>
      </c>
      <c r="AB5" t="n">
        <v>1299.710124096377</v>
      </c>
      <c r="AC5" t="n">
        <v>1175.667614007234</v>
      </c>
      <c r="AD5" t="n">
        <v>949910.990338502</v>
      </c>
      <c r="AE5" t="n">
        <v>1299710.124096377</v>
      </c>
      <c r="AF5" t="n">
        <v>5.442166024799869e-06</v>
      </c>
      <c r="AG5" t="n">
        <v>30.09114583333333</v>
      </c>
      <c r="AH5" t="n">
        <v>1175667.614007234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2.2388</v>
      </c>
      <c r="E6" t="n">
        <v>44.67</v>
      </c>
      <c r="F6" t="n">
        <v>39.62</v>
      </c>
      <c r="G6" t="n">
        <v>32.12</v>
      </c>
      <c r="H6" t="n">
        <v>0.49</v>
      </c>
      <c r="I6" t="n">
        <v>74</v>
      </c>
      <c r="J6" t="n">
        <v>182.69</v>
      </c>
      <c r="K6" t="n">
        <v>52.44</v>
      </c>
      <c r="L6" t="n">
        <v>5</v>
      </c>
      <c r="M6" t="n">
        <v>72</v>
      </c>
      <c r="N6" t="n">
        <v>35.25</v>
      </c>
      <c r="O6" t="n">
        <v>22766.06</v>
      </c>
      <c r="P6" t="n">
        <v>508.65</v>
      </c>
      <c r="Q6" t="n">
        <v>790.23</v>
      </c>
      <c r="R6" t="n">
        <v>163.39</v>
      </c>
      <c r="S6" t="n">
        <v>58.53</v>
      </c>
      <c r="T6" t="n">
        <v>45012.76</v>
      </c>
      <c r="U6" t="n">
        <v>0.36</v>
      </c>
      <c r="V6" t="n">
        <v>0.73</v>
      </c>
      <c r="W6" t="n">
        <v>2.7</v>
      </c>
      <c r="X6" t="n">
        <v>2.71</v>
      </c>
      <c r="Y6" t="n">
        <v>0.5</v>
      </c>
      <c r="Z6" t="n">
        <v>10</v>
      </c>
      <c r="AA6" t="n">
        <v>912.0972337757456</v>
      </c>
      <c r="AB6" t="n">
        <v>1247.971674142011</v>
      </c>
      <c r="AC6" t="n">
        <v>1128.867009101143</v>
      </c>
      <c r="AD6" t="n">
        <v>912097.2337757456</v>
      </c>
      <c r="AE6" t="n">
        <v>1247971.674142011</v>
      </c>
      <c r="AF6" t="n">
        <v>5.631579060005521e-06</v>
      </c>
      <c r="AG6" t="n">
        <v>29.08203125</v>
      </c>
      <c r="AH6" t="n">
        <v>1128867.009101143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2.2864</v>
      </c>
      <c r="E7" t="n">
        <v>43.74</v>
      </c>
      <c r="F7" t="n">
        <v>39.15</v>
      </c>
      <c r="G7" t="n">
        <v>38.51</v>
      </c>
      <c r="H7" t="n">
        <v>0.58</v>
      </c>
      <c r="I7" t="n">
        <v>61</v>
      </c>
      <c r="J7" t="n">
        <v>184.19</v>
      </c>
      <c r="K7" t="n">
        <v>52.44</v>
      </c>
      <c r="L7" t="n">
        <v>6</v>
      </c>
      <c r="M7" t="n">
        <v>59</v>
      </c>
      <c r="N7" t="n">
        <v>35.75</v>
      </c>
      <c r="O7" t="n">
        <v>22951.43</v>
      </c>
      <c r="P7" t="n">
        <v>500.41</v>
      </c>
      <c r="Q7" t="n">
        <v>790.21</v>
      </c>
      <c r="R7" t="n">
        <v>147.86</v>
      </c>
      <c r="S7" t="n">
        <v>58.53</v>
      </c>
      <c r="T7" t="n">
        <v>37315.23</v>
      </c>
      <c r="U7" t="n">
        <v>0.4</v>
      </c>
      <c r="V7" t="n">
        <v>0.74</v>
      </c>
      <c r="W7" t="n">
        <v>2.68</v>
      </c>
      <c r="X7" t="n">
        <v>2.24</v>
      </c>
      <c r="Y7" t="n">
        <v>0.5</v>
      </c>
      <c r="Z7" t="n">
        <v>10</v>
      </c>
      <c r="AA7" t="n">
        <v>885.6635531521363</v>
      </c>
      <c r="AB7" t="n">
        <v>1211.803946141104</v>
      </c>
      <c r="AC7" t="n">
        <v>1096.151078298917</v>
      </c>
      <c r="AD7" t="n">
        <v>885663.5531521363</v>
      </c>
      <c r="AE7" t="n">
        <v>1211803.946141104</v>
      </c>
      <c r="AF7" t="n">
        <v>5.751314258887182e-06</v>
      </c>
      <c r="AG7" t="n">
        <v>28.4765625</v>
      </c>
      <c r="AH7" t="n">
        <v>1096151.078298917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2.3208</v>
      </c>
      <c r="E8" t="n">
        <v>43.09</v>
      </c>
      <c r="F8" t="n">
        <v>38.82</v>
      </c>
      <c r="G8" t="n">
        <v>44.79</v>
      </c>
      <c r="H8" t="n">
        <v>0.67</v>
      </c>
      <c r="I8" t="n">
        <v>52</v>
      </c>
      <c r="J8" t="n">
        <v>185.7</v>
      </c>
      <c r="K8" t="n">
        <v>52.44</v>
      </c>
      <c r="L8" t="n">
        <v>7</v>
      </c>
      <c r="M8" t="n">
        <v>50</v>
      </c>
      <c r="N8" t="n">
        <v>36.26</v>
      </c>
      <c r="O8" t="n">
        <v>23137.49</v>
      </c>
      <c r="P8" t="n">
        <v>493.43</v>
      </c>
      <c r="Q8" t="n">
        <v>790.17</v>
      </c>
      <c r="R8" t="n">
        <v>137.34</v>
      </c>
      <c r="S8" t="n">
        <v>58.53</v>
      </c>
      <c r="T8" t="n">
        <v>32097.84</v>
      </c>
      <c r="U8" t="n">
        <v>0.43</v>
      </c>
      <c r="V8" t="n">
        <v>0.75</v>
      </c>
      <c r="W8" t="n">
        <v>2.66</v>
      </c>
      <c r="X8" t="n">
        <v>1.92</v>
      </c>
      <c r="Y8" t="n">
        <v>0.5</v>
      </c>
      <c r="Z8" t="n">
        <v>10</v>
      </c>
      <c r="AA8" t="n">
        <v>863.8857904129643</v>
      </c>
      <c r="AB8" t="n">
        <v>1182.006650394285</v>
      </c>
      <c r="AC8" t="n">
        <v>1069.197594637407</v>
      </c>
      <c r="AD8" t="n">
        <v>863885.7904129643</v>
      </c>
      <c r="AE8" t="n">
        <v>1182006.650394285</v>
      </c>
      <c r="AF8" t="n">
        <v>5.837845579087375e-06</v>
      </c>
      <c r="AG8" t="n">
        <v>28.05338541666667</v>
      </c>
      <c r="AH8" t="n">
        <v>1069197.594637407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2.3495</v>
      </c>
      <c r="E9" t="n">
        <v>42.56</v>
      </c>
      <c r="F9" t="n">
        <v>38.54</v>
      </c>
      <c r="G9" t="n">
        <v>51.39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487.01</v>
      </c>
      <c r="Q9" t="n">
        <v>790.17</v>
      </c>
      <c r="R9" t="n">
        <v>127.67</v>
      </c>
      <c r="S9" t="n">
        <v>58.53</v>
      </c>
      <c r="T9" t="n">
        <v>27299.72</v>
      </c>
      <c r="U9" t="n">
        <v>0.46</v>
      </c>
      <c r="V9" t="n">
        <v>0.75</v>
      </c>
      <c r="W9" t="n">
        <v>2.65</v>
      </c>
      <c r="X9" t="n">
        <v>1.64</v>
      </c>
      <c r="Y9" t="n">
        <v>0.5</v>
      </c>
      <c r="Z9" t="n">
        <v>10</v>
      </c>
      <c r="AA9" t="n">
        <v>843.9208636450797</v>
      </c>
      <c r="AB9" t="n">
        <v>1154.689756800059</v>
      </c>
      <c r="AC9" t="n">
        <v>1044.487787028313</v>
      </c>
      <c r="AD9" t="n">
        <v>843920.8636450798</v>
      </c>
      <c r="AE9" t="n">
        <v>1154689.756800059</v>
      </c>
      <c r="AF9" t="n">
        <v>5.910038860766023e-06</v>
      </c>
      <c r="AG9" t="n">
        <v>27.70833333333333</v>
      </c>
      <c r="AH9" t="n">
        <v>1044487.787028313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2.3691</v>
      </c>
      <c r="E10" t="n">
        <v>42.21</v>
      </c>
      <c r="F10" t="n">
        <v>38.37</v>
      </c>
      <c r="G10" t="n">
        <v>57.55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482.68</v>
      </c>
      <c r="Q10" t="n">
        <v>790.17</v>
      </c>
      <c r="R10" t="n">
        <v>122.15</v>
      </c>
      <c r="S10" t="n">
        <v>58.53</v>
      </c>
      <c r="T10" t="n">
        <v>24562.14</v>
      </c>
      <c r="U10" t="n">
        <v>0.48</v>
      </c>
      <c r="V10" t="n">
        <v>0.76</v>
      </c>
      <c r="W10" t="n">
        <v>2.64</v>
      </c>
      <c r="X10" t="n">
        <v>1.46</v>
      </c>
      <c r="Y10" t="n">
        <v>0.5</v>
      </c>
      <c r="Z10" t="n">
        <v>10</v>
      </c>
      <c r="AA10" t="n">
        <v>837.1113492596805</v>
      </c>
      <c r="AB10" t="n">
        <v>1145.372678803384</v>
      </c>
      <c r="AC10" t="n">
        <v>1036.059917879039</v>
      </c>
      <c r="AD10" t="n">
        <v>837111.3492596805</v>
      </c>
      <c r="AE10" t="n">
        <v>1145372.678803384</v>
      </c>
      <c r="AF10" t="n">
        <v>5.959341589717295e-06</v>
      </c>
      <c r="AG10" t="n">
        <v>27.48046875</v>
      </c>
      <c r="AH10" t="n">
        <v>1036059.917879039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2.3852</v>
      </c>
      <c r="E11" t="n">
        <v>41.92</v>
      </c>
      <c r="F11" t="n">
        <v>38.22</v>
      </c>
      <c r="G11" t="n">
        <v>63.71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478.55</v>
      </c>
      <c r="Q11" t="n">
        <v>790.17</v>
      </c>
      <c r="R11" t="n">
        <v>117.22</v>
      </c>
      <c r="S11" t="n">
        <v>58.53</v>
      </c>
      <c r="T11" t="n">
        <v>22119.44</v>
      </c>
      <c r="U11" t="n">
        <v>0.5</v>
      </c>
      <c r="V11" t="n">
        <v>0.76</v>
      </c>
      <c r="W11" t="n">
        <v>2.64</v>
      </c>
      <c r="X11" t="n">
        <v>1.32</v>
      </c>
      <c r="Y11" t="n">
        <v>0.5</v>
      </c>
      <c r="Z11" t="n">
        <v>10</v>
      </c>
      <c r="AA11" t="n">
        <v>831.3171765056344</v>
      </c>
      <c r="AB11" t="n">
        <v>1137.444836020437</v>
      </c>
      <c r="AC11" t="n">
        <v>1028.888697284499</v>
      </c>
      <c r="AD11" t="n">
        <v>831317.1765056344</v>
      </c>
      <c r="AE11" t="n">
        <v>1137444.836020437</v>
      </c>
      <c r="AF11" t="n">
        <v>5.999840259927269e-06</v>
      </c>
      <c r="AG11" t="n">
        <v>27.29166666666667</v>
      </c>
      <c r="AH11" t="n">
        <v>1028888.697284499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2.4029</v>
      </c>
      <c r="E12" t="n">
        <v>41.62</v>
      </c>
      <c r="F12" t="n">
        <v>38.06</v>
      </c>
      <c r="G12" t="n">
        <v>71.36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474.05</v>
      </c>
      <c r="Q12" t="n">
        <v>790.1799999999999</v>
      </c>
      <c r="R12" t="n">
        <v>111.82</v>
      </c>
      <c r="S12" t="n">
        <v>58.53</v>
      </c>
      <c r="T12" t="n">
        <v>19440.58</v>
      </c>
      <c r="U12" t="n">
        <v>0.52</v>
      </c>
      <c r="V12" t="n">
        <v>0.76</v>
      </c>
      <c r="W12" t="n">
        <v>2.63</v>
      </c>
      <c r="X12" t="n">
        <v>1.15</v>
      </c>
      <c r="Y12" t="n">
        <v>0.5</v>
      </c>
      <c r="Z12" t="n">
        <v>10</v>
      </c>
      <c r="AA12" t="n">
        <v>825.0782683341389</v>
      </c>
      <c r="AB12" t="n">
        <v>1128.908486618993</v>
      </c>
      <c r="AC12" t="n">
        <v>1021.167045089088</v>
      </c>
      <c r="AD12" t="n">
        <v>825078.2683341389</v>
      </c>
      <c r="AE12" t="n">
        <v>1128908.486618994</v>
      </c>
      <c r="AF12" t="n">
        <v>6.044363642704693e-06</v>
      </c>
      <c r="AG12" t="n">
        <v>27.09635416666667</v>
      </c>
      <c r="AH12" t="n">
        <v>1021167.045089088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2.4104</v>
      </c>
      <c r="E13" t="n">
        <v>41.49</v>
      </c>
      <c r="F13" t="n">
        <v>38</v>
      </c>
      <c r="G13" t="n">
        <v>76</v>
      </c>
      <c r="H13" t="n">
        <v>1.1</v>
      </c>
      <c r="I13" t="n">
        <v>30</v>
      </c>
      <c r="J13" t="n">
        <v>193.33</v>
      </c>
      <c r="K13" t="n">
        <v>52.44</v>
      </c>
      <c r="L13" t="n">
        <v>12</v>
      </c>
      <c r="M13" t="n">
        <v>28</v>
      </c>
      <c r="N13" t="n">
        <v>38.89</v>
      </c>
      <c r="O13" t="n">
        <v>24078.33</v>
      </c>
      <c r="P13" t="n">
        <v>471.34</v>
      </c>
      <c r="Q13" t="n">
        <v>790.1799999999999</v>
      </c>
      <c r="R13" t="n">
        <v>109.96</v>
      </c>
      <c r="S13" t="n">
        <v>58.53</v>
      </c>
      <c r="T13" t="n">
        <v>18521.1</v>
      </c>
      <c r="U13" t="n">
        <v>0.53</v>
      </c>
      <c r="V13" t="n">
        <v>0.76</v>
      </c>
      <c r="W13" t="n">
        <v>2.62</v>
      </c>
      <c r="X13" t="n">
        <v>1.1</v>
      </c>
      <c r="Y13" t="n">
        <v>0.5</v>
      </c>
      <c r="Z13" t="n">
        <v>10</v>
      </c>
      <c r="AA13" t="n">
        <v>812.3703872133058</v>
      </c>
      <c r="AB13" t="n">
        <v>1111.521003037322</v>
      </c>
      <c r="AC13" t="n">
        <v>1005.438998536965</v>
      </c>
      <c r="AD13" t="n">
        <v>812370.3872133058</v>
      </c>
      <c r="AE13" t="n">
        <v>1111521.003037322</v>
      </c>
      <c r="AF13" t="n">
        <v>6.063229482864619e-06</v>
      </c>
      <c r="AG13" t="n">
        <v>27.01171875</v>
      </c>
      <c r="AH13" t="n">
        <v>1005438.998536965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2.4233</v>
      </c>
      <c r="E14" t="n">
        <v>41.27</v>
      </c>
      <c r="F14" t="n">
        <v>37.89</v>
      </c>
      <c r="G14" t="n">
        <v>84.19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467.95</v>
      </c>
      <c r="Q14" t="n">
        <v>790.16</v>
      </c>
      <c r="R14" t="n">
        <v>105.8</v>
      </c>
      <c r="S14" t="n">
        <v>58.53</v>
      </c>
      <c r="T14" t="n">
        <v>16451.58</v>
      </c>
      <c r="U14" t="n">
        <v>0.55</v>
      </c>
      <c r="V14" t="n">
        <v>0.77</v>
      </c>
      <c r="W14" t="n">
        <v>2.63</v>
      </c>
      <c r="X14" t="n">
        <v>0.98</v>
      </c>
      <c r="Y14" t="n">
        <v>0.5</v>
      </c>
      <c r="Z14" t="n">
        <v>10</v>
      </c>
      <c r="AA14" t="n">
        <v>807.7724547667021</v>
      </c>
      <c r="AB14" t="n">
        <v>1105.229909017415</v>
      </c>
      <c r="AC14" t="n">
        <v>999.7483177007124</v>
      </c>
      <c r="AD14" t="n">
        <v>807772.4547667021</v>
      </c>
      <c r="AE14" t="n">
        <v>1105229.909017415</v>
      </c>
      <c r="AF14" t="n">
        <v>6.09567872793969e-06</v>
      </c>
      <c r="AG14" t="n">
        <v>26.86848958333333</v>
      </c>
      <c r="AH14" t="n">
        <v>999748.3177007124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2.4329</v>
      </c>
      <c r="E15" t="n">
        <v>41.1</v>
      </c>
      <c r="F15" t="n">
        <v>37.79</v>
      </c>
      <c r="G15" t="n">
        <v>90.7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463.83</v>
      </c>
      <c r="Q15" t="n">
        <v>790.17</v>
      </c>
      <c r="R15" t="n">
        <v>103.28</v>
      </c>
      <c r="S15" t="n">
        <v>58.53</v>
      </c>
      <c r="T15" t="n">
        <v>15201.96</v>
      </c>
      <c r="U15" t="n">
        <v>0.57</v>
      </c>
      <c r="V15" t="n">
        <v>0.77</v>
      </c>
      <c r="W15" t="n">
        <v>2.61</v>
      </c>
      <c r="X15" t="n">
        <v>0.89</v>
      </c>
      <c r="Y15" t="n">
        <v>0.5</v>
      </c>
      <c r="Z15" t="n">
        <v>10</v>
      </c>
      <c r="AA15" t="n">
        <v>803.496175837765</v>
      </c>
      <c r="AB15" t="n">
        <v>1099.378915530732</v>
      </c>
      <c r="AC15" t="n">
        <v>994.455734820477</v>
      </c>
      <c r="AD15" t="n">
        <v>803496.175837765</v>
      </c>
      <c r="AE15" t="n">
        <v>1099378.915530732</v>
      </c>
      <c r="AF15" t="n">
        <v>6.119827003344396e-06</v>
      </c>
      <c r="AG15" t="n">
        <v>26.7578125</v>
      </c>
      <c r="AH15" t="n">
        <v>994455.734820477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2.4421</v>
      </c>
      <c r="E16" t="n">
        <v>40.95</v>
      </c>
      <c r="F16" t="n">
        <v>37.71</v>
      </c>
      <c r="G16" t="n">
        <v>98.37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459.33</v>
      </c>
      <c r="Q16" t="n">
        <v>790.1900000000001</v>
      </c>
      <c r="R16" t="n">
        <v>100.42</v>
      </c>
      <c r="S16" t="n">
        <v>58.53</v>
      </c>
      <c r="T16" t="n">
        <v>13782.21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799.1813044765473</v>
      </c>
      <c r="AB16" t="n">
        <v>1093.475118175624</v>
      </c>
      <c r="AC16" t="n">
        <v>989.1153875989093</v>
      </c>
      <c r="AD16" t="n">
        <v>799181.3044765473</v>
      </c>
      <c r="AE16" t="n">
        <v>1093475.118175624</v>
      </c>
      <c r="AF16" t="n">
        <v>6.142969100607238e-06</v>
      </c>
      <c r="AG16" t="n">
        <v>26.66015625</v>
      </c>
      <c r="AH16" t="n">
        <v>989115.3875989092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2.4462</v>
      </c>
      <c r="E17" t="n">
        <v>40.88</v>
      </c>
      <c r="F17" t="n">
        <v>37.68</v>
      </c>
      <c r="G17" t="n">
        <v>102.76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457.4</v>
      </c>
      <c r="Q17" t="n">
        <v>790.16</v>
      </c>
      <c r="R17" t="n">
        <v>99.15000000000001</v>
      </c>
      <c r="S17" t="n">
        <v>58.53</v>
      </c>
      <c r="T17" t="n">
        <v>13152.08</v>
      </c>
      <c r="U17" t="n">
        <v>0.59</v>
      </c>
      <c r="V17" t="n">
        <v>0.77</v>
      </c>
      <c r="W17" t="n">
        <v>2.61</v>
      </c>
      <c r="X17" t="n">
        <v>0.78</v>
      </c>
      <c r="Y17" t="n">
        <v>0.5</v>
      </c>
      <c r="Z17" t="n">
        <v>10</v>
      </c>
      <c r="AA17" t="n">
        <v>797.331813085044</v>
      </c>
      <c r="AB17" t="n">
        <v>1090.944562459968</v>
      </c>
      <c r="AC17" t="n">
        <v>986.826344569098</v>
      </c>
      <c r="AD17" t="n">
        <v>797331.813085044</v>
      </c>
      <c r="AE17" t="n">
        <v>1090944.562459968</v>
      </c>
      <c r="AF17" t="n">
        <v>6.153282426561331e-06</v>
      </c>
      <c r="AG17" t="n">
        <v>26.61458333333333</v>
      </c>
      <c r="AH17" t="n">
        <v>986826.344569098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2.4505</v>
      </c>
      <c r="E18" t="n">
        <v>40.81</v>
      </c>
      <c r="F18" t="n">
        <v>37.64</v>
      </c>
      <c r="G18" t="n">
        <v>107.54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454.22</v>
      </c>
      <c r="Q18" t="n">
        <v>790.17</v>
      </c>
      <c r="R18" t="n">
        <v>98.27</v>
      </c>
      <c r="S18" t="n">
        <v>58.53</v>
      </c>
      <c r="T18" t="n">
        <v>12719.77</v>
      </c>
      <c r="U18" t="n">
        <v>0.6</v>
      </c>
      <c r="V18" t="n">
        <v>0.77</v>
      </c>
      <c r="W18" t="n">
        <v>2.6</v>
      </c>
      <c r="X18" t="n">
        <v>0.74</v>
      </c>
      <c r="Y18" t="n">
        <v>0.5</v>
      </c>
      <c r="Z18" t="n">
        <v>10</v>
      </c>
      <c r="AA18" t="n">
        <v>794.7253267241479</v>
      </c>
      <c r="AB18" t="n">
        <v>1087.378252830927</v>
      </c>
      <c r="AC18" t="n">
        <v>983.6003985257058</v>
      </c>
      <c r="AD18" t="n">
        <v>794725.3267241479</v>
      </c>
      <c r="AE18" t="n">
        <v>1087378.252830927</v>
      </c>
      <c r="AF18" t="n">
        <v>6.164098841586354e-06</v>
      </c>
      <c r="AG18" t="n">
        <v>26.56901041666667</v>
      </c>
      <c r="AH18" t="n">
        <v>983600.3985257058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2.4588</v>
      </c>
      <c r="E19" t="n">
        <v>40.67</v>
      </c>
      <c r="F19" t="n">
        <v>37.57</v>
      </c>
      <c r="G19" t="n">
        <v>118.66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452.16</v>
      </c>
      <c r="Q19" t="n">
        <v>790.16</v>
      </c>
      <c r="R19" t="n">
        <v>95.72</v>
      </c>
      <c r="S19" t="n">
        <v>58.53</v>
      </c>
      <c r="T19" t="n">
        <v>11452.34</v>
      </c>
      <c r="U19" t="n">
        <v>0.61</v>
      </c>
      <c r="V19" t="n">
        <v>0.77</v>
      </c>
      <c r="W19" t="n">
        <v>2.6</v>
      </c>
      <c r="X19" t="n">
        <v>0.67</v>
      </c>
      <c r="Y19" t="n">
        <v>0.5</v>
      </c>
      <c r="Z19" t="n">
        <v>10</v>
      </c>
      <c r="AA19" t="n">
        <v>791.9016798219129</v>
      </c>
      <c r="AB19" t="n">
        <v>1083.51481456878</v>
      </c>
      <c r="AC19" t="n">
        <v>980.105681388928</v>
      </c>
      <c r="AD19" t="n">
        <v>791901.6798219129</v>
      </c>
      <c r="AE19" t="n">
        <v>1083514.81456878</v>
      </c>
      <c r="AF19" t="n">
        <v>6.184977038030006e-06</v>
      </c>
      <c r="AG19" t="n">
        <v>26.47786458333333</v>
      </c>
      <c r="AH19" t="n">
        <v>980105.681388928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2.4638</v>
      </c>
      <c r="E20" t="n">
        <v>40.59</v>
      </c>
      <c r="F20" t="n">
        <v>37.53</v>
      </c>
      <c r="G20" t="n">
        <v>125.09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447.09</v>
      </c>
      <c r="Q20" t="n">
        <v>790.16</v>
      </c>
      <c r="R20" t="n">
        <v>94.08</v>
      </c>
      <c r="S20" t="n">
        <v>58.53</v>
      </c>
      <c r="T20" t="n">
        <v>10640.98</v>
      </c>
      <c r="U20" t="n">
        <v>0.62</v>
      </c>
      <c r="V20" t="n">
        <v>0.77</v>
      </c>
      <c r="W20" t="n">
        <v>2.6</v>
      </c>
      <c r="X20" t="n">
        <v>0.62</v>
      </c>
      <c r="Y20" t="n">
        <v>0.5</v>
      </c>
      <c r="Z20" t="n">
        <v>10</v>
      </c>
      <c r="AA20" t="n">
        <v>788.1643258625816</v>
      </c>
      <c r="AB20" t="n">
        <v>1078.401202001203</v>
      </c>
      <c r="AC20" t="n">
        <v>975.4801048278002</v>
      </c>
      <c r="AD20" t="n">
        <v>788164.3258625816</v>
      </c>
      <c r="AE20" t="n">
        <v>1078401.202001203</v>
      </c>
      <c r="AF20" t="n">
        <v>6.197554264803289e-06</v>
      </c>
      <c r="AG20" t="n">
        <v>26.42578125</v>
      </c>
      <c r="AH20" t="n">
        <v>975480.1048278002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2.4675</v>
      </c>
      <c r="E21" t="n">
        <v>40.53</v>
      </c>
      <c r="F21" t="n">
        <v>37.5</v>
      </c>
      <c r="G21" t="n">
        <v>132.36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445.62</v>
      </c>
      <c r="Q21" t="n">
        <v>790.1799999999999</v>
      </c>
      <c r="R21" t="n">
        <v>93.37</v>
      </c>
      <c r="S21" t="n">
        <v>58.53</v>
      </c>
      <c r="T21" t="n">
        <v>10289.33</v>
      </c>
      <c r="U21" t="n">
        <v>0.63</v>
      </c>
      <c r="V21" t="n">
        <v>0.77</v>
      </c>
      <c r="W21" t="n">
        <v>2.6</v>
      </c>
      <c r="X21" t="n">
        <v>0.6</v>
      </c>
      <c r="Y21" t="n">
        <v>0.5</v>
      </c>
      <c r="Z21" t="n">
        <v>10</v>
      </c>
      <c r="AA21" t="n">
        <v>776.9970630820247</v>
      </c>
      <c r="AB21" t="n">
        <v>1063.121660399981</v>
      </c>
      <c r="AC21" t="n">
        <v>961.6588212320281</v>
      </c>
      <c r="AD21" t="n">
        <v>776997.0630820247</v>
      </c>
      <c r="AE21" t="n">
        <v>1063121.660399981</v>
      </c>
      <c r="AF21" t="n">
        <v>6.206861412615519e-06</v>
      </c>
      <c r="AG21" t="n">
        <v>26.38671875</v>
      </c>
      <c r="AH21" t="n">
        <v>961658.8212320281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2.4739</v>
      </c>
      <c r="E22" t="n">
        <v>40.42</v>
      </c>
      <c r="F22" t="n">
        <v>37.43</v>
      </c>
      <c r="G22" t="n">
        <v>140.37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440.09</v>
      </c>
      <c r="Q22" t="n">
        <v>790.16</v>
      </c>
      <c r="R22" t="n">
        <v>91.17</v>
      </c>
      <c r="S22" t="n">
        <v>58.53</v>
      </c>
      <c r="T22" t="n">
        <v>9194.370000000001</v>
      </c>
      <c r="U22" t="n">
        <v>0.64</v>
      </c>
      <c r="V22" t="n">
        <v>0.77</v>
      </c>
      <c r="W22" t="n">
        <v>2.59</v>
      </c>
      <c r="X22" t="n">
        <v>0.53</v>
      </c>
      <c r="Y22" t="n">
        <v>0.5</v>
      </c>
      <c r="Z22" t="n">
        <v>10</v>
      </c>
      <c r="AA22" t="n">
        <v>772.7048774424214</v>
      </c>
      <c r="AB22" t="n">
        <v>1057.24890265001</v>
      </c>
      <c r="AC22" t="n">
        <v>956.3465512392468</v>
      </c>
      <c r="AD22" t="n">
        <v>772704.8774424214</v>
      </c>
      <c r="AE22" t="n">
        <v>1057248.90265001</v>
      </c>
      <c r="AF22" t="n">
        <v>6.222960262885323e-06</v>
      </c>
      <c r="AG22" t="n">
        <v>26.31510416666667</v>
      </c>
      <c r="AH22" t="n">
        <v>956346.5512392467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2.4719</v>
      </c>
      <c r="E23" t="n">
        <v>40.45</v>
      </c>
      <c r="F23" t="n">
        <v>37.47</v>
      </c>
      <c r="G23" t="n">
        <v>140.49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439.12</v>
      </c>
      <c r="Q23" t="n">
        <v>790.16</v>
      </c>
      <c r="R23" t="n">
        <v>92.11</v>
      </c>
      <c r="S23" t="n">
        <v>58.53</v>
      </c>
      <c r="T23" t="n">
        <v>9663.02</v>
      </c>
      <c r="U23" t="n">
        <v>0.64</v>
      </c>
      <c r="V23" t="n">
        <v>0.77</v>
      </c>
      <c r="W23" t="n">
        <v>2.6</v>
      </c>
      <c r="X23" t="n">
        <v>0.5600000000000001</v>
      </c>
      <c r="Y23" t="n">
        <v>0.5</v>
      </c>
      <c r="Z23" t="n">
        <v>10</v>
      </c>
      <c r="AA23" t="n">
        <v>772.6255385210304</v>
      </c>
      <c r="AB23" t="n">
        <v>1057.140347637577</v>
      </c>
      <c r="AC23" t="n">
        <v>956.2483565648422</v>
      </c>
      <c r="AD23" t="n">
        <v>772625.5385210305</v>
      </c>
      <c r="AE23" t="n">
        <v>1057140.347637577</v>
      </c>
      <c r="AF23" t="n">
        <v>6.217929372176009e-06</v>
      </c>
      <c r="AG23" t="n">
        <v>26.33463541666667</v>
      </c>
      <c r="AH23" t="n">
        <v>956248.3565648422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2.4767</v>
      </c>
      <c r="E24" t="n">
        <v>40.38</v>
      </c>
      <c r="F24" t="n">
        <v>37.42</v>
      </c>
      <c r="G24" t="n">
        <v>149.69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437.61</v>
      </c>
      <c r="Q24" t="n">
        <v>790.16</v>
      </c>
      <c r="R24" t="n">
        <v>90.78</v>
      </c>
      <c r="S24" t="n">
        <v>58.53</v>
      </c>
      <c r="T24" t="n">
        <v>9003.75</v>
      </c>
      <c r="U24" t="n">
        <v>0.64</v>
      </c>
      <c r="V24" t="n">
        <v>0.78</v>
      </c>
      <c r="W24" t="n">
        <v>2.59</v>
      </c>
      <c r="X24" t="n">
        <v>0.52</v>
      </c>
      <c r="Y24" t="n">
        <v>0.5</v>
      </c>
      <c r="Z24" t="n">
        <v>10</v>
      </c>
      <c r="AA24" t="n">
        <v>770.8765182434666</v>
      </c>
      <c r="AB24" t="n">
        <v>1054.747260932485</v>
      </c>
      <c r="AC24" t="n">
        <v>954.0836626961661</v>
      </c>
      <c r="AD24" t="n">
        <v>770876.5182434666</v>
      </c>
      <c r="AE24" t="n">
        <v>1054747.260932485</v>
      </c>
      <c r="AF24" t="n">
        <v>6.230003509878362e-06</v>
      </c>
      <c r="AG24" t="n">
        <v>26.2890625</v>
      </c>
      <c r="AH24" t="n">
        <v>954083.6626961661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2.4816</v>
      </c>
      <c r="E25" t="n">
        <v>40.3</v>
      </c>
      <c r="F25" t="n">
        <v>37.38</v>
      </c>
      <c r="G25" t="n">
        <v>160.19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432.48</v>
      </c>
      <c r="Q25" t="n">
        <v>790.16</v>
      </c>
      <c r="R25" t="n">
        <v>89.06999999999999</v>
      </c>
      <c r="S25" t="n">
        <v>58.53</v>
      </c>
      <c r="T25" t="n">
        <v>8155.28</v>
      </c>
      <c r="U25" t="n">
        <v>0.66</v>
      </c>
      <c r="V25" t="n">
        <v>0.78</v>
      </c>
      <c r="W25" t="n">
        <v>2.6</v>
      </c>
      <c r="X25" t="n">
        <v>0.48</v>
      </c>
      <c r="Y25" t="n">
        <v>0.5</v>
      </c>
      <c r="Z25" t="n">
        <v>10</v>
      </c>
      <c r="AA25" t="n">
        <v>767.1711888412972</v>
      </c>
      <c r="AB25" t="n">
        <v>1049.677465776841</v>
      </c>
      <c r="AC25" t="n">
        <v>949.4977216746742</v>
      </c>
      <c r="AD25" t="n">
        <v>767171.1888412972</v>
      </c>
      <c r="AE25" t="n">
        <v>1049677.46577684</v>
      </c>
      <c r="AF25" t="n">
        <v>6.242329192116179e-06</v>
      </c>
      <c r="AG25" t="n">
        <v>26.23697916666667</v>
      </c>
      <c r="AH25" t="n">
        <v>949497.7216746742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2.4823</v>
      </c>
      <c r="E26" t="n">
        <v>40.28</v>
      </c>
      <c r="F26" t="n">
        <v>37.37</v>
      </c>
      <c r="G26" t="n">
        <v>160.14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429.94</v>
      </c>
      <c r="Q26" t="n">
        <v>790.16</v>
      </c>
      <c r="R26" t="n">
        <v>88.77</v>
      </c>
      <c r="S26" t="n">
        <v>58.53</v>
      </c>
      <c r="T26" t="n">
        <v>8004.87</v>
      </c>
      <c r="U26" t="n">
        <v>0.66</v>
      </c>
      <c r="V26" t="n">
        <v>0.78</v>
      </c>
      <c r="W26" t="n">
        <v>2.6</v>
      </c>
      <c r="X26" t="n">
        <v>0.46</v>
      </c>
      <c r="Y26" t="n">
        <v>0.5</v>
      </c>
      <c r="Z26" t="n">
        <v>10</v>
      </c>
      <c r="AA26" t="n">
        <v>765.6368832980735</v>
      </c>
      <c r="AB26" t="n">
        <v>1047.578161243818</v>
      </c>
      <c r="AC26" t="n">
        <v>947.5987718198912</v>
      </c>
      <c r="AD26" t="n">
        <v>765636.8832980734</v>
      </c>
      <c r="AE26" t="n">
        <v>1047578.161243818</v>
      </c>
      <c r="AF26" t="n">
        <v>6.244090003864439e-06</v>
      </c>
      <c r="AG26" t="n">
        <v>26.22395833333333</v>
      </c>
      <c r="AH26" t="n">
        <v>947598.7718198912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2.4868</v>
      </c>
      <c r="E27" t="n">
        <v>40.21</v>
      </c>
      <c r="F27" t="n">
        <v>37.33</v>
      </c>
      <c r="G27" t="n">
        <v>172.29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427.18</v>
      </c>
      <c r="Q27" t="n">
        <v>790.16</v>
      </c>
      <c r="R27" t="n">
        <v>87.66</v>
      </c>
      <c r="S27" t="n">
        <v>58.53</v>
      </c>
      <c r="T27" t="n">
        <v>7454.01</v>
      </c>
      <c r="U27" t="n">
        <v>0.67</v>
      </c>
      <c r="V27" t="n">
        <v>0.78</v>
      </c>
      <c r="W27" t="n">
        <v>2.59</v>
      </c>
      <c r="X27" t="n">
        <v>0.43</v>
      </c>
      <c r="Y27" t="n">
        <v>0.5</v>
      </c>
      <c r="Z27" t="n">
        <v>10</v>
      </c>
      <c r="AA27" t="n">
        <v>763.3061597045455</v>
      </c>
      <c r="AB27" t="n">
        <v>1044.389162398885</v>
      </c>
      <c r="AC27" t="n">
        <v>944.7141265489307</v>
      </c>
      <c r="AD27" t="n">
        <v>763306.1597045455</v>
      </c>
      <c r="AE27" t="n">
        <v>1044389.162398885</v>
      </c>
      <c r="AF27" t="n">
        <v>6.255409507960395e-06</v>
      </c>
      <c r="AG27" t="n">
        <v>26.17838541666667</v>
      </c>
      <c r="AH27" t="n">
        <v>944714.1265489308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2.4845</v>
      </c>
      <c r="E28" t="n">
        <v>40.25</v>
      </c>
      <c r="F28" t="n">
        <v>37.37</v>
      </c>
      <c r="G28" t="n">
        <v>172.46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426</v>
      </c>
      <c r="Q28" t="n">
        <v>790.16</v>
      </c>
      <c r="R28" t="n">
        <v>88.91</v>
      </c>
      <c r="S28" t="n">
        <v>58.53</v>
      </c>
      <c r="T28" t="n">
        <v>8076.89</v>
      </c>
      <c r="U28" t="n">
        <v>0.66</v>
      </c>
      <c r="V28" t="n">
        <v>0.78</v>
      </c>
      <c r="W28" t="n">
        <v>2.59</v>
      </c>
      <c r="X28" t="n">
        <v>0.46</v>
      </c>
      <c r="Y28" t="n">
        <v>0.5</v>
      </c>
      <c r="Z28" t="n">
        <v>10</v>
      </c>
      <c r="AA28" t="n">
        <v>763.1493809383177</v>
      </c>
      <c r="AB28" t="n">
        <v>1044.174650774342</v>
      </c>
      <c r="AC28" t="n">
        <v>944.5200876127644</v>
      </c>
      <c r="AD28" t="n">
        <v>763149.3809383176</v>
      </c>
      <c r="AE28" t="n">
        <v>1044174.650774342</v>
      </c>
      <c r="AF28" t="n">
        <v>6.249623983644684e-06</v>
      </c>
      <c r="AG28" t="n">
        <v>26.20442708333333</v>
      </c>
      <c r="AH28" t="n">
        <v>944520.0876127644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2.4911</v>
      </c>
      <c r="E29" t="n">
        <v>40.14</v>
      </c>
      <c r="F29" t="n">
        <v>37.3</v>
      </c>
      <c r="G29" t="n">
        <v>186.48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423.01</v>
      </c>
      <c r="Q29" t="n">
        <v>790.16</v>
      </c>
      <c r="R29" t="n">
        <v>86.69</v>
      </c>
      <c r="S29" t="n">
        <v>58.53</v>
      </c>
      <c r="T29" t="n">
        <v>6975.87</v>
      </c>
      <c r="U29" t="n">
        <v>0.68</v>
      </c>
      <c r="V29" t="n">
        <v>0.78</v>
      </c>
      <c r="W29" t="n">
        <v>2.59</v>
      </c>
      <c r="X29" t="n">
        <v>0.39</v>
      </c>
      <c r="Y29" t="n">
        <v>0.5</v>
      </c>
      <c r="Z29" t="n">
        <v>10</v>
      </c>
      <c r="AA29" t="n">
        <v>760.2798833779849</v>
      </c>
      <c r="AB29" t="n">
        <v>1040.248477618996</v>
      </c>
      <c r="AC29" t="n">
        <v>940.9686229129467</v>
      </c>
      <c r="AD29" t="n">
        <v>760279.8833779849</v>
      </c>
      <c r="AE29" t="n">
        <v>1040248.477618996</v>
      </c>
      <c r="AF29" t="n">
        <v>6.266225922985418e-06</v>
      </c>
      <c r="AG29" t="n">
        <v>26.1328125</v>
      </c>
      <c r="AH29" t="n">
        <v>940968.6229129466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2.4908</v>
      </c>
      <c r="E30" t="n">
        <v>40.15</v>
      </c>
      <c r="F30" t="n">
        <v>37.3</v>
      </c>
      <c r="G30" t="n">
        <v>186.51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421.23</v>
      </c>
      <c r="Q30" t="n">
        <v>790.17</v>
      </c>
      <c r="R30" t="n">
        <v>86.69</v>
      </c>
      <c r="S30" t="n">
        <v>58.53</v>
      </c>
      <c r="T30" t="n">
        <v>6974.85</v>
      </c>
      <c r="U30" t="n">
        <v>0.68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759.3518770547713</v>
      </c>
      <c r="AB30" t="n">
        <v>1038.978738426826</v>
      </c>
      <c r="AC30" t="n">
        <v>939.8200658471868</v>
      </c>
      <c r="AD30" t="n">
        <v>759351.8770547713</v>
      </c>
      <c r="AE30" t="n">
        <v>1038978.738426826</v>
      </c>
      <c r="AF30" t="n">
        <v>6.265471289379022e-06</v>
      </c>
      <c r="AG30" t="n">
        <v>26.13932291666667</v>
      </c>
      <c r="AH30" t="n">
        <v>939820.0658471868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2.4948</v>
      </c>
      <c r="E31" t="n">
        <v>40.08</v>
      </c>
      <c r="F31" t="n">
        <v>37.27</v>
      </c>
      <c r="G31" t="n">
        <v>203.3</v>
      </c>
      <c r="H31" t="n">
        <v>2.4</v>
      </c>
      <c r="I31" t="n">
        <v>11</v>
      </c>
      <c r="J31" t="n">
        <v>222.1</v>
      </c>
      <c r="K31" t="n">
        <v>52.44</v>
      </c>
      <c r="L31" t="n">
        <v>30</v>
      </c>
      <c r="M31" t="n">
        <v>9</v>
      </c>
      <c r="N31" t="n">
        <v>49.65</v>
      </c>
      <c r="O31" t="n">
        <v>27625.93</v>
      </c>
      <c r="P31" t="n">
        <v>416.64</v>
      </c>
      <c r="Q31" t="n">
        <v>790.17</v>
      </c>
      <c r="R31" t="n">
        <v>85.54000000000001</v>
      </c>
      <c r="S31" t="n">
        <v>58.53</v>
      </c>
      <c r="T31" t="n">
        <v>6404.84</v>
      </c>
      <c r="U31" t="n">
        <v>0.68</v>
      </c>
      <c r="V31" t="n">
        <v>0.78</v>
      </c>
      <c r="W31" t="n">
        <v>2.59</v>
      </c>
      <c r="X31" t="n">
        <v>0.37</v>
      </c>
      <c r="Y31" t="n">
        <v>0.5</v>
      </c>
      <c r="Z31" t="n">
        <v>10</v>
      </c>
      <c r="AA31" t="n">
        <v>756.1519234790567</v>
      </c>
      <c r="AB31" t="n">
        <v>1034.600420772545</v>
      </c>
      <c r="AC31" t="n">
        <v>935.8596086848231</v>
      </c>
      <c r="AD31" t="n">
        <v>756151.9234790567</v>
      </c>
      <c r="AE31" t="n">
        <v>1034600.420772545</v>
      </c>
      <c r="AF31" t="n">
        <v>6.275533070797649e-06</v>
      </c>
      <c r="AG31" t="n">
        <v>26.09375</v>
      </c>
      <c r="AH31" t="n">
        <v>935859.6086848231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2.4949</v>
      </c>
      <c r="E32" t="n">
        <v>40.08</v>
      </c>
      <c r="F32" t="n">
        <v>37.27</v>
      </c>
      <c r="G32" t="n">
        <v>203.29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8</v>
      </c>
      <c r="N32" t="n">
        <v>50.32</v>
      </c>
      <c r="O32" t="n">
        <v>27831.27</v>
      </c>
      <c r="P32" t="n">
        <v>413.1</v>
      </c>
      <c r="Q32" t="n">
        <v>790.16</v>
      </c>
      <c r="R32" t="n">
        <v>85.65000000000001</v>
      </c>
      <c r="S32" t="n">
        <v>58.53</v>
      </c>
      <c r="T32" t="n">
        <v>6458.86</v>
      </c>
      <c r="U32" t="n">
        <v>0.68</v>
      </c>
      <c r="V32" t="n">
        <v>0.78</v>
      </c>
      <c r="W32" t="n">
        <v>2.59</v>
      </c>
      <c r="X32" t="n">
        <v>0.37</v>
      </c>
      <c r="Y32" t="n">
        <v>0.5</v>
      </c>
      <c r="Z32" t="n">
        <v>10</v>
      </c>
      <c r="AA32" t="n">
        <v>754.2069751150955</v>
      </c>
      <c r="AB32" t="n">
        <v>1031.939256615907</v>
      </c>
      <c r="AC32" t="n">
        <v>933.4524223003275</v>
      </c>
      <c r="AD32" t="n">
        <v>754206.9751150955</v>
      </c>
      <c r="AE32" t="n">
        <v>1031939.256615907</v>
      </c>
      <c r="AF32" t="n">
        <v>6.275784615333113e-06</v>
      </c>
      <c r="AG32" t="n">
        <v>26.09375</v>
      </c>
      <c r="AH32" t="n">
        <v>933452.4223003275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2.4939</v>
      </c>
      <c r="E33" t="n">
        <v>40.1</v>
      </c>
      <c r="F33" t="n">
        <v>37.29</v>
      </c>
      <c r="G33" t="n">
        <v>203.38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6</v>
      </c>
      <c r="N33" t="n">
        <v>50.99</v>
      </c>
      <c r="O33" t="n">
        <v>28037.42</v>
      </c>
      <c r="P33" t="n">
        <v>414.96</v>
      </c>
      <c r="Q33" t="n">
        <v>790.16</v>
      </c>
      <c r="R33" t="n">
        <v>86.04000000000001</v>
      </c>
      <c r="S33" t="n">
        <v>58.53</v>
      </c>
      <c r="T33" t="n">
        <v>6652.48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755.4394990204883</v>
      </c>
      <c r="AB33" t="n">
        <v>1033.625650198383</v>
      </c>
      <c r="AC33" t="n">
        <v>934.9778688461597</v>
      </c>
      <c r="AD33" t="n">
        <v>755439.4990204882</v>
      </c>
      <c r="AE33" t="n">
        <v>1033625.650198383</v>
      </c>
      <c r="AF33" t="n">
        <v>6.273269169978457e-06</v>
      </c>
      <c r="AG33" t="n">
        <v>26.10677083333333</v>
      </c>
      <c r="AH33" t="n">
        <v>934977.8688461597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2.494</v>
      </c>
      <c r="E34" t="n">
        <v>40.1</v>
      </c>
      <c r="F34" t="n">
        <v>37.28</v>
      </c>
      <c r="G34" t="n">
        <v>203.37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415.34</v>
      </c>
      <c r="Q34" t="n">
        <v>790.1799999999999</v>
      </c>
      <c r="R34" t="n">
        <v>86</v>
      </c>
      <c r="S34" t="n">
        <v>58.53</v>
      </c>
      <c r="T34" t="n">
        <v>6634.75</v>
      </c>
      <c r="U34" t="n">
        <v>0.68</v>
      </c>
      <c r="V34" t="n">
        <v>0.78</v>
      </c>
      <c r="W34" t="n">
        <v>2.59</v>
      </c>
      <c r="X34" t="n">
        <v>0.38</v>
      </c>
      <c r="Y34" t="n">
        <v>0.5</v>
      </c>
      <c r="Z34" t="n">
        <v>10</v>
      </c>
      <c r="AA34" t="n">
        <v>755.5957612021518</v>
      </c>
      <c r="AB34" t="n">
        <v>1033.839455009136</v>
      </c>
      <c r="AC34" t="n">
        <v>935.1712684258515</v>
      </c>
      <c r="AD34" t="n">
        <v>755595.7612021519</v>
      </c>
      <c r="AE34" t="n">
        <v>1033839.455009136</v>
      </c>
      <c r="AF34" t="n">
        <v>6.273520714513924e-06</v>
      </c>
      <c r="AG34" t="n">
        <v>26.10677083333333</v>
      </c>
      <c r="AH34" t="n">
        <v>935171.2684258515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2.4991</v>
      </c>
      <c r="E35" t="n">
        <v>40.01</v>
      </c>
      <c r="F35" t="n">
        <v>37.24</v>
      </c>
      <c r="G35" t="n">
        <v>223.43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413.86</v>
      </c>
      <c r="Q35" t="n">
        <v>790.16</v>
      </c>
      <c r="R35" t="n">
        <v>84.22</v>
      </c>
      <c r="S35" t="n">
        <v>58.53</v>
      </c>
      <c r="T35" t="n">
        <v>5748.49</v>
      </c>
      <c r="U35" t="n">
        <v>0.7</v>
      </c>
      <c r="V35" t="n">
        <v>0.78</v>
      </c>
      <c r="W35" t="n">
        <v>2.6</v>
      </c>
      <c r="X35" t="n">
        <v>0.34</v>
      </c>
      <c r="Y35" t="n">
        <v>0.5</v>
      </c>
      <c r="Z35" t="n">
        <v>10</v>
      </c>
      <c r="AA35" t="n">
        <v>753.9043490965561</v>
      </c>
      <c r="AB35" t="n">
        <v>1031.525190346424</v>
      </c>
      <c r="AC35" t="n">
        <v>933.077873934458</v>
      </c>
      <c r="AD35" t="n">
        <v>753904.3490965561</v>
      </c>
      <c r="AE35" t="n">
        <v>1031525.190346424</v>
      </c>
      <c r="AF35" t="n">
        <v>6.286349485822672e-06</v>
      </c>
      <c r="AG35" t="n">
        <v>26.04817708333333</v>
      </c>
      <c r="AH35" t="n">
        <v>933077.873934458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2.4986</v>
      </c>
      <c r="E36" t="n">
        <v>40.02</v>
      </c>
      <c r="F36" t="n">
        <v>37.25</v>
      </c>
      <c r="G36" t="n">
        <v>223.48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1</v>
      </c>
      <c r="N36" t="n">
        <v>53.05</v>
      </c>
      <c r="O36" t="n">
        <v>28661.58</v>
      </c>
      <c r="P36" t="n">
        <v>415.41</v>
      </c>
      <c r="Q36" t="n">
        <v>790.1900000000001</v>
      </c>
      <c r="R36" t="n">
        <v>84.45999999999999</v>
      </c>
      <c r="S36" t="n">
        <v>58.53</v>
      </c>
      <c r="T36" t="n">
        <v>5870.61</v>
      </c>
      <c r="U36" t="n">
        <v>0.6899999999999999</v>
      </c>
      <c r="V36" t="n">
        <v>0.78</v>
      </c>
      <c r="W36" t="n">
        <v>2.6</v>
      </c>
      <c r="X36" t="n">
        <v>0.34</v>
      </c>
      <c r="Y36" t="n">
        <v>0.5</v>
      </c>
      <c r="Z36" t="n">
        <v>10</v>
      </c>
      <c r="AA36" t="n">
        <v>754.8569817503217</v>
      </c>
      <c r="AB36" t="n">
        <v>1032.828624370493</v>
      </c>
      <c r="AC36" t="n">
        <v>934.2569100446507</v>
      </c>
      <c r="AD36" t="n">
        <v>754856.9817503217</v>
      </c>
      <c r="AE36" t="n">
        <v>1032828.624370493</v>
      </c>
      <c r="AF36" t="n">
        <v>6.285091763145344e-06</v>
      </c>
      <c r="AG36" t="n">
        <v>26.0546875</v>
      </c>
      <c r="AH36" t="n">
        <v>934256.9100446507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2.499</v>
      </c>
      <c r="E37" t="n">
        <v>40.02</v>
      </c>
      <c r="F37" t="n">
        <v>37.24</v>
      </c>
      <c r="G37" t="n">
        <v>223.44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0</v>
      </c>
      <c r="N37" t="n">
        <v>53.75</v>
      </c>
      <c r="O37" t="n">
        <v>28871.58</v>
      </c>
      <c r="P37" t="n">
        <v>418</v>
      </c>
      <c r="Q37" t="n">
        <v>790.16</v>
      </c>
      <c r="R37" t="n">
        <v>84.3</v>
      </c>
      <c r="S37" t="n">
        <v>58.53</v>
      </c>
      <c r="T37" t="n">
        <v>5789.56</v>
      </c>
      <c r="U37" t="n">
        <v>0.6899999999999999</v>
      </c>
      <c r="V37" t="n">
        <v>0.78</v>
      </c>
      <c r="W37" t="n">
        <v>2.6</v>
      </c>
      <c r="X37" t="n">
        <v>0.34</v>
      </c>
      <c r="Y37" t="n">
        <v>0.5</v>
      </c>
      <c r="Z37" t="n">
        <v>10</v>
      </c>
      <c r="AA37" t="n">
        <v>756.1726647031398</v>
      </c>
      <c r="AB37" t="n">
        <v>1034.628799830374</v>
      </c>
      <c r="AC37" t="n">
        <v>935.8852792852027</v>
      </c>
      <c r="AD37" t="n">
        <v>756172.6647031398</v>
      </c>
      <c r="AE37" t="n">
        <v>1034628.799830374</v>
      </c>
      <c r="AF37" t="n">
        <v>6.286097941287207e-06</v>
      </c>
      <c r="AG37" t="n">
        <v>26.0546875</v>
      </c>
      <c r="AH37" t="n">
        <v>935885.2792852027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2.3277</v>
      </c>
      <c r="E2" t="n">
        <v>42.96</v>
      </c>
      <c r="F2" t="n">
        <v>40.31</v>
      </c>
      <c r="G2" t="n">
        <v>26.88</v>
      </c>
      <c r="H2" t="n">
        <v>0.64</v>
      </c>
      <c r="I2" t="n">
        <v>90</v>
      </c>
      <c r="J2" t="n">
        <v>26.11</v>
      </c>
      <c r="K2" t="n">
        <v>12.1</v>
      </c>
      <c r="L2" t="n">
        <v>1</v>
      </c>
      <c r="M2" t="n">
        <v>54</v>
      </c>
      <c r="N2" t="n">
        <v>3.01</v>
      </c>
      <c r="O2" t="n">
        <v>3454.41</v>
      </c>
      <c r="P2" t="n">
        <v>118.06</v>
      </c>
      <c r="Q2" t="n">
        <v>790.1900000000001</v>
      </c>
      <c r="R2" t="n">
        <v>185.21</v>
      </c>
      <c r="S2" t="n">
        <v>58.53</v>
      </c>
      <c r="T2" t="n">
        <v>55845.05</v>
      </c>
      <c r="U2" t="n">
        <v>0.32</v>
      </c>
      <c r="V2" t="n">
        <v>0.72</v>
      </c>
      <c r="W2" t="n">
        <v>2.78</v>
      </c>
      <c r="X2" t="n">
        <v>3.41</v>
      </c>
      <c r="Y2" t="n">
        <v>0.5</v>
      </c>
      <c r="Z2" t="n">
        <v>10</v>
      </c>
      <c r="AA2" t="n">
        <v>525.8646873498564</v>
      </c>
      <c r="AB2" t="n">
        <v>719.5112647447409</v>
      </c>
      <c r="AC2" t="n">
        <v>650.8421194779045</v>
      </c>
      <c r="AD2" t="n">
        <v>525864.6873498564</v>
      </c>
      <c r="AE2" t="n">
        <v>719511.2647447409</v>
      </c>
      <c r="AF2" t="n">
        <v>1.42053780558058e-05</v>
      </c>
      <c r="AG2" t="n">
        <v>27.96875</v>
      </c>
      <c r="AH2" t="n">
        <v>650842.1194779045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39.91</v>
      </c>
      <c r="G3" t="n">
        <v>29.93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117.67</v>
      </c>
      <c r="Q3" t="n">
        <v>790.23</v>
      </c>
      <c r="R3" t="n">
        <v>170.24</v>
      </c>
      <c r="S3" t="n">
        <v>58.53</v>
      </c>
      <c r="T3" t="n">
        <v>48407.41</v>
      </c>
      <c r="U3" t="n">
        <v>0.34</v>
      </c>
      <c r="V3" t="n">
        <v>0.73</v>
      </c>
      <c r="W3" t="n">
        <v>2.8</v>
      </c>
      <c r="X3" t="n">
        <v>3</v>
      </c>
      <c r="Y3" t="n">
        <v>0.5</v>
      </c>
      <c r="Z3" t="n">
        <v>10</v>
      </c>
      <c r="AA3" t="n">
        <v>514.4263124874673</v>
      </c>
      <c r="AB3" t="n">
        <v>703.8607756325358</v>
      </c>
      <c r="AC3" t="n">
        <v>636.6852910809688</v>
      </c>
      <c r="AD3" t="n">
        <v>514426.3124874673</v>
      </c>
      <c r="AE3" t="n">
        <v>703860.7756325358</v>
      </c>
      <c r="AF3" t="n">
        <v>1.437869623975772e-05</v>
      </c>
      <c r="AG3" t="n">
        <v>27.63020833333333</v>
      </c>
      <c r="AH3" t="n">
        <v>636685.2910809688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1.737</v>
      </c>
      <c r="E2" t="n">
        <v>57.57</v>
      </c>
      <c r="F2" t="n">
        <v>49.06</v>
      </c>
      <c r="G2" t="n">
        <v>9.289999999999999</v>
      </c>
      <c r="H2" t="n">
        <v>0.18</v>
      </c>
      <c r="I2" t="n">
        <v>317</v>
      </c>
      <c r="J2" t="n">
        <v>98.70999999999999</v>
      </c>
      <c r="K2" t="n">
        <v>39.72</v>
      </c>
      <c r="L2" t="n">
        <v>1</v>
      </c>
      <c r="M2" t="n">
        <v>315</v>
      </c>
      <c r="N2" t="n">
        <v>12.99</v>
      </c>
      <c r="O2" t="n">
        <v>12407.75</v>
      </c>
      <c r="P2" t="n">
        <v>436.26</v>
      </c>
      <c r="Q2" t="n">
        <v>790.21</v>
      </c>
      <c r="R2" t="n">
        <v>479.2</v>
      </c>
      <c r="S2" t="n">
        <v>58.53</v>
      </c>
      <c r="T2" t="n">
        <v>201705.66</v>
      </c>
      <c r="U2" t="n">
        <v>0.12</v>
      </c>
      <c r="V2" t="n">
        <v>0.59</v>
      </c>
      <c r="W2" t="n">
        <v>3.11</v>
      </c>
      <c r="X2" t="n">
        <v>12.16</v>
      </c>
      <c r="Y2" t="n">
        <v>0.5</v>
      </c>
      <c r="Z2" t="n">
        <v>10</v>
      </c>
      <c r="AA2" t="n">
        <v>1078.916824983197</v>
      </c>
      <c r="AB2" t="n">
        <v>1476.221598392999</v>
      </c>
      <c r="AC2" t="n">
        <v>1335.333080932397</v>
      </c>
      <c r="AD2" t="n">
        <v>1078916.824983197</v>
      </c>
      <c r="AE2" t="n">
        <v>1476221.598392999</v>
      </c>
      <c r="AF2" t="n">
        <v>5.778838747292526e-06</v>
      </c>
      <c r="AG2" t="n">
        <v>37.48046875</v>
      </c>
      <c r="AH2" t="n">
        <v>1335333.080932396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2.1475</v>
      </c>
      <c r="E3" t="n">
        <v>46.57</v>
      </c>
      <c r="F3" t="n">
        <v>41.84</v>
      </c>
      <c r="G3" t="n">
        <v>18.88</v>
      </c>
      <c r="H3" t="n">
        <v>0.35</v>
      </c>
      <c r="I3" t="n">
        <v>133</v>
      </c>
      <c r="J3" t="n">
        <v>99.95</v>
      </c>
      <c r="K3" t="n">
        <v>39.72</v>
      </c>
      <c r="L3" t="n">
        <v>2</v>
      </c>
      <c r="M3" t="n">
        <v>131</v>
      </c>
      <c r="N3" t="n">
        <v>13.24</v>
      </c>
      <c r="O3" t="n">
        <v>12561.45</v>
      </c>
      <c r="P3" t="n">
        <v>365.94</v>
      </c>
      <c r="Q3" t="n">
        <v>790.25</v>
      </c>
      <c r="R3" t="n">
        <v>238.58</v>
      </c>
      <c r="S3" t="n">
        <v>58.53</v>
      </c>
      <c r="T3" t="n">
        <v>82311.33</v>
      </c>
      <c r="U3" t="n">
        <v>0.25</v>
      </c>
      <c r="V3" t="n">
        <v>0.6899999999999999</v>
      </c>
      <c r="W3" t="n">
        <v>2.78</v>
      </c>
      <c r="X3" t="n">
        <v>4.94</v>
      </c>
      <c r="Y3" t="n">
        <v>0.5</v>
      </c>
      <c r="Z3" t="n">
        <v>10</v>
      </c>
      <c r="AA3" t="n">
        <v>804.214734341445</v>
      </c>
      <c r="AB3" t="n">
        <v>1100.362078976031</v>
      </c>
      <c r="AC3" t="n">
        <v>995.3450665264351</v>
      </c>
      <c r="AD3" t="n">
        <v>804214.734341445</v>
      </c>
      <c r="AE3" t="n">
        <v>1100362.078976031</v>
      </c>
      <c r="AF3" t="n">
        <v>7.144534375250835e-06</v>
      </c>
      <c r="AG3" t="n">
        <v>30.31901041666667</v>
      </c>
      <c r="AH3" t="n">
        <v>995345.0665264351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2.2872</v>
      </c>
      <c r="E4" t="n">
        <v>43.72</v>
      </c>
      <c r="F4" t="n">
        <v>40.01</v>
      </c>
      <c r="G4" t="n">
        <v>28.58</v>
      </c>
      <c r="H4" t="n">
        <v>0.52</v>
      </c>
      <c r="I4" t="n">
        <v>84</v>
      </c>
      <c r="J4" t="n">
        <v>101.2</v>
      </c>
      <c r="K4" t="n">
        <v>39.72</v>
      </c>
      <c r="L4" t="n">
        <v>3</v>
      </c>
      <c r="M4" t="n">
        <v>82</v>
      </c>
      <c r="N4" t="n">
        <v>13.49</v>
      </c>
      <c r="O4" t="n">
        <v>12715.54</v>
      </c>
      <c r="P4" t="n">
        <v>344.02</v>
      </c>
      <c r="Q4" t="n">
        <v>790.17</v>
      </c>
      <c r="R4" t="n">
        <v>176.72</v>
      </c>
      <c r="S4" t="n">
        <v>58.53</v>
      </c>
      <c r="T4" t="n">
        <v>51630.86</v>
      </c>
      <c r="U4" t="n">
        <v>0.33</v>
      </c>
      <c r="V4" t="n">
        <v>0.73</v>
      </c>
      <c r="W4" t="n">
        <v>2.71</v>
      </c>
      <c r="X4" t="n">
        <v>3.1</v>
      </c>
      <c r="Y4" t="n">
        <v>0.5</v>
      </c>
      <c r="Z4" t="n">
        <v>10</v>
      </c>
      <c r="AA4" t="n">
        <v>744.1645674313476</v>
      </c>
      <c r="AB4" t="n">
        <v>1018.198791383245</v>
      </c>
      <c r="AC4" t="n">
        <v>921.0233277846062</v>
      </c>
      <c r="AD4" t="n">
        <v>744164.5674313476</v>
      </c>
      <c r="AE4" t="n">
        <v>1018198.791383245</v>
      </c>
      <c r="AF4" t="n">
        <v>7.609303386763078e-06</v>
      </c>
      <c r="AG4" t="n">
        <v>28.46354166666667</v>
      </c>
      <c r="AH4" t="n">
        <v>921023.3277846061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2.3579</v>
      </c>
      <c r="E5" t="n">
        <v>42.41</v>
      </c>
      <c r="F5" t="n">
        <v>39.17</v>
      </c>
      <c r="G5" t="n">
        <v>38.53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330.9</v>
      </c>
      <c r="Q5" t="n">
        <v>790.17</v>
      </c>
      <c r="R5" t="n">
        <v>148.62</v>
      </c>
      <c r="S5" t="n">
        <v>58.53</v>
      </c>
      <c r="T5" t="n">
        <v>37693.9</v>
      </c>
      <c r="U5" t="n">
        <v>0.39</v>
      </c>
      <c r="V5" t="n">
        <v>0.74</v>
      </c>
      <c r="W5" t="n">
        <v>2.68</v>
      </c>
      <c r="X5" t="n">
        <v>2.27</v>
      </c>
      <c r="Y5" t="n">
        <v>0.5</v>
      </c>
      <c r="Z5" t="n">
        <v>10</v>
      </c>
      <c r="AA5" t="n">
        <v>705.5461814639524</v>
      </c>
      <c r="AB5" t="n">
        <v>965.3594119797084</v>
      </c>
      <c r="AC5" t="n">
        <v>873.2268645908084</v>
      </c>
      <c r="AD5" t="n">
        <v>705546.1814639524</v>
      </c>
      <c r="AE5" t="n">
        <v>965359.4119797084</v>
      </c>
      <c r="AF5" t="n">
        <v>7.844515764099625e-06</v>
      </c>
      <c r="AG5" t="n">
        <v>27.61067708333333</v>
      </c>
      <c r="AH5" t="n">
        <v>873226.8645908084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2.4052</v>
      </c>
      <c r="E6" t="n">
        <v>41.58</v>
      </c>
      <c r="F6" t="n">
        <v>38.62</v>
      </c>
      <c r="G6" t="n">
        <v>49.3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320.43</v>
      </c>
      <c r="Q6" t="n">
        <v>790.17</v>
      </c>
      <c r="R6" t="n">
        <v>130.64</v>
      </c>
      <c r="S6" t="n">
        <v>58.53</v>
      </c>
      <c r="T6" t="n">
        <v>28775.48</v>
      </c>
      <c r="U6" t="n">
        <v>0.45</v>
      </c>
      <c r="V6" t="n">
        <v>0.75</v>
      </c>
      <c r="W6" t="n">
        <v>2.65</v>
      </c>
      <c r="X6" t="n">
        <v>1.72</v>
      </c>
      <c r="Y6" t="n">
        <v>0.5</v>
      </c>
      <c r="Z6" t="n">
        <v>10</v>
      </c>
      <c r="AA6" t="n">
        <v>691.9456597437668</v>
      </c>
      <c r="AB6" t="n">
        <v>946.7505781494788</v>
      </c>
      <c r="AC6" t="n">
        <v>856.3940317436737</v>
      </c>
      <c r="AD6" t="n">
        <v>691945.6597437668</v>
      </c>
      <c r="AE6" t="n">
        <v>946750.5781494788</v>
      </c>
      <c r="AF6" t="n">
        <v>8.001878500280934e-06</v>
      </c>
      <c r="AG6" t="n">
        <v>27.0703125</v>
      </c>
      <c r="AH6" t="n">
        <v>856394.0317436737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2.4326</v>
      </c>
      <c r="E7" t="n">
        <v>41.11</v>
      </c>
      <c r="F7" t="n">
        <v>38.32</v>
      </c>
      <c r="G7" t="n">
        <v>58.95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310.63</v>
      </c>
      <c r="Q7" t="n">
        <v>790.2</v>
      </c>
      <c r="R7" t="n">
        <v>120.52</v>
      </c>
      <c r="S7" t="n">
        <v>58.53</v>
      </c>
      <c r="T7" t="n">
        <v>23753.19</v>
      </c>
      <c r="U7" t="n">
        <v>0.49</v>
      </c>
      <c r="V7" t="n">
        <v>0.76</v>
      </c>
      <c r="W7" t="n">
        <v>2.64</v>
      </c>
      <c r="X7" t="n">
        <v>1.41</v>
      </c>
      <c r="Y7" t="n">
        <v>0.5</v>
      </c>
      <c r="Z7" t="n">
        <v>10</v>
      </c>
      <c r="AA7" t="n">
        <v>672.8535747703443</v>
      </c>
      <c r="AB7" t="n">
        <v>920.6279452054987</v>
      </c>
      <c r="AC7" t="n">
        <v>832.7645062245215</v>
      </c>
      <c r="AD7" t="n">
        <v>672853.5747703443</v>
      </c>
      <c r="AE7" t="n">
        <v>920627.9452054987</v>
      </c>
      <c r="AF7" t="n">
        <v>8.093035772402878e-06</v>
      </c>
      <c r="AG7" t="n">
        <v>26.76432291666667</v>
      </c>
      <c r="AH7" t="n">
        <v>832764.5062245214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2.4568</v>
      </c>
      <c r="E8" t="n">
        <v>40.7</v>
      </c>
      <c r="F8" t="n">
        <v>38.06</v>
      </c>
      <c r="G8" t="n">
        <v>71.36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302.73</v>
      </c>
      <c r="Q8" t="n">
        <v>790.16</v>
      </c>
      <c r="R8" t="n">
        <v>111.99</v>
      </c>
      <c r="S8" t="n">
        <v>58.53</v>
      </c>
      <c r="T8" t="n">
        <v>19521.14</v>
      </c>
      <c r="U8" t="n">
        <v>0.52</v>
      </c>
      <c r="V8" t="n">
        <v>0.76</v>
      </c>
      <c r="W8" t="n">
        <v>2.62</v>
      </c>
      <c r="X8" t="n">
        <v>1.16</v>
      </c>
      <c r="Y8" t="n">
        <v>0.5</v>
      </c>
      <c r="Z8" t="n">
        <v>10</v>
      </c>
      <c r="AA8" t="n">
        <v>664.8699155301471</v>
      </c>
      <c r="AB8" t="n">
        <v>909.7043504188731</v>
      </c>
      <c r="AC8" t="n">
        <v>822.8834439929698</v>
      </c>
      <c r="AD8" t="n">
        <v>664869.915530147</v>
      </c>
      <c r="AE8" t="n">
        <v>909704.3504188731</v>
      </c>
      <c r="AF8" t="n">
        <v>8.173546939751455e-06</v>
      </c>
      <c r="AG8" t="n">
        <v>26.49739583333333</v>
      </c>
      <c r="AH8" t="n">
        <v>822883.4439929698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2.4711</v>
      </c>
      <c r="E9" t="n">
        <v>40.47</v>
      </c>
      <c r="F9" t="n">
        <v>37.9</v>
      </c>
      <c r="G9" t="n">
        <v>81.22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295.26</v>
      </c>
      <c r="Q9" t="n">
        <v>790.1799999999999</v>
      </c>
      <c r="R9" t="n">
        <v>106.55</v>
      </c>
      <c r="S9" t="n">
        <v>58.53</v>
      </c>
      <c r="T9" t="n">
        <v>16824.2</v>
      </c>
      <c r="U9" t="n">
        <v>0.55</v>
      </c>
      <c r="V9" t="n">
        <v>0.77</v>
      </c>
      <c r="W9" t="n">
        <v>2.62</v>
      </c>
      <c r="X9" t="n">
        <v>1</v>
      </c>
      <c r="Y9" t="n">
        <v>0.5</v>
      </c>
      <c r="Z9" t="n">
        <v>10</v>
      </c>
      <c r="AA9" t="n">
        <v>649.3497641737491</v>
      </c>
      <c r="AB9" t="n">
        <v>888.4689946322953</v>
      </c>
      <c r="AC9" t="n">
        <v>803.6747607586542</v>
      </c>
      <c r="AD9" t="n">
        <v>649349.7641737491</v>
      </c>
      <c r="AE9" t="n">
        <v>888468.9946322953</v>
      </c>
      <c r="AF9" t="n">
        <v>8.221121720457433e-06</v>
      </c>
      <c r="AG9" t="n">
        <v>26.34765625</v>
      </c>
      <c r="AH9" t="n">
        <v>803674.7607586542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2.4851</v>
      </c>
      <c r="E10" t="n">
        <v>40.24</v>
      </c>
      <c r="F10" t="n">
        <v>37.76</v>
      </c>
      <c r="G10" t="n">
        <v>94.40000000000001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287.13</v>
      </c>
      <c r="Q10" t="n">
        <v>790.16</v>
      </c>
      <c r="R10" t="n">
        <v>101.87</v>
      </c>
      <c r="S10" t="n">
        <v>58.53</v>
      </c>
      <c r="T10" t="n">
        <v>14503.08</v>
      </c>
      <c r="U10" t="n">
        <v>0.57</v>
      </c>
      <c r="V10" t="n">
        <v>0.77</v>
      </c>
      <c r="W10" t="n">
        <v>2.61</v>
      </c>
      <c r="X10" t="n">
        <v>0.86</v>
      </c>
      <c r="Y10" t="n">
        <v>0.5</v>
      </c>
      <c r="Z10" t="n">
        <v>10</v>
      </c>
      <c r="AA10" t="n">
        <v>643.0008022268291</v>
      </c>
      <c r="AB10" t="n">
        <v>879.7820648000865</v>
      </c>
      <c r="AC10" t="n">
        <v>795.8168993174487</v>
      </c>
      <c r="AD10" t="n">
        <v>643000.8022268291</v>
      </c>
      <c r="AE10" t="n">
        <v>879782.0648000864</v>
      </c>
      <c r="AF10" t="n">
        <v>8.267698428840909e-06</v>
      </c>
      <c r="AG10" t="n">
        <v>26.19791666666667</v>
      </c>
      <c r="AH10" t="n">
        <v>795816.8993174487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2.4963</v>
      </c>
      <c r="E11" t="n">
        <v>40.06</v>
      </c>
      <c r="F11" t="n">
        <v>37.64</v>
      </c>
      <c r="G11" t="n">
        <v>107.54</v>
      </c>
      <c r="H11" t="n">
        <v>1.6</v>
      </c>
      <c r="I11" t="n">
        <v>21</v>
      </c>
      <c r="J11" t="n">
        <v>110.04</v>
      </c>
      <c r="K11" t="n">
        <v>39.72</v>
      </c>
      <c r="L11" t="n">
        <v>10</v>
      </c>
      <c r="M11" t="n">
        <v>17</v>
      </c>
      <c r="N11" t="n">
        <v>15.32</v>
      </c>
      <c r="O11" t="n">
        <v>13805.5</v>
      </c>
      <c r="P11" t="n">
        <v>277.64</v>
      </c>
      <c r="Q11" t="n">
        <v>790.16</v>
      </c>
      <c r="R11" t="n">
        <v>97.87</v>
      </c>
      <c r="S11" t="n">
        <v>58.53</v>
      </c>
      <c r="T11" t="n">
        <v>12518.65</v>
      </c>
      <c r="U11" t="n">
        <v>0.6</v>
      </c>
      <c r="V11" t="n">
        <v>0.77</v>
      </c>
      <c r="W11" t="n">
        <v>2.61</v>
      </c>
      <c r="X11" t="n">
        <v>0.74</v>
      </c>
      <c r="Y11" t="n">
        <v>0.5</v>
      </c>
      <c r="Z11" t="n">
        <v>10</v>
      </c>
      <c r="AA11" t="n">
        <v>636.3234741214804</v>
      </c>
      <c r="AB11" t="n">
        <v>870.6458499034231</v>
      </c>
      <c r="AC11" t="n">
        <v>787.5526319477647</v>
      </c>
      <c r="AD11" t="n">
        <v>636323.4741214805</v>
      </c>
      <c r="AE11" t="n">
        <v>870645.8499034231</v>
      </c>
      <c r="AF11" t="n">
        <v>8.304959795547688e-06</v>
      </c>
      <c r="AG11" t="n">
        <v>26.08072916666667</v>
      </c>
      <c r="AH11" t="n">
        <v>787552.6319477647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2.4985</v>
      </c>
      <c r="E12" t="n">
        <v>40.02</v>
      </c>
      <c r="F12" t="n">
        <v>37.62</v>
      </c>
      <c r="G12" t="n">
        <v>112.88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275.6</v>
      </c>
      <c r="Q12" t="n">
        <v>790.17</v>
      </c>
      <c r="R12" t="n">
        <v>97.06</v>
      </c>
      <c r="S12" t="n">
        <v>58.53</v>
      </c>
      <c r="T12" t="n">
        <v>12118.12</v>
      </c>
      <c r="U12" t="n">
        <v>0.6</v>
      </c>
      <c r="V12" t="n">
        <v>0.77</v>
      </c>
      <c r="W12" t="n">
        <v>2.62</v>
      </c>
      <c r="X12" t="n">
        <v>0.72</v>
      </c>
      <c r="Y12" t="n">
        <v>0.5</v>
      </c>
      <c r="Z12" t="n">
        <v>10</v>
      </c>
      <c r="AA12" t="n">
        <v>634.9329503275345</v>
      </c>
      <c r="AB12" t="n">
        <v>868.7432739029659</v>
      </c>
      <c r="AC12" t="n">
        <v>785.8316351305091</v>
      </c>
      <c r="AD12" t="n">
        <v>634932.9503275345</v>
      </c>
      <c r="AE12" t="n">
        <v>868743.2739029659</v>
      </c>
      <c r="AF12" t="n">
        <v>8.312278992579377e-06</v>
      </c>
      <c r="AG12" t="n">
        <v>26.0546875</v>
      </c>
      <c r="AH12" t="n">
        <v>785831.635130509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2.5021</v>
      </c>
      <c r="E13" t="n">
        <v>39.97</v>
      </c>
      <c r="F13" t="n">
        <v>37.59</v>
      </c>
      <c r="G13" t="n">
        <v>118.7</v>
      </c>
      <c r="H13" t="n">
        <v>1.88</v>
      </c>
      <c r="I13" t="n">
        <v>19</v>
      </c>
      <c r="J13" t="n">
        <v>112.59</v>
      </c>
      <c r="K13" t="n">
        <v>39.72</v>
      </c>
      <c r="L13" t="n">
        <v>12</v>
      </c>
      <c r="M13" t="n">
        <v>3</v>
      </c>
      <c r="N13" t="n">
        <v>15.88</v>
      </c>
      <c r="O13" t="n">
        <v>14120.58</v>
      </c>
      <c r="P13" t="n">
        <v>274.72</v>
      </c>
      <c r="Q13" t="n">
        <v>790.17</v>
      </c>
      <c r="R13" t="n">
        <v>95.77</v>
      </c>
      <c r="S13" t="n">
        <v>58.53</v>
      </c>
      <c r="T13" t="n">
        <v>11479.48</v>
      </c>
      <c r="U13" t="n">
        <v>0.61</v>
      </c>
      <c r="V13" t="n">
        <v>0.77</v>
      </c>
      <c r="W13" t="n">
        <v>2.62</v>
      </c>
      <c r="X13" t="n">
        <v>0.6899999999999999</v>
      </c>
      <c r="Y13" t="n">
        <v>0.5</v>
      </c>
      <c r="Z13" t="n">
        <v>10</v>
      </c>
      <c r="AA13" t="n">
        <v>634.0069332279141</v>
      </c>
      <c r="AB13" t="n">
        <v>867.4762564542744</v>
      </c>
      <c r="AC13" t="n">
        <v>784.6855400488505</v>
      </c>
      <c r="AD13" t="n">
        <v>634006.9332279142</v>
      </c>
      <c r="AE13" t="n">
        <v>867476.2564542744</v>
      </c>
      <c r="AF13" t="n">
        <v>8.324255860449413e-06</v>
      </c>
      <c r="AG13" t="n">
        <v>26.02213541666667</v>
      </c>
      <c r="AH13" t="n">
        <v>784685.5400488505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2.5018</v>
      </c>
      <c r="E14" t="n">
        <v>39.97</v>
      </c>
      <c r="F14" t="n">
        <v>37.59</v>
      </c>
      <c r="G14" t="n">
        <v>118.71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277.32</v>
      </c>
      <c r="Q14" t="n">
        <v>790.2</v>
      </c>
      <c r="R14" t="n">
        <v>95.73999999999999</v>
      </c>
      <c r="S14" t="n">
        <v>58.53</v>
      </c>
      <c r="T14" t="n">
        <v>11464.56</v>
      </c>
      <c r="U14" t="n">
        <v>0.61</v>
      </c>
      <c r="V14" t="n">
        <v>0.77</v>
      </c>
      <c r="W14" t="n">
        <v>2.62</v>
      </c>
      <c r="X14" t="n">
        <v>0.6899999999999999</v>
      </c>
      <c r="Y14" t="n">
        <v>0.5</v>
      </c>
      <c r="Z14" t="n">
        <v>10</v>
      </c>
      <c r="AA14" t="n">
        <v>635.4511347016947</v>
      </c>
      <c r="AB14" t="n">
        <v>869.4522766243732</v>
      </c>
      <c r="AC14" t="n">
        <v>786.4729716272766</v>
      </c>
      <c r="AD14" t="n">
        <v>635451.1347016947</v>
      </c>
      <c r="AE14" t="n">
        <v>869452.2766243732</v>
      </c>
      <c r="AF14" t="n">
        <v>8.323257788126909e-06</v>
      </c>
      <c r="AG14" t="n">
        <v>26.02213541666667</v>
      </c>
      <c r="AH14" t="n">
        <v>786472.9716272766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1.5502</v>
      </c>
      <c r="E2" t="n">
        <v>64.51000000000001</v>
      </c>
      <c r="F2" t="n">
        <v>52.26</v>
      </c>
      <c r="G2" t="n">
        <v>7.92</v>
      </c>
      <c r="H2" t="n">
        <v>0.14</v>
      </c>
      <c r="I2" t="n">
        <v>396</v>
      </c>
      <c r="J2" t="n">
        <v>124.63</v>
      </c>
      <c r="K2" t="n">
        <v>45</v>
      </c>
      <c r="L2" t="n">
        <v>1</v>
      </c>
      <c r="M2" t="n">
        <v>394</v>
      </c>
      <c r="N2" t="n">
        <v>18.64</v>
      </c>
      <c r="O2" t="n">
        <v>15605.44</v>
      </c>
      <c r="P2" t="n">
        <v>544.38</v>
      </c>
      <c r="Q2" t="n">
        <v>790.3</v>
      </c>
      <c r="R2" t="n">
        <v>586.47</v>
      </c>
      <c r="S2" t="n">
        <v>58.53</v>
      </c>
      <c r="T2" t="n">
        <v>254943.6</v>
      </c>
      <c r="U2" t="n">
        <v>0.1</v>
      </c>
      <c r="V2" t="n">
        <v>0.5600000000000001</v>
      </c>
      <c r="W2" t="n">
        <v>3.23</v>
      </c>
      <c r="X2" t="n">
        <v>15.35</v>
      </c>
      <c r="Y2" t="n">
        <v>0.5</v>
      </c>
      <c r="Z2" t="n">
        <v>10</v>
      </c>
      <c r="AA2" t="n">
        <v>1354.849807802018</v>
      </c>
      <c r="AB2" t="n">
        <v>1853.765278789763</v>
      </c>
      <c r="AC2" t="n">
        <v>1676.844522357977</v>
      </c>
      <c r="AD2" t="n">
        <v>1354849.807802018</v>
      </c>
      <c r="AE2" t="n">
        <v>1853765.278789763</v>
      </c>
      <c r="AF2" t="n">
        <v>4.592320611288257e-06</v>
      </c>
      <c r="AG2" t="n">
        <v>41.99869791666667</v>
      </c>
      <c r="AH2" t="n">
        <v>1676844.522357977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2.0333</v>
      </c>
      <c r="E3" t="n">
        <v>49.18</v>
      </c>
      <c r="F3" t="n">
        <v>42.94</v>
      </c>
      <c r="G3" t="n">
        <v>16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442.45</v>
      </c>
      <c r="Q3" t="n">
        <v>790.1900000000001</v>
      </c>
      <c r="R3" t="n">
        <v>275.01</v>
      </c>
      <c r="S3" t="n">
        <v>58.53</v>
      </c>
      <c r="T3" t="n">
        <v>100390.37</v>
      </c>
      <c r="U3" t="n">
        <v>0.21</v>
      </c>
      <c r="V3" t="n">
        <v>0.68</v>
      </c>
      <c r="W3" t="n">
        <v>2.83</v>
      </c>
      <c r="X3" t="n">
        <v>6.03</v>
      </c>
      <c r="Y3" t="n">
        <v>0.5</v>
      </c>
      <c r="Z3" t="n">
        <v>10</v>
      </c>
      <c r="AA3" t="n">
        <v>931.5756804015217</v>
      </c>
      <c r="AB3" t="n">
        <v>1274.622944143815</v>
      </c>
      <c r="AC3" t="n">
        <v>1152.974719299267</v>
      </c>
      <c r="AD3" t="n">
        <v>931575.6804015217</v>
      </c>
      <c r="AE3" t="n">
        <v>1274622.944143815</v>
      </c>
      <c r="AF3" t="n">
        <v>6.023458585300227e-06</v>
      </c>
      <c r="AG3" t="n">
        <v>32.01822916666666</v>
      </c>
      <c r="AH3" t="n">
        <v>1152974.719299267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2.2037</v>
      </c>
      <c r="E4" t="n">
        <v>45.38</v>
      </c>
      <c r="F4" t="n">
        <v>40.66</v>
      </c>
      <c r="G4" t="n">
        <v>24.16</v>
      </c>
      <c r="H4" t="n">
        <v>0.42</v>
      </c>
      <c r="I4" t="n">
        <v>101</v>
      </c>
      <c r="J4" t="n">
        <v>127.27</v>
      </c>
      <c r="K4" t="n">
        <v>45</v>
      </c>
      <c r="L4" t="n">
        <v>3</v>
      </c>
      <c r="M4" t="n">
        <v>99</v>
      </c>
      <c r="N4" t="n">
        <v>19.27</v>
      </c>
      <c r="O4" t="n">
        <v>15930.42</v>
      </c>
      <c r="P4" t="n">
        <v>414.92</v>
      </c>
      <c r="Q4" t="n">
        <v>790.1900000000001</v>
      </c>
      <c r="R4" t="n">
        <v>198.77</v>
      </c>
      <c r="S4" t="n">
        <v>58.53</v>
      </c>
      <c r="T4" t="n">
        <v>62569.58</v>
      </c>
      <c r="U4" t="n">
        <v>0.29</v>
      </c>
      <c r="V4" t="n">
        <v>0.71</v>
      </c>
      <c r="W4" t="n">
        <v>2.74</v>
      </c>
      <c r="X4" t="n">
        <v>3.76</v>
      </c>
      <c r="Y4" t="n">
        <v>0.5</v>
      </c>
      <c r="Z4" t="n">
        <v>10</v>
      </c>
      <c r="AA4" t="n">
        <v>832.6168536434577</v>
      </c>
      <c r="AB4" t="n">
        <v>1139.223111618115</v>
      </c>
      <c r="AC4" t="n">
        <v>1030.497256754961</v>
      </c>
      <c r="AD4" t="n">
        <v>832616.8536434578</v>
      </c>
      <c r="AE4" t="n">
        <v>1139223.111618115</v>
      </c>
      <c r="AF4" t="n">
        <v>6.528252439102007e-06</v>
      </c>
      <c r="AG4" t="n">
        <v>29.54427083333333</v>
      </c>
      <c r="AH4" t="n">
        <v>1030497.256754961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2.2941</v>
      </c>
      <c r="E5" t="n">
        <v>43.59</v>
      </c>
      <c r="F5" t="n">
        <v>39.59</v>
      </c>
      <c r="G5" t="n">
        <v>32.54</v>
      </c>
      <c r="H5" t="n">
        <v>0.55</v>
      </c>
      <c r="I5" t="n">
        <v>73</v>
      </c>
      <c r="J5" t="n">
        <v>128.59</v>
      </c>
      <c r="K5" t="n">
        <v>45</v>
      </c>
      <c r="L5" t="n">
        <v>4</v>
      </c>
      <c r="M5" t="n">
        <v>71</v>
      </c>
      <c r="N5" t="n">
        <v>19.59</v>
      </c>
      <c r="O5" t="n">
        <v>16093.6</v>
      </c>
      <c r="P5" t="n">
        <v>399.79</v>
      </c>
      <c r="Q5" t="n">
        <v>790.17</v>
      </c>
      <c r="R5" t="n">
        <v>163.31</v>
      </c>
      <c r="S5" t="n">
        <v>58.53</v>
      </c>
      <c r="T5" t="n">
        <v>44976.74</v>
      </c>
      <c r="U5" t="n">
        <v>0.36</v>
      </c>
      <c r="V5" t="n">
        <v>0.73</v>
      </c>
      <c r="W5" t="n">
        <v>2.68</v>
      </c>
      <c r="X5" t="n">
        <v>2.69</v>
      </c>
      <c r="Y5" t="n">
        <v>0.5</v>
      </c>
      <c r="Z5" t="n">
        <v>10</v>
      </c>
      <c r="AA5" t="n">
        <v>785.0483552647767</v>
      </c>
      <c r="AB5" t="n">
        <v>1074.137793562365</v>
      </c>
      <c r="AC5" t="n">
        <v>971.6235901066339</v>
      </c>
      <c r="AD5" t="n">
        <v>785048.3552647766</v>
      </c>
      <c r="AE5" t="n">
        <v>1074137.793562365</v>
      </c>
      <c r="AF5" t="n">
        <v>6.796053873278538e-06</v>
      </c>
      <c r="AG5" t="n">
        <v>28.37890625</v>
      </c>
      <c r="AH5" t="n">
        <v>971623.5901066338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2.3487</v>
      </c>
      <c r="E6" t="n">
        <v>42.58</v>
      </c>
      <c r="F6" t="n">
        <v>38.99</v>
      </c>
      <c r="G6" t="n">
        <v>41.04</v>
      </c>
      <c r="H6" t="n">
        <v>0.68</v>
      </c>
      <c r="I6" t="n">
        <v>57</v>
      </c>
      <c r="J6" t="n">
        <v>129.92</v>
      </c>
      <c r="K6" t="n">
        <v>45</v>
      </c>
      <c r="L6" t="n">
        <v>5</v>
      </c>
      <c r="M6" t="n">
        <v>55</v>
      </c>
      <c r="N6" t="n">
        <v>19.92</v>
      </c>
      <c r="O6" t="n">
        <v>16257.24</v>
      </c>
      <c r="P6" t="n">
        <v>388.57</v>
      </c>
      <c r="Q6" t="n">
        <v>790.1799999999999</v>
      </c>
      <c r="R6" t="n">
        <v>143</v>
      </c>
      <c r="S6" t="n">
        <v>58.53</v>
      </c>
      <c r="T6" t="n">
        <v>34904.32</v>
      </c>
      <c r="U6" t="n">
        <v>0.41</v>
      </c>
      <c r="V6" t="n">
        <v>0.74</v>
      </c>
      <c r="W6" t="n">
        <v>2.66</v>
      </c>
      <c r="X6" t="n">
        <v>2.08</v>
      </c>
      <c r="Y6" t="n">
        <v>0.5</v>
      </c>
      <c r="Z6" t="n">
        <v>10</v>
      </c>
      <c r="AA6" t="n">
        <v>767.8609924564967</v>
      </c>
      <c r="AB6" t="n">
        <v>1050.621285515144</v>
      </c>
      <c r="AC6" t="n">
        <v>950.3514645818136</v>
      </c>
      <c r="AD6" t="n">
        <v>767860.9924564967</v>
      </c>
      <c r="AE6" t="n">
        <v>1050621.285515144</v>
      </c>
      <c r="AF6" t="n">
        <v>6.957801199672771e-06</v>
      </c>
      <c r="AG6" t="n">
        <v>27.72135416666667</v>
      </c>
      <c r="AH6" t="n">
        <v>950351.4645818137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2.3855</v>
      </c>
      <c r="E7" t="n">
        <v>41.92</v>
      </c>
      <c r="F7" t="n">
        <v>38.59</v>
      </c>
      <c r="G7" t="n">
        <v>49.26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381.67</v>
      </c>
      <c r="Q7" t="n">
        <v>790.16</v>
      </c>
      <c r="R7" t="n">
        <v>129.49</v>
      </c>
      <c r="S7" t="n">
        <v>58.53</v>
      </c>
      <c r="T7" t="n">
        <v>28197.94</v>
      </c>
      <c r="U7" t="n">
        <v>0.45</v>
      </c>
      <c r="V7" t="n">
        <v>0.75</v>
      </c>
      <c r="W7" t="n">
        <v>2.65</v>
      </c>
      <c r="X7" t="n">
        <v>1.68</v>
      </c>
      <c r="Y7" t="n">
        <v>0.5</v>
      </c>
      <c r="Z7" t="n">
        <v>10</v>
      </c>
      <c r="AA7" t="n">
        <v>747.5902615099286</v>
      </c>
      <c r="AB7" t="n">
        <v>1022.885977152515</v>
      </c>
      <c r="AC7" t="n">
        <v>925.2631751225643</v>
      </c>
      <c r="AD7" t="n">
        <v>747590.2615099286</v>
      </c>
      <c r="AE7" t="n">
        <v>1022885.977152515</v>
      </c>
      <c r="AF7" t="n">
        <v>7.066817712700385e-06</v>
      </c>
      <c r="AG7" t="n">
        <v>27.29166666666667</v>
      </c>
      <c r="AH7" t="n">
        <v>925263.1751225643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2.408</v>
      </c>
      <c r="E8" t="n">
        <v>41.53</v>
      </c>
      <c r="F8" t="n">
        <v>38.37</v>
      </c>
      <c r="G8" t="n">
        <v>57.56</v>
      </c>
      <c r="H8" t="n">
        <v>0.93</v>
      </c>
      <c r="I8" t="n">
        <v>40</v>
      </c>
      <c r="J8" t="n">
        <v>132.58</v>
      </c>
      <c r="K8" t="n">
        <v>45</v>
      </c>
      <c r="L8" t="n">
        <v>7</v>
      </c>
      <c r="M8" t="n">
        <v>38</v>
      </c>
      <c r="N8" t="n">
        <v>20.59</v>
      </c>
      <c r="O8" t="n">
        <v>16585.95</v>
      </c>
      <c r="P8" t="n">
        <v>374.38</v>
      </c>
      <c r="Q8" t="n">
        <v>790.16</v>
      </c>
      <c r="R8" t="n">
        <v>122.55</v>
      </c>
      <c r="S8" t="n">
        <v>58.53</v>
      </c>
      <c r="T8" t="n">
        <v>24765.45</v>
      </c>
      <c r="U8" t="n">
        <v>0.48</v>
      </c>
      <c r="V8" t="n">
        <v>0.76</v>
      </c>
      <c r="W8" t="n">
        <v>2.63</v>
      </c>
      <c r="X8" t="n">
        <v>1.47</v>
      </c>
      <c r="Y8" t="n">
        <v>0.5</v>
      </c>
      <c r="Z8" t="n">
        <v>10</v>
      </c>
      <c r="AA8" t="n">
        <v>730.0766201200228</v>
      </c>
      <c r="AB8" t="n">
        <v>998.9230403555189</v>
      </c>
      <c r="AC8" t="n">
        <v>903.5872273812802</v>
      </c>
      <c r="AD8" t="n">
        <v>730076.6201200228</v>
      </c>
      <c r="AE8" t="n">
        <v>998923.0403555189</v>
      </c>
      <c r="AF8" t="n">
        <v>7.133471830719986e-06</v>
      </c>
      <c r="AG8" t="n">
        <v>27.03776041666667</v>
      </c>
      <c r="AH8" t="n">
        <v>903587.2273812802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2.4314</v>
      </c>
      <c r="E9" t="n">
        <v>41.13</v>
      </c>
      <c r="F9" t="n">
        <v>38.13</v>
      </c>
      <c r="G9" t="n">
        <v>67.28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367.6</v>
      </c>
      <c r="Q9" t="n">
        <v>790.17</v>
      </c>
      <c r="R9" t="n">
        <v>114.3</v>
      </c>
      <c r="S9" t="n">
        <v>58.53</v>
      </c>
      <c r="T9" t="n">
        <v>20668.99</v>
      </c>
      <c r="U9" t="n">
        <v>0.51</v>
      </c>
      <c r="V9" t="n">
        <v>0.76</v>
      </c>
      <c r="W9" t="n">
        <v>2.63</v>
      </c>
      <c r="X9" t="n">
        <v>1.22</v>
      </c>
      <c r="Y9" t="n">
        <v>0.5</v>
      </c>
      <c r="Z9" t="n">
        <v>10</v>
      </c>
      <c r="AA9" t="n">
        <v>722.1975585153117</v>
      </c>
      <c r="AB9" t="n">
        <v>988.1425606682876</v>
      </c>
      <c r="AC9" t="n">
        <v>893.8356215448999</v>
      </c>
      <c r="AD9" t="n">
        <v>722197.5585153117</v>
      </c>
      <c r="AE9" t="n">
        <v>988142.5606682876</v>
      </c>
      <c r="AF9" t="n">
        <v>7.202792113460372e-06</v>
      </c>
      <c r="AG9" t="n">
        <v>26.77734375</v>
      </c>
      <c r="AH9" t="n">
        <v>893835.6215448999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2.4469</v>
      </c>
      <c r="E10" t="n">
        <v>40.87</v>
      </c>
      <c r="F10" t="n">
        <v>37.97</v>
      </c>
      <c r="G10" t="n">
        <v>75.94</v>
      </c>
      <c r="H10" t="n">
        <v>1.18</v>
      </c>
      <c r="I10" t="n">
        <v>30</v>
      </c>
      <c r="J10" t="n">
        <v>135.27</v>
      </c>
      <c r="K10" t="n">
        <v>45</v>
      </c>
      <c r="L10" t="n">
        <v>9</v>
      </c>
      <c r="M10" t="n">
        <v>28</v>
      </c>
      <c r="N10" t="n">
        <v>21.27</v>
      </c>
      <c r="O10" t="n">
        <v>16916.71</v>
      </c>
      <c r="P10" t="n">
        <v>360.71</v>
      </c>
      <c r="Q10" t="n">
        <v>790.16</v>
      </c>
      <c r="R10" t="n">
        <v>109.01</v>
      </c>
      <c r="S10" t="n">
        <v>58.53</v>
      </c>
      <c r="T10" t="n">
        <v>18045.16</v>
      </c>
      <c r="U10" t="n">
        <v>0.54</v>
      </c>
      <c r="V10" t="n">
        <v>0.76</v>
      </c>
      <c r="W10" t="n">
        <v>2.62</v>
      </c>
      <c r="X10" t="n">
        <v>1.07</v>
      </c>
      <c r="Y10" t="n">
        <v>0.5</v>
      </c>
      <c r="Z10" t="n">
        <v>10</v>
      </c>
      <c r="AA10" t="n">
        <v>715.7905645861356</v>
      </c>
      <c r="AB10" t="n">
        <v>979.3762289177655</v>
      </c>
      <c r="AC10" t="n">
        <v>885.9059361930238</v>
      </c>
      <c r="AD10" t="n">
        <v>715790.5645861356</v>
      </c>
      <c r="AE10" t="n">
        <v>979376.2289177655</v>
      </c>
      <c r="AF10" t="n">
        <v>7.248709394762762e-06</v>
      </c>
      <c r="AG10" t="n">
        <v>26.60807291666667</v>
      </c>
      <c r="AH10" t="n">
        <v>885905.9361930238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2.4566</v>
      </c>
      <c r="E11" t="n">
        <v>40.71</v>
      </c>
      <c r="F11" t="n">
        <v>37.88</v>
      </c>
      <c r="G11" t="n">
        <v>84.19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25</v>
      </c>
      <c r="N11" t="n">
        <v>21.61</v>
      </c>
      <c r="O11" t="n">
        <v>17082.76</v>
      </c>
      <c r="P11" t="n">
        <v>355.18</v>
      </c>
      <c r="Q11" t="n">
        <v>790.17</v>
      </c>
      <c r="R11" t="n">
        <v>105.97</v>
      </c>
      <c r="S11" t="n">
        <v>58.53</v>
      </c>
      <c r="T11" t="n">
        <v>16540.17</v>
      </c>
      <c r="U11" t="n">
        <v>0.55</v>
      </c>
      <c r="V11" t="n">
        <v>0.77</v>
      </c>
      <c r="W11" t="n">
        <v>2.62</v>
      </c>
      <c r="X11" t="n">
        <v>0.98</v>
      </c>
      <c r="Y11" t="n">
        <v>0.5</v>
      </c>
      <c r="Z11" t="n">
        <v>10</v>
      </c>
      <c r="AA11" t="n">
        <v>711.179376195326</v>
      </c>
      <c r="AB11" t="n">
        <v>973.0669975301856</v>
      </c>
      <c r="AC11" t="n">
        <v>880.1988489940127</v>
      </c>
      <c r="AD11" t="n">
        <v>711179.376195326</v>
      </c>
      <c r="AE11" t="n">
        <v>973066.9975301856</v>
      </c>
      <c r="AF11" t="n">
        <v>7.277444725642325e-06</v>
      </c>
      <c r="AG11" t="n">
        <v>26.50390625</v>
      </c>
      <c r="AH11" t="n">
        <v>880198.8489940127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2.4694</v>
      </c>
      <c r="E12" t="n">
        <v>40.5</v>
      </c>
      <c r="F12" t="n">
        <v>37.75</v>
      </c>
      <c r="G12" t="n">
        <v>94.38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350.16</v>
      </c>
      <c r="Q12" t="n">
        <v>790.16</v>
      </c>
      <c r="R12" t="n">
        <v>101.53</v>
      </c>
      <c r="S12" t="n">
        <v>58.53</v>
      </c>
      <c r="T12" t="n">
        <v>14333.44</v>
      </c>
      <c r="U12" t="n">
        <v>0.58</v>
      </c>
      <c r="V12" t="n">
        <v>0.77</v>
      </c>
      <c r="W12" t="n">
        <v>2.61</v>
      </c>
      <c r="X12" t="n">
        <v>0.85</v>
      </c>
      <c r="Y12" t="n">
        <v>0.5</v>
      </c>
      <c r="Z12" t="n">
        <v>10</v>
      </c>
      <c r="AA12" t="n">
        <v>696.7813438322207</v>
      </c>
      <c r="AB12" t="n">
        <v>953.3669744546271</v>
      </c>
      <c r="AC12" t="n">
        <v>862.3789684716293</v>
      </c>
      <c r="AD12" t="n">
        <v>696781.3438322208</v>
      </c>
      <c r="AE12" t="n">
        <v>953366.9744546271</v>
      </c>
      <c r="AF12" t="n">
        <v>7.315363512782364e-06</v>
      </c>
      <c r="AG12" t="n">
        <v>26.3671875</v>
      </c>
      <c r="AH12" t="n">
        <v>862378.9684716293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2.4768</v>
      </c>
      <c r="E13" t="n">
        <v>40.37</v>
      </c>
      <c r="F13" t="n">
        <v>37.68</v>
      </c>
      <c r="G13" t="n">
        <v>102.76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344.31</v>
      </c>
      <c r="Q13" t="n">
        <v>790.1799999999999</v>
      </c>
      <c r="R13" t="n">
        <v>99.12</v>
      </c>
      <c r="S13" t="n">
        <v>58.53</v>
      </c>
      <c r="T13" t="n">
        <v>13138.62</v>
      </c>
      <c r="U13" t="n">
        <v>0.59</v>
      </c>
      <c r="V13" t="n">
        <v>0.77</v>
      </c>
      <c r="W13" t="n">
        <v>2.61</v>
      </c>
      <c r="X13" t="n">
        <v>0.78</v>
      </c>
      <c r="Y13" t="n">
        <v>0.5</v>
      </c>
      <c r="Z13" t="n">
        <v>10</v>
      </c>
      <c r="AA13" t="n">
        <v>692.4201582082185</v>
      </c>
      <c r="AB13" t="n">
        <v>947.3998078819366</v>
      </c>
      <c r="AC13" t="n">
        <v>856.9812999016656</v>
      </c>
      <c r="AD13" t="n">
        <v>692420.1582082185</v>
      </c>
      <c r="AE13" t="n">
        <v>947399.8078819365</v>
      </c>
      <c r="AF13" t="n">
        <v>7.337285311597699e-06</v>
      </c>
      <c r="AG13" t="n">
        <v>26.28255208333333</v>
      </c>
      <c r="AH13" t="n">
        <v>856981.2999016655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2.484</v>
      </c>
      <c r="E14" t="n">
        <v>40.26</v>
      </c>
      <c r="F14" t="n">
        <v>37.61</v>
      </c>
      <c r="G14" t="n">
        <v>112.84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339.25</v>
      </c>
      <c r="Q14" t="n">
        <v>790.16</v>
      </c>
      <c r="R14" t="n">
        <v>97.03</v>
      </c>
      <c r="S14" t="n">
        <v>58.53</v>
      </c>
      <c r="T14" t="n">
        <v>12102.66</v>
      </c>
      <c r="U14" t="n">
        <v>0.6</v>
      </c>
      <c r="V14" t="n">
        <v>0.77</v>
      </c>
      <c r="W14" t="n">
        <v>2.61</v>
      </c>
      <c r="X14" t="n">
        <v>0.71</v>
      </c>
      <c r="Y14" t="n">
        <v>0.5</v>
      </c>
      <c r="Z14" t="n">
        <v>10</v>
      </c>
      <c r="AA14" t="n">
        <v>688.5419844617362</v>
      </c>
      <c r="AB14" t="n">
        <v>942.0935194690488</v>
      </c>
      <c r="AC14" t="n">
        <v>852.1814362074812</v>
      </c>
      <c r="AD14" t="n">
        <v>688541.9844617362</v>
      </c>
      <c r="AE14" t="n">
        <v>942093.5194690488</v>
      </c>
      <c r="AF14" t="n">
        <v>7.358614629363972e-06</v>
      </c>
      <c r="AG14" t="n">
        <v>26.2109375</v>
      </c>
      <c r="AH14" t="n">
        <v>852181.4362074812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2.4925</v>
      </c>
      <c r="E15" t="n">
        <v>40.12</v>
      </c>
      <c r="F15" t="n">
        <v>37.53</v>
      </c>
      <c r="G15" t="n">
        <v>125.09</v>
      </c>
      <c r="H15" t="n">
        <v>1.74</v>
      </c>
      <c r="I15" t="n">
        <v>18</v>
      </c>
      <c r="J15" t="n">
        <v>142.04</v>
      </c>
      <c r="K15" t="n">
        <v>45</v>
      </c>
      <c r="L15" t="n">
        <v>14</v>
      </c>
      <c r="M15" t="n">
        <v>16</v>
      </c>
      <c r="N15" t="n">
        <v>23.04</v>
      </c>
      <c r="O15" t="n">
        <v>17751.93</v>
      </c>
      <c r="P15" t="n">
        <v>330.13</v>
      </c>
      <c r="Q15" t="n">
        <v>790.16</v>
      </c>
      <c r="R15" t="n">
        <v>94.26000000000001</v>
      </c>
      <c r="S15" t="n">
        <v>58.53</v>
      </c>
      <c r="T15" t="n">
        <v>10728.34</v>
      </c>
      <c r="U15" t="n">
        <v>0.62</v>
      </c>
      <c r="V15" t="n">
        <v>0.77</v>
      </c>
      <c r="W15" t="n">
        <v>2.6</v>
      </c>
      <c r="X15" t="n">
        <v>0.63</v>
      </c>
      <c r="Y15" t="n">
        <v>0.5</v>
      </c>
      <c r="Z15" t="n">
        <v>10</v>
      </c>
      <c r="AA15" t="n">
        <v>682.2832024894404</v>
      </c>
      <c r="AB15" t="n">
        <v>933.5299778565807</v>
      </c>
      <c r="AC15" t="n">
        <v>844.4351869875009</v>
      </c>
      <c r="AD15" t="n">
        <v>682283.2024894404</v>
      </c>
      <c r="AE15" t="n">
        <v>933529.9778565806</v>
      </c>
      <c r="AF15" t="n">
        <v>7.383795073949155e-06</v>
      </c>
      <c r="AG15" t="n">
        <v>26.11979166666667</v>
      </c>
      <c r="AH15" t="n">
        <v>844435.1869875009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2.4965</v>
      </c>
      <c r="E16" t="n">
        <v>40.06</v>
      </c>
      <c r="F16" t="n">
        <v>37.49</v>
      </c>
      <c r="G16" t="n">
        <v>132.32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326.16</v>
      </c>
      <c r="Q16" t="n">
        <v>790.17</v>
      </c>
      <c r="R16" t="n">
        <v>93.06999999999999</v>
      </c>
      <c r="S16" t="n">
        <v>58.53</v>
      </c>
      <c r="T16" t="n">
        <v>10136.84</v>
      </c>
      <c r="U16" t="n">
        <v>0.63</v>
      </c>
      <c r="V16" t="n">
        <v>0.77</v>
      </c>
      <c r="W16" t="n">
        <v>2.6</v>
      </c>
      <c r="X16" t="n">
        <v>0.59</v>
      </c>
      <c r="Y16" t="n">
        <v>0.5</v>
      </c>
      <c r="Z16" t="n">
        <v>10</v>
      </c>
      <c r="AA16" t="n">
        <v>679.5207046568543</v>
      </c>
      <c r="AB16" t="n">
        <v>929.7502064492332</v>
      </c>
      <c r="AC16" t="n">
        <v>841.0161516583282</v>
      </c>
      <c r="AD16" t="n">
        <v>679520.7046568543</v>
      </c>
      <c r="AE16" t="n">
        <v>929750.2064492332</v>
      </c>
      <c r="AF16" t="n">
        <v>7.395644694930418e-06</v>
      </c>
      <c r="AG16" t="n">
        <v>26.08072916666667</v>
      </c>
      <c r="AH16" t="n">
        <v>841016.1516583283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2.4999</v>
      </c>
      <c r="E17" t="n">
        <v>40</v>
      </c>
      <c r="F17" t="n">
        <v>37.46</v>
      </c>
      <c r="G17" t="n">
        <v>140.48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321.18</v>
      </c>
      <c r="Q17" t="n">
        <v>790.17</v>
      </c>
      <c r="R17" t="n">
        <v>92.06999999999999</v>
      </c>
      <c r="S17" t="n">
        <v>58.53</v>
      </c>
      <c r="T17" t="n">
        <v>9644.18</v>
      </c>
      <c r="U17" t="n">
        <v>0.64</v>
      </c>
      <c r="V17" t="n">
        <v>0.77</v>
      </c>
      <c r="W17" t="n">
        <v>2.6</v>
      </c>
      <c r="X17" t="n">
        <v>0.5600000000000001</v>
      </c>
      <c r="Y17" t="n">
        <v>0.5</v>
      </c>
      <c r="Z17" t="n">
        <v>10</v>
      </c>
      <c r="AA17" t="n">
        <v>676.3181574088433</v>
      </c>
      <c r="AB17" t="n">
        <v>925.3683400180915</v>
      </c>
      <c r="AC17" t="n">
        <v>837.0524844093866</v>
      </c>
      <c r="AD17" t="n">
        <v>676318.1574088433</v>
      </c>
      <c r="AE17" t="n">
        <v>925368.3400180915</v>
      </c>
      <c r="AF17" t="n">
        <v>7.405716872764489e-06</v>
      </c>
      <c r="AG17" t="n">
        <v>26.04166666666667</v>
      </c>
      <c r="AH17" t="n">
        <v>837052.4844093865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2.5031</v>
      </c>
      <c r="E18" t="n">
        <v>39.95</v>
      </c>
      <c r="F18" t="n">
        <v>37.43</v>
      </c>
      <c r="G18" t="n">
        <v>149.74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320.42</v>
      </c>
      <c r="Q18" t="n">
        <v>790.16</v>
      </c>
      <c r="R18" t="n">
        <v>90.89</v>
      </c>
      <c r="S18" t="n">
        <v>58.53</v>
      </c>
      <c r="T18" t="n">
        <v>9057.379999999999</v>
      </c>
      <c r="U18" t="n">
        <v>0.64</v>
      </c>
      <c r="V18" t="n">
        <v>0.77</v>
      </c>
      <c r="W18" t="n">
        <v>2.6</v>
      </c>
      <c r="X18" t="n">
        <v>0.53</v>
      </c>
      <c r="Y18" t="n">
        <v>0.5</v>
      </c>
      <c r="Z18" t="n">
        <v>10</v>
      </c>
      <c r="AA18" t="n">
        <v>675.4409363869091</v>
      </c>
      <c r="AB18" t="n">
        <v>924.1680875156209</v>
      </c>
      <c r="AC18" t="n">
        <v>835.9667823211867</v>
      </c>
      <c r="AD18" t="n">
        <v>675440.9363869091</v>
      </c>
      <c r="AE18" t="n">
        <v>924168.0875156209</v>
      </c>
      <c r="AF18" t="n">
        <v>7.415196569549499e-06</v>
      </c>
      <c r="AG18" t="n">
        <v>26.00911458333333</v>
      </c>
      <c r="AH18" t="n">
        <v>835966.7823211866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2.5029</v>
      </c>
      <c r="E19" t="n">
        <v>39.95</v>
      </c>
      <c r="F19" t="n">
        <v>37.44</v>
      </c>
      <c r="G19" t="n">
        <v>149.75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321.4</v>
      </c>
      <c r="Q19" t="n">
        <v>790.16</v>
      </c>
      <c r="R19" t="n">
        <v>90.86</v>
      </c>
      <c r="S19" t="n">
        <v>58.53</v>
      </c>
      <c r="T19" t="n">
        <v>9045.280000000001</v>
      </c>
      <c r="U19" t="n">
        <v>0.64</v>
      </c>
      <c r="V19" t="n">
        <v>0.77</v>
      </c>
      <c r="W19" t="n">
        <v>2.61</v>
      </c>
      <c r="X19" t="n">
        <v>0.54</v>
      </c>
      <c r="Y19" t="n">
        <v>0.5</v>
      </c>
      <c r="Z19" t="n">
        <v>10</v>
      </c>
      <c r="AA19" t="n">
        <v>676.0276611637271</v>
      </c>
      <c r="AB19" t="n">
        <v>924.9708702397336</v>
      </c>
      <c r="AC19" t="n">
        <v>836.6929485888228</v>
      </c>
      <c r="AD19" t="n">
        <v>676027.6611637271</v>
      </c>
      <c r="AE19" t="n">
        <v>924970.8702397336</v>
      </c>
      <c r="AF19" t="n">
        <v>7.414604088500437e-06</v>
      </c>
      <c r="AG19" t="n">
        <v>26.00911458333333</v>
      </c>
      <c r="AH19" t="n">
        <v>836692.9485888227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2.503</v>
      </c>
      <c r="E20" t="n">
        <v>39.95</v>
      </c>
      <c r="F20" t="n">
        <v>37.44</v>
      </c>
      <c r="G20" t="n">
        <v>149.75</v>
      </c>
      <c r="H20" t="n">
        <v>2.26</v>
      </c>
      <c r="I20" t="n">
        <v>15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320.5</v>
      </c>
      <c r="Q20" t="n">
        <v>790.17</v>
      </c>
      <c r="R20" t="n">
        <v>90.7</v>
      </c>
      <c r="S20" t="n">
        <v>58.53</v>
      </c>
      <c r="T20" t="n">
        <v>8964.809999999999</v>
      </c>
      <c r="U20" t="n">
        <v>0.65</v>
      </c>
      <c r="V20" t="n">
        <v>0.77</v>
      </c>
      <c r="W20" t="n">
        <v>2.61</v>
      </c>
      <c r="X20" t="n">
        <v>0.53</v>
      </c>
      <c r="Y20" t="n">
        <v>0.5</v>
      </c>
      <c r="Z20" t="n">
        <v>10</v>
      </c>
      <c r="AA20" t="n">
        <v>675.5268732627288</v>
      </c>
      <c r="AB20" t="n">
        <v>924.2856701403849</v>
      </c>
      <c r="AC20" t="n">
        <v>836.0731430252716</v>
      </c>
      <c r="AD20" t="n">
        <v>675526.8732627288</v>
      </c>
      <c r="AE20" t="n">
        <v>924285.6701403849</v>
      </c>
      <c r="AF20" t="n">
        <v>7.414900329024969e-06</v>
      </c>
      <c r="AG20" t="n">
        <v>26.00911458333333</v>
      </c>
      <c r="AH20" t="n">
        <v>836073.1430252716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2024-09-25T21:26:20Z</dcterms:created>
  <dcterms:modified xmlns:dcterms="http://purl.org/dc/terms/" xmlns:xsi="http://www.w3.org/2001/XMLSchema-instance" xsi:type="dcterms:W3CDTF">2024-09-25T21:26:20Z</dcterms:modified>
</cp:coreProperties>
</file>