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gráficos!$A$7:$A$752</f>
              <numCache>
                <formatCode>General</formatCode>
                <ptCount val="7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</numCache>
            </numRef>
          </xVal>
          <yVal>
            <numRef>
              <f>gráficos!$B$7:$B$752</f>
              <numCache>
                <formatCode>General</formatCode>
                <ptCount val="7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3.6821</v>
      </c>
      <c r="E2" t="n">
        <v>27.16</v>
      </c>
      <c r="F2" t="n">
        <v>17.76</v>
      </c>
      <c r="G2" t="n">
        <v>6.02</v>
      </c>
      <c r="H2" t="n">
        <v>0.09</v>
      </c>
      <c r="I2" t="n">
        <v>177</v>
      </c>
      <c r="J2" t="n">
        <v>194.77</v>
      </c>
      <c r="K2" t="n">
        <v>54.38</v>
      </c>
      <c r="L2" t="n">
        <v>1</v>
      </c>
      <c r="M2" t="n">
        <v>175</v>
      </c>
      <c r="N2" t="n">
        <v>39.4</v>
      </c>
      <c r="O2" t="n">
        <v>24256.19</v>
      </c>
      <c r="P2" t="n">
        <v>245.39</v>
      </c>
      <c r="Q2" t="n">
        <v>1390.3</v>
      </c>
      <c r="R2" t="n">
        <v>154.41</v>
      </c>
      <c r="S2" t="n">
        <v>39.31</v>
      </c>
      <c r="T2" t="n">
        <v>55887.76</v>
      </c>
      <c r="U2" t="n">
        <v>0.25</v>
      </c>
      <c r="V2" t="n">
        <v>0.72</v>
      </c>
      <c r="W2" t="n">
        <v>3.66</v>
      </c>
      <c r="X2" t="n">
        <v>3.63</v>
      </c>
      <c r="Y2" t="n">
        <v>1</v>
      </c>
      <c r="Z2" t="n">
        <v>10</v>
      </c>
      <c r="AA2" t="n">
        <v>1610.969595399396</v>
      </c>
      <c r="AB2" t="n">
        <v>2204.199671388066</v>
      </c>
      <c r="AC2" t="n">
        <v>1993.833948364456</v>
      </c>
      <c r="AD2" t="n">
        <v>1610969.595399396</v>
      </c>
      <c r="AE2" t="n">
        <v>2204199.671388066</v>
      </c>
      <c r="AF2" t="n">
        <v>2.219184278292237e-06</v>
      </c>
      <c r="AG2" t="n">
        <v>70.72916666666667</v>
      </c>
      <c r="AH2" t="n">
        <v>1993833.948364456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4.0724</v>
      </c>
      <c r="E3" t="n">
        <v>24.56</v>
      </c>
      <c r="F3" t="n">
        <v>16.83</v>
      </c>
      <c r="G3" t="n">
        <v>7.53</v>
      </c>
      <c r="H3" t="n">
        <v>0.11</v>
      </c>
      <c r="I3" t="n">
        <v>134</v>
      </c>
      <c r="J3" t="n">
        <v>195.16</v>
      </c>
      <c r="K3" t="n">
        <v>54.38</v>
      </c>
      <c r="L3" t="n">
        <v>1.25</v>
      </c>
      <c r="M3" t="n">
        <v>132</v>
      </c>
      <c r="N3" t="n">
        <v>39.53</v>
      </c>
      <c r="O3" t="n">
        <v>24303.87</v>
      </c>
      <c r="P3" t="n">
        <v>231.02</v>
      </c>
      <c r="Q3" t="n">
        <v>1390.13</v>
      </c>
      <c r="R3" t="n">
        <v>125.58</v>
      </c>
      <c r="S3" t="n">
        <v>39.31</v>
      </c>
      <c r="T3" t="n">
        <v>41683.67</v>
      </c>
      <c r="U3" t="n">
        <v>0.31</v>
      </c>
      <c r="V3" t="n">
        <v>0.76</v>
      </c>
      <c r="W3" t="n">
        <v>3.57</v>
      </c>
      <c r="X3" t="n">
        <v>2.7</v>
      </c>
      <c r="Y3" t="n">
        <v>1</v>
      </c>
      <c r="Z3" t="n">
        <v>10</v>
      </c>
      <c r="AA3" t="n">
        <v>1422.428591697729</v>
      </c>
      <c r="AB3" t="n">
        <v>1946.229552281406</v>
      </c>
      <c r="AC3" t="n">
        <v>1760.484135362001</v>
      </c>
      <c r="AD3" t="n">
        <v>1422428.591697729</v>
      </c>
      <c r="AE3" t="n">
        <v>1946229.552281406</v>
      </c>
      <c r="AF3" t="n">
        <v>2.454416244783495e-06</v>
      </c>
      <c r="AG3" t="n">
        <v>63.95833333333334</v>
      </c>
      <c r="AH3" t="n">
        <v>1760484.135362001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4.3577</v>
      </c>
      <c r="E4" t="n">
        <v>22.95</v>
      </c>
      <c r="F4" t="n">
        <v>16.27</v>
      </c>
      <c r="G4" t="n">
        <v>9.119999999999999</v>
      </c>
      <c r="H4" t="n">
        <v>0.14</v>
      </c>
      <c r="I4" t="n">
        <v>107</v>
      </c>
      <c r="J4" t="n">
        <v>195.55</v>
      </c>
      <c r="K4" t="n">
        <v>54.38</v>
      </c>
      <c r="L4" t="n">
        <v>1.5</v>
      </c>
      <c r="M4" t="n">
        <v>105</v>
      </c>
      <c r="N4" t="n">
        <v>39.67</v>
      </c>
      <c r="O4" t="n">
        <v>24351.61</v>
      </c>
      <c r="P4" t="n">
        <v>221.86</v>
      </c>
      <c r="Q4" t="n">
        <v>1390.22</v>
      </c>
      <c r="R4" t="n">
        <v>108.3</v>
      </c>
      <c r="S4" t="n">
        <v>39.31</v>
      </c>
      <c r="T4" t="n">
        <v>33181.51</v>
      </c>
      <c r="U4" t="n">
        <v>0.36</v>
      </c>
      <c r="V4" t="n">
        <v>0.79</v>
      </c>
      <c r="W4" t="n">
        <v>3.53</v>
      </c>
      <c r="X4" t="n">
        <v>2.14</v>
      </c>
      <c r="Y4" t="n">
        <v>1</v>
      </c>
      <c r="Z4" t="n">
        <v>10</v>
      </c>
      <c r="AA4" t="n">
        <v>1316.484326635995</v>
      </c>
      <c r="AB4" t="n">
        <v>1801.271934892836</v>
      </c>
      <c r="AC4" t="n">
        <v>1629.361069527702</v>
      </c>
      <c r="AD4" t="n">
        <v>1316484.326635995</v>
      </c>
      <c r="AE4" t="n">
        <v>1801271.934892836</v>
      </c>
      <c r="AF4" t="n">
        <v>2.626365207222531e-06</v>
      </c>
      <c r="AG4" t="n">
        <v>59.765625</v>
      </c>
      <c r="AH4" t="n">
        <v>1629361.069527702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4.5552</v>
      </c>
      <c r="E5" t="n">
        <v>21.95</v>
      </c>
      <c r="F5" t="n">
        <v>15.94</v>
      </c>
      <c r="G5" t="n">
        <v>10.62</v>
      </c>
      <c r="H5" t="n">
        <v>0.16</v>
      </c>
      <c r="I5" t="n">
        <v>90</v>
      </c>
      <c r="J5" t="n">
        <v>195.93</v>
      </c>
      <c r="K5" t="n">
        <v>54.38</v>
      </c>
      <c r="L5" t="n">
        <v>1.75</v>
      </c>
      <c r="M5" t="n">
        <v>88</v>
      </c>
      <c r="N5" t="n">
        <v>39.81</v>
      </c>
      <c r="O5" t="n">
        <v>24399.39</v>
      </c>
      <c r="P5" t="n">
        <v>216.01</v>
      </c>
      <c r="Q5" t="n">
        <v>1389.68</v>
      </c>
      <c r="R5" t="n">
        <v>97.44</v>
      </c>
      <c r="S5" t="n">
        <v>39.31</v>
      </c>
      <c r="T5" t="n">
        <v>27835.44</v>
      </c>
      <c r="U5" t="n">
        <v>0.4</v>
      </c>
      <c r="V5" t="n">
        <v>0.8100000000000001</v>
      </c>
      <c r="W5" t="n">
        <v>3.52</v>
      </c>
      <c r="X5" t="n">
        <v>1.81</v>
      </c>
      <c r="Y5" t="n">
        <v>1</v>
      </c>
      <c r="Z5" t="n">
        <v>10</v>
      </c>
      <c r="AA5" t="n">
        <v>1249.19299609927</v>
      </c>
      <c r="AB5" t="n">
        <v>1709.200967768506</v>
      </c>
      <c r="AC5" t="n">
        <v>1546.077226283303</v>
      </c>
      <c r="AD5" t="n">
        <v>1249192.99609927</v>
      </c>
      <c r="AE5" t="n">
        <v>1709200.967768506</v>
      </c>
      <c r="AF5" t="n">
        <v>2.745397524368376e-06</v>
      </c>
      <c r="AG5" t="n">
        <v>57.16145833333334</v>
      </c>
      <c r="AH5" t="n">
        <v>1546077.226283303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4.7231</v>
      </c>
      <c r="E6" t="n">
        <v>21.17</v>
      </c>
      <c r="F6" t="n">
        <v>15.66</v>
      </c>
      <c r="G6" t="n">
        <v>12.2</v>
      </c>
      <c r="H6" t="n">
        <v>0.18</v>
      </c>
      <c r="I6" t="n">
        <v>77</v>
      </c>
      <c r="J6" t="n">
        <v>196.32</v>
      </c>
      <c r="K6" t="n">
        <v>54.38</v>
      </c>
      <c r="L6" t="n">
        <v>2</v>
      </c>
      <c r="M6" t="n">
        <v>75</v>
      </c>
      <c r="N6" t="n">
        <v>39.95</v>
      </c>
      <c r="O6" t="n">
        <v>24447.22</v>
      </c>
      <c r="P6" t="n">
        <v>210.81</v>
      </c>
      <c r="Q6" t="n">
        <v>1390.2</v>
      </c>
      <c r="R6" t="n">
        <v>89</v>
      </c>
      <c r="S6" t="n">
        <v>39.31</v>
      </c>
      <c r="T6" t="n">
        <v>23680.84</v>
      </c>
      <c r="U6" t="n">
        <v>0.44</v>
      </c>
      <c r="V6" t="n">
        <v>0.82</v>
      </c>
      <c r="W6" t="n">
        <v>3.49</v>
      </c>
      <c r="X6" t="n">
        <v>1.54</v>
      </c>
      <c r="Y6" t="n">
        <v>1</v>
      </c>
      <c r="Z6" t="n">
        <v>10</v>
      </c>
      <c r="AA6" t="n">
        <v>1197.483543449841</v>
      </c>
      <c r="AB6" t="n">
        <v>1638.449813393509</v>
      </c>
      <c r="AC6" t="n">
        <v>1482.078462781988</v>
      </c>
      <c r="AD6" t="n">
        <v>1197483.543449841</v>
      </c>
      <c r="AE6" t="n">
        <v>1638449.813393509</v>
      </c>
      <c r="AF6" t="n">
        <v>2.846590061324261e-06</v>
      </c>
      <c r="AG6" t="n">
        <v>55.13020833333334</v>
      </c>
      <c r="AH6" t="n">
        <v>1482078.462781988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4.8597</v>
      </c>
      <c r="E7" t="n">
        <v>20.58</v>
      </c>
      <c r="F7" t="n">
        <v>15.46</v>
      </c>
      <c r="G7" t="n">
        <v>13.84</v>
      </c>
      <c r="H7" t="n">
        <v>0.2</v>
      </c>
      <c r="I7" t="n">
        <v>67</v>
      </c>
      <c r="J7" t="n">
        <v>196.71</v>
      </c>
      <c r="K7" t="n">
        <v>54.38</v>
      </c>
      <c r="L7" t="n">
        <v>2.25</v>
      </c>
      <c r="M7" t="n">
        <v>65</v>
      </c>
      <c r="N7" t="n">
        <v>40.08</v>
      </c>
      <c r="O7" t="n">
        <v>24495.09</v>
      </c>
      <c r="P7" t="n">
        <v>206.64</v>
      </c>
      <c r="Q7" t="n">
        <v>1389.79</v>
      </c>
      <c r="R7" t="n">
        <v>82.89</v>
      </c>
      <c r="S7" t="n">
        <v>39.31</v>
      </c>
      <c r="T7" t="n">
        <v>20677.86</v>
      </c>
      <c r="U7" t="n">
        <v>0.47</v>
      </c>
      <c r="V7" t="n">
        <v>0.83</v>
      </c>
      <c r="W7" t="n">
        <v>3.47</v>
      </c>
      <c r="X7" t="n">
        <v>1.33</v>
      </c>
      <c r="Y7" t="n">
        <v>1</v>
      </c>
      <c r="Z7" t="n">
        <v>10</v>
      </c>
      <c r="AA7" t="n">
        <v>1161.137665019442</v>
      </c>
      <c r="AB7" t="n">
        <v>1588.719779058048</v>
      </c>
      <c r="AC7" t="n">
        <v>1437.094593126961</v>
      </c>
      <c r="AD7" t="n">
        <v>1161137.665019443</v>
      </c>
      <c r="AE7" t="n">
        <v>1588719.779058048</v>
      </c>
      <c r="AF7" t="n">
        <v>2.928918236119818e-06</v>
      </c>
      <c r="AG7" t="n">
        <v>53.59375</v>
      </c>
      <c r="AH7" t="n">
        <v>1437094.593126961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4.9573</v>
      </c>
      <c r="E8" t="n">
        <v>20.17</v>
      </c>
      <c r="F8" t="n">
        <v>15.32</v>
      </c>
      <c r="G8" t="n">
        <v>15.32</v>
      </c>
      <c r="H8" t="n">
        <v>0.23</v>
      </c>
      <c r="I8" t="n">
        <v>60</v>
      </c>
      <c r="J8" t="n">
        <v>197.1</v>
      </c>
      <c r="K8" t="n">
        <v>54.38</v>
      </c>
      <c r="L8" t="n">
        <v>2.5</v>
      </c>
      <c r="M8" t="n">
        <v>58</v>
      </c>
      <c r="N8" t="n">
        <v>40.22</v>
      </c>
      <c r="O8" t="n">
        <v>24543.01</v>
      </c>
      <c r="P8" t="n">
        <v>203.19</v>
      </c>
      <c r="Q8" t="n">
        <v>1390.02</v>
      </c>
      <c r="R8" t="n">
        <v>78.33</v>
      </c>
      <c r="S8" t="n">
        <v>39.31</v>
      </c>
      <c r="T8" t="n">
        <v>18429.96</v>
      </c>
      <c r="U8" t="n">
        <v>0.5</v>
      </c>
      <c r="V8" t="n">
        <v>0.84</v>
      </c>
      <c r="W8" t="n">
        <v>3.46</v>
      </c>
      <c r="X8" t="n">
        <v>1.2</v>
      </c>
      <c r="Y8" t="n">
        <v>1</v>
      </c>
      <c r="Z8" t="n">
        <v>10</v>
      </c>
      <c r="AA8" t="n">
        <v>1129.698980524134</v>
      </c>
      <c r="AB8" t="n">
        <v>1545.703983954695</v>
      </c>
      <c r="AC8" t="n">
        <v>1398.184165135225</v>
      </c>
      <c r="AD8" t="n">
        <v>1129698.980524134</v>
      </c>
      <c r="AE8" t="n">
        <v>1545703.983954695</v>
      </c>
      <c r="AF8" t="n">
        <v>2.98774129512455e-06</v>
      </c>
      <c r="AG8" t="n">
        <v>52.52604166666666</v>
      </c>
      <c r="AH8" t="n">
        <v>1398184.165135225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5.0665</v>
      </c>
      <c r="E9" t="n">
        <v>19.74</v>
      </c>
      <c r="F9" t="n">
        <v>15.16</v>
      </c>
      <c r="G9" t="n">
        <v>17.16</v>
      </c>
      <c r="H9" t="n">
        <v>0.25</v>
      </c>
      <c r="I9" t="n">
        <v>53</v>
      </c>
      <c r="J9" t="n">
        <v>197.49</v>
      </c>
      <c r="K9" t="n">
        <v>54.38</v>
      </c>
      <c r="L9" t="n">
        <v>2.75</v>
      </c>
      <c r="M9" t="n">
        <v>51</v>
      </c>
      <c r="N9" t="n">
        <v>40.36</v>
      </c>
      <c r="O9" t="n">
        <v>24590.98</v>
      </c>
      <c r="P9" t="n">
        <v>199.63</v>
      </c>
      <c r="Q9" t="n">
        <v>1389.89</v>
      </c>
      <c r="R9" t="n">
        <v>73.78</v>
      </c>
      <c r="S9" t="n">
        <v>39.31</v>
      </c>
      <c r="T9" t="n">
        <v>16189.49</v>
      </c>
      <c r="U9" t="n">
        <v>0.53</v>
      </c>
      <c r="V9" t="n">
        <v>0.85</v>
      </c>
      <c r="W9" t="n">
        <v>3.44</v>
      </c>
      <c r="X9" t="n">
        <v>1.04</v>
      </c>
      <c r="Y9" t="n">
        <v>1</v>
      </c>
      <c r="Z9" t="n">
        <v>10</v>
      </c>
      <c r="AA9" t="n">
        <v>1097.592657166238</v>
      </c>
      <c r="AB9" t="n">
        <v>1501.774695905402</v>
      </c>
      <c r="AC9" t="n">
        <v>1358.447426682213</v>
      </c>
      <c r="AD9" t="n">
        <v>1097592.657166238</v>
      </c>
      <c r="AE9" t="n">
        <v>1501774.695905402</v>
      </c>
      <c r="AF9" t="n">
        <v>3.05355561933886e-06</v>
      </c>
      <c r="AG9" t="n">
        <v>51.40625</v>
      </c>
      <c r="AH9" t="n">
        <v>1358447.426682213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5.1398</v>
      </c>
      <c r="E10" t="n">
        <v>19.46</v>
      </c>
      <c r="F10" t="n">
        <v>15.07</v>
      </c>
      <c r="G10" t="n">
        <v>18.84</v>
      </c>
      <c r="H10" t="n">
        <v>0.27</v>
      </c>
      <c r="I10" t="n">
        <v>48</v>
      </c>
      <c r="J10" t="n">
        <v>197.88</v>
      </c>
      <c r="K10" t="n">
        <v>54.38</v>
      </c>
      <c r="L10" t="n">
        <v>3</v>
      </c>
      <c r="M10" t="n">
        <v>46</v>
      </c>
      <c r="N10" t="n">
        <v>40.5</v>
      </c>
      <c r="O10" t="n">
        <v>24639</v>
      </c>
      <c r="P10" t="n">
        <v>196.93</v>
      </c>
      <c r="Q10" t="n">
        <v>1389.92</v>
      </c>
      <c r="R10" t="n">
        <v>70.67</v>
      </c>
      <c r="S10" t="n">
        <v>39.31</v>
      </c>
      <c r="T10" t="n">
        <v>14659.91</v>
      </c>
      <c r="U10" t="n">
        <v>0.5600000000000001</v>
      </c>
      <c r="V10" t="n">
        <v>0.85</v>
      </c>
      <c r="W10" t="n">
        <v>3.44</v>
      </c>
      <c r="X10" t="n">
        <v>0.95</v>
      </c>
      <c r="Y10" t="n">
        <v>1</v>
      </c>
      <c r="Z10" t="n">
        <v>10</v>
      </c>
      <c r="AA10" t="n">
        <v>1079.56800320979</v>
      </c>
      <c r="AB10" t="n">
        <v>1477.112569170579</v>
      </c>
      <c r="AC10" t="n">
        <v>1336.13901870945</v>
      </c>
      <c r="AD10" t="n">
        <v>1079568.00320979</v>
      </c>
      <c r="AE10" t="n">
        <v>1477112.569170579</v>
      </c>
      <c r="AF10" t="n">
        <v>3.097733183120078e-06</v>
      </c>
      <c r="AG10" t="n">
        <v>50.67708333333334</v>
      </c>
      <c r="AH10" t="n">
        <v>1336139.01870945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5.1999</v>
      </c>
      <c r="E11" t="n">
        <v>19.23</v>
      </c>
      <c r="F11" t="n">
        <v>15</v>
      </c>
      <c r="G11" t="n">
        <v>20.46</v>
      </c>
      <c r="H11" t="n">
        <v>0.29</v>
      </c>
      <c r="I11" t="n">
        <v>44</v>
      </c>
      <c r="J11" t="n">
        <v>198.27</v>
      </c>
      <c r="K11" t="n">
        <v>54.38</v>
      </c>
      <c r="L11" t="n">
        <v>3.25</v>
      </c>
      <c r="M11" t="n">
        <v>42</v>
      </c>
      <c r="N11" t="n">
        <v>40.64</v>
      </c>
      <c r="O11" t="n">
        <v>24687.06</v>
      </c>
      <c r="P11" t="n">
        <v>194.6</v>
      </c>
      <c r="Q11" t="n">
        <v>1389.91</v>
      </c>
      <c r="R11" t="n">
        <v>68.48</v>
      </c>
      <c r="S11" t="n">
        <v>39.31</v>
      </c>
      <c r="T11" t="n">
        <v>13584.57</v>
      </c>
      <c r="U11" t="n">
        <v>0.57</v>
      </c>
      <c r="V11" t="n">
        <v>0.86</v>
      </c>
      <c r="W11" t="n">
        <v>3.44</v>
      </c>
      <c r="X11" t="n">
        <v>0.88</v>
      </c>
      <c r="Y11" t="n">
        <v>1</v>
      </c>
      <c r="Z11" t="n">
        <v>10</v>
      </c>
      <c r="AA11" t="n">
        <v>1063.099178825585</v>
      </c>
      <c r="AB11" t="n">
        <v>1454.579197094856</v>
      </c>
      <c r="AC11" t="n">
        <v>1315.756200038847</v>
      </c>
      <c r="AD11" t="n">
        <v>1063099.178825585</v>
      </c>
      <c r="AE11" t="n">
        <v>1454579.197094856</v>
      </c>
      <c r="AF11" t="n">
        <v>3.133955169249016e-06</v>
      </c>
      <c r="AG11" t="n">
        <v>50.078125</v>
      </c>
      <c r="AH11" t="n">
        <v>1315756.200038847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5.2483</v>
      </c>
      <c r="E12" t="n">
        <v>19.05</v>
      </c>
      <c r="F12" t="n">
        <v>14.94</v>
      </c>
      <c r="G12" t="n">
        <v>21.87</v>
      </c>
      <c r="H12" t="n">
        <v>0.31</v>
      </c>
      <c r="I12" t="n">
        <v>41</v>
      </c>
      <c r="J12" t="n">
        <v>198.66</v>
      </c>
      <c r="K12" t="n">
        <v>54.38</v>
      </c>
      <c r="L12" t="n">
        <v>3.5</v>
      </c>
      <c r="M12" t="n">
        <v>39</v>
      </c>
      <c r="N12" t="n">
        <v>40.78</v>
      </c>
      <c r="O12" t="n">
        <v>24735.17</v>
      </c>
      <c r="P12" t="n">
        <v>192.36</v>
      </c>
      <c r="Q12" t="n">
        <v>1389.84</v>
      </c>
      <c r="R12" t="n">
        <v>66.65000000000001</v>
      </c>
      <c r="S12" t="n">
        <v>39.31</v>
      </c>
      <c r="T12" t="n">
        <v>12683.99</v>
      </c>
      <c r="U12" t="n">
        <v>0.59</v>
      </c>
      <c r="V12" t="n">
        <v>0.86</v>
      </c>
      <c r="W12" t="n">
        <v>3.43</v>
      </c>
      <c r="X12" t="n">
        <v>0.82</v>
      </c>
      <c r="Y12" t="n">
        <v>1</v>
      </c>
      <c r="Z12" t="n">
        <v>10</v>
      </c>
      <c r="AA12" t="n">
        <v>1057.351982947649</v>
      </c>
      <c r="AB12" t="n">
        <v>1446.715630146276</v>
      </c>
      <c r="AC12" t="n">
        <v>1308.643120883254</v>
      </c>
      <c r="AD12" t="n">
        <v>1057351.982947649</v>
      </c>
      <c r="AE12" t="n">
        <v>1446715.630146276</v>
      </c>
      <c r="AF12" t="n">
        <v>3.163125620640707e-06</v>
      </c>
      <c r="AG12" t="n">
        <v>49.609375</v>
      </c>
      <c r="AH12" t="n">
        <v>1308643.120883254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5.2986</v>
      </c>
      <c r="E13" t="n">
        <v>18.87</v>
      </c>
      <c r="F13" t="n">
        <v>14.88</v>
      </c>
      <c r="G13" t="n">
        <v>23.49</v>
      </c>
      <c r="H13" t="n">
        <v>0.33</v>
      </c>
      <c r="I13" t="n">
        <v>38</v>
      </c>
      <c r="J13" t="n">
        <v>199.05</v>
      </c>
      <c r="K13" t="n">
        <v>54.38</v>
      </c>
      <c r="L13" t="n">
        <v>3.75</v>
      </c>
      <c r="M13" t="n">
        <v>36</v>
      </c>
      <c r="N13" t="n">
        <v>40.92</v>
      </c>
      <c r="O13" t="n">
        <v>24783.33</v>
      </c>
      <c r="P13" t="n">
        <v>190.24</v>
      </c>
      <c r="Q13" t="n">
        <v>1389.64</v>
      </c>
      <c r="R13" t="n">
        <v>64.95</v>
      </c>
      <c r="S13" t="n">
        <v>39.31</v>
      </c>
      <c r="T13" t="n">
        <v>11849.2</v>
      </c>
      <c r="U13" t="n">
        <v>0.61</v>
      </c>
      <c r="V13" t="n">
        <v>0.86</v>
      </c>
      <c r="W13" t="n">
        <v>3.42</v>
      </c>
      <c r="X13" t="n">
        <v>0.76</v>
      </c>
      <c r="Y13" t="n">
        <v>1</v>
      </c>
      <c r="Z13" t="n">
        <v>10</v>
      </c>
      <c r="AA13" t="n">
        <v>1042.002708657585</v>
      </c>
      <c r="AB13" t="n">
        <v>1425.714075900421</v>
      </c>
      <c r="AC13" t="n">
        <v>1289.645925498756</v>
      </c>
      <c r="AD13" t="n">
        <v>1042002.708657585</v>
      </c>
      <c r="AE13" t="n">
        <v>1425714.075900421</v>
      </c>
      <c r="AF13" t="n">
        <v>3.193441193058104e-06</v>
      </c>
      <c r="AG13" t="n">
        <v>49.140625</v>
      </c>
      <c r="AH13" t="n">
        <v>1289645.925498757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5.3485</v>
      </c>
      <c r="E14" t="n">
        <v>18.7</v>
      </c>
      <c r="F14" t="n">
        <v>14.82</v>
      </c>
      <c r="G14" t="n">
        <v>25.4</v>
      </c>
      <c r="H14" t="n">
        <v>0.36</v>
      </c>
      <c r="I14" t="n">
        <v>35</v>
      </c>
      <c r="J14" t="n">
        <v>199.44</v>
      </c>
      <c r="K14" t="n">
        <v>54.38</v>
      </c>
      <c r="L14" t="n">
        <v>4</v>
      </c>
      <c r="M14" t="n">
        <v>33</v>
      </c>
      <c r="N14" t="n">
        <v>41.06</v>
      </c>
      <c r="O14" t="n">
        <v>24831.54</v>
      </c>
      <c r="P14" t="n">
        <v>187.61</v>
      </c>
      <c r="Q14" t="n">
        <v>1389.71</v>
      </c>
      <c r="R14" t="n">
        <v>63</v>
      </c>
      <c r="S14" t="n">
        <v>39.31</v>
      </c>
      <c r="T14" t="n">
        <v>10889.18</v>
      </c>
      <c r="U14" t="n">
        <v>0.62</v>
      </c>
      <c r="V14" t="n">
        <v>0.87</v>
      </c>
      <c r="W14" t="n">
        <v>3.42</v>
      </c>
      <c r="X14" t="n">
        <v>0.7</v>
      </c>
      <c r="Y14" t="n">
        <v>1</v>
      </c>
      <c r="Z14" t="n">
        <v>10</v>
      </c>
      <c r="AA14" t="n">
        <v>1026.260669128635</v>
      </c>
      <c r="AB14" t="n">
        <v>1404.175122927142</v>
      </c>
      <c r="AC14" t="n">
        <v>1270.162619967138</v>
      </c>
      <c r="AD14" t="n">
        <v>1026260.669128635</v>
      </c>
      <c r="AE14" t="n">
        <v>1404175.122927142</v>
      </c>
      <c r="AF14" t="n">
        <v>3.223515687364826e-06</v>
      </c>
      <c r="AG14" t="n">
        <v>48.69791666666666</v>
      </c>
      <c r="AH14" t="n">
        <v>1270162.619967137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5.3877</v>
      </c>
      <c r="E15" t="n">
        <v>18.56</v>
      </c>
      <c r="F15" t="n">
        <v>14.76</v>
      </c>
      <c r="G15" t="n">
        <v>26.84</v>
      </c>
      <c r="H15" t="n">
        <v>0.38</v>
      </c>
      <c r="I15" t="n">
        <v>33</v>
      </c>
      <c r="J15" t="n">
        <v>199.83</v>
      </c>
      <c r="K15" t="n">
        <v>54.38</v>
      </c>
      <c r="L15" t="n">
        <v>4.25</v>
      </c>
      <c r="M15" t="n">
        <v>31</v>
      </c>
      <c r="N15" t="n">
        <v>41.2</v>
      </c>
      <c r="O15" t="n">
        <v>24879.79</v>
      </c>
      <c r="P15" t="n">
        <v>185.53</v>
      </c>
      <c r="Q15" t="n">
        <v>1389.76</v>
      </c>
      <c r="R15" t="n">
        <v>61.03</v>
      </c>
      <c r="S15" t="n">
        <v>39.31</v>
      </c>
      <c r="T15" t="n">
        <v>9914.059999999999</v>
      </c>
      <c r="U15" t="n">
        <v>0.64</v>
      </c>
      <c r="V15" t="n">
        <v>0.87</v>
      </c>
      <c r="W15" t="n">
        <v>3.42</v>
      </c>
      <c r="X15" t="n">
        <v>0.64</v>
      </c>
      <c r="Y15" t="n">
        <v>1</v>
      </c>
      <c r="Z15" t="n">
        <v>10</v>
      </c>
      <c r="AA15" t="n">
        <v>1021.480425718398</v>
      </c>
      <c r="AB15" t="n">
        <v>1397.634583003799</v>
      </c>
      <c r="AC15" t="n">
        <v>1264.246299994373</v>
      </c>
      <c r="AD15" t="n">
        <v>1021480.425718398</v>
      </c>
      <c r="AE15" t="n">
        <v>1397634.583003799</v>
      </c>
      <c r="AF15" t="n">
        <v>3.247141342210989e-06</v>
      </c>
      <c r="AG15" t="n">
        <v>48.33333333333334</v>
      </c>
      <c r="AH15" t="n">
        <v>1264246.299994373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5.4222</v>
      </c>
      <c r="E16" t="n">
        <v>18.44</v>
      </c>
      <c r="F16" t="n">
        <v>14.72</v>
      </c>
      <c r="G16" t="n">
        <v>28.49</v>
      </c>
      <c r="H16" t="n">
        <v>0.4</v>
      </c>
      <c r="I16" t="n">
        <v>31</v>
      </c>
      <c r="J16" t="n">
        <v>200.22</v>
      </c>
      <c r="K16" t="n">
        <v>54.38</v>
      </c>
      <c r="L16" t="n">
        <v>4.5</v>
      </c>
      <c r="M16" t="n">
        <v>29</v>
      </c>
      <c r="N16" t="n">
        <v>41.35</v>
      </c>
      <c r="O16" t="n">
        <v>24928.09</v>
      </c>
      <c r="P16" t="n">
        <v>183.75</v>
      </c>
      <c r="Q16" t="n">
        <v>1389.63</v>
      </c>
      <c r="R16" t="n">
        <v>59.81</v>
      </c>
      <c r="S16" t="n">
        <v>39.31</v>
      </c>
      <c r="T16" t="n">
        <v>9318.01</v>
      </c>
      <c r="U16" t="n">
        <v>0.66</v>
      </c>
      <c r="V16" t="n">
        <v>0.87</v>
      </c>
      <c r="W16" t="n">
        <v>3.41</v>
      </c>
      <c r="X16" t="n">
        <v>0.6</v>
      </c>
      <c r="Y16" t="n">
        <v>1</v>
      </c>
      <c r="Z16" t="n">
        <v>10</v>
      </c>
      <c r="AA16" t="n">
        <v>1007.83893984134</v>
      </c>
      <c r="AB16" t="n">
        <v>1378.969700206927</v>
      </c>
      <c r="AC16" t="n">
        <v>1247.362767415307</v>
      </c>
      <c r="AD16" t="n">
        <v>1007838.93984134</v>
      </c>
      <c r="AE16" t="n">
        <v>1378969.700206927</v>
      </c>
      <c r="AF16" t="n">
        <v>3.267934329256719e-06</v>
      </c>
      <c r="AG16" t="n">
        <v>48.02083333333334</v>
      </c>
      <c r="AH16" t="n">
        <v>1247362.767415307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5.457</v>
      </c>
      <c r="E17" t="n">
        <v>18.32</v>
      </c>
      <c r="F17" t="n">
        <v>14.68</v>
      </c>
      <c r="G17" t="n">
        <v>30.37</v>
      </c>
      <c r="H17" t="n">
        <v>0.42</v>
      </c>
      <c r="I17" t="n">
        <v>29</v>
      </c>
      <c r="J17" t="n">
        <v>200.61</v>
      </c>
      <c r="K17" t="n">
        <v>54.38</v>
      </c>
      <c r="L17" t="n">
        <v>4.75</v>
      </c>
      <c r="M17" t="n">
        <v>27</v>
      </c>
      <c r="N17" t="n">
        <v>41.49</v>
      </c>
      <c r="O17" t="n">
        <v>24976.45</v>
      </c>
      <c r="P17" t="n">
        <v>180.89</v>
      </c>
      <c r="Q17" t="n">
        <v>1389.69</v>
      </c>
      <c r="R17" t="n">
        <v>58.5</v>
      </c>
      <c r="S17" t="n">
        <v>39.31</v>
      </c>
      <c r="T17" t="n">
        <v>8668.1</v>
      </c>
      <c r="U17" t="n">
        <v>0.67</v>
      </c>
      <c r="V17" t="n">
        <v>0.87</v>
      </c>
      <c r="W17" t="n">
        <v>3.41</v>
      </c>
      <c r="X17" t="n">
        <v>0.5600000000000001</v>
      </c>
      <c r="Y17" t="n">
        <v>1</v>
      </c>
      <c r="Z17" t="n">
        <v>10</v>
      </c>
      <c r="AA17" t="n">
        <v>1002.773125487718</v>
      </c>
      <c r="AB17" t="n">
        <v>1372.038429520344</v>
      </c>
      <c r="AC17" t="n">
        <v>1241.093007474952</v>
      </c>
      <c r="AD17" t="n">
        <v>1002773.125487718</v>
      </c>
      <c r="AE17" t="n">
        <v>1372038.429520344</v>
      </c>
      <c r="AF17" t="n">
        <v>3.288908124885455e-06</v>
      </c>
      <c r="AG17" t="n">
        <v>47.70833333333334</v>
      </c>
      <c r="AH17" t="n">
        <v>1241093.007474952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5.4891</v>
      </c>
      <c r="E18" t="n">
        <v>18.22</v>
      </c>
      <c r="F18" t="n">
        <v>14.65</v>
      </c>
      <c r="G18" t="n">
        <v>32.56</v>
      </c>
      <c r="H18" t="n">
        <v>0.44</v>
      </c>
      <c r="I18" t="n">
        <v>27</v>
      </c>
      <c r="J18" t="n">
        <v>201.01</v>
      </c>
      <c r="K18" t="n">
        <v>54.38</v>
      </c>
      <c r="L18" t="n">
        <v>5</v>
      </c>
      <c r="M18" t="n">
        <v>25</v>
      </c>
      <c r="N18" t="n">
        <v>41.63</v>
      </c>
      <c r="O18" t="n">
        <v>25024.84</v>
      </c>
      <c r="P18" t="n">
        <v>178.89</v>
      </c>
      <c r="Q18" t="n">
        <v>1389.62</v>
      </c>
      <c r="R18" t="n">
        <v>57.76</v>
      </c>
      <c r="S18" t="n">
        <v>39.31</v>
      </c>
      <c r="T18" t="n">
        <v>8311.879999999999</v>
      </c>
      <c r="U18" t="n">
        <v>0.68</v>
      </c>
      <c r="V18" t="n">
        <v>0.88</v>
      </c>
      <c r="W18" t="n">
        <v>3.4</v>
      </c>
      <c r="X18" t="n">
        <v>0.53</v>
      </c>
      <c r="Y18" t="n">
        <v>1</v>
      </c>
      <c r="Z18" t="n">
        <v>10</v>
      </c>
      <c r="AA18" t="n">
        <v>989.1084472113768</v>
      </c>
      <c r="AB18" t="n">
        <v>1353.341813859596</v>
      </c>
      <c r="AC18" t="n">
        <v>1224.180770572</v>
      </c>
      <c r="AD18" t="n">
        <v>989108.4472113767</v>
      </c>
      <c r="AE18" t="n">
        <v>1353341.813859595</v>
      </c>
      <c r="AF18" t="n">
        <v>3.308254643267134e-06</v>
      </c>
      <c r="AG18" t="n">
        <v>47.44791666666666</v>
      </c>
      <c r="AH18" t="n">
        <v>1224180.770572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5.5066</v>
      </c>
      <c r="E19" t="n">
        <v>18.16</v>
      </c>
      <c r="F19" t="n">
        <v>14.63</v>
      </c>
      <c r="G19" t="n">
        <v>33.77</v>
      </c>
      <c r="H19" t="n">
        <v>0.46</v>
      </c>
      <c r="I19" t="n">
        <v>26</v>
      </c>
      <c r="J19" t="n">
        <v>201.4</v>
      </c>
      <c r="K19" t="n">
        <v>54.38</v>
      </c>
      <c r="L19" t="n">
        <v>5.25</v>
      </c>
      <c r="M19" t="n">
        <v>24</v>
      </c>
      <c r="N19" t="n">
        <v>41.77</v>
      </c>
      <c r="O19" t="n">
        <v>25073.29</v>
      </c>
      <c r="P19" t="n">
        <v>177.34</v>
      </c>
      <c r="Q19" t="n">
        <v>1389.59</v>
      </c>
      <c r="R19" t="n">
        <v>57.3</v>
      </c>
      <c r="S19" t="n">
        <v>39.31</v>
      </c>
      <c r="T19" t="n">
        <v>8086.76</v>
      </c>
      <c r="U19" t="n">
        <v>0.6899999999999999</v>
      </c>
      <c r="V19" t="n">
        <v>0.88</v>
      </c>
      <c r="W19" t="n">
        <v>3.4</v>
      </c>
      <c r="X19" t="n">
        <v>0.51</v>
      </c>
      <c r="Y19" t="n">
        <v>1</v>
      </c>
      <c r="Z19" t="n">
        <v>10</v>
      </c>
      <c r="AA19" t="n">
        <v>986.5528169030749</v>
      </c>
      <c r="AB19" t="n">
        <v>1349.845087725325</v>
      </c>
      <c r="AC19" t="n">
        <v>1221.017767072299</v>
      </c>
      <c r="AD19" t="n">
        <v>986552.816903075</v>
      </c>
      <c r="AE19" t="n">
        <v>1349845.087725325</v>
      </c>
      <c r="AF19" t="n">
        <v>3.318801810609172e-06</v>
      </c>
      <c r="AG19" t="n">
        <v>47.29166666666666</v>
      </c>
      <c r="AH19" t="n">
        <v>1221017.767072299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5.5458</v>
      </c>
      <c r="E20" t="n">
        <v>18.03</v>
      </c>
      <c r="F20" t="n">
        <v>14.58</v>
      </c>
      <c r="G20" t="n">
        <v>36.45</v>
      </c>
      <c r="H20" t="n">
        <v>0.48</v>
      </c>
      <c r="I20" t="n">
        <v>24</v>
      </c>
      <c r="J20" t="n">
        <v>201.79</v>
      </c>
      <c r="K20" t="n">
        <v>54.38</v>
      </c>
      <c r="L20" t="n">
        <v>5.5</v>
      </c>
      <c r="M20" t="n">
        <v>22</v>
      </c>
      <c r="N20" t="n">
        <v>41.92</v>
      </c>
      <c r="O20" t="n">
        <v>25121.79</v>
      </c>
      <c r="P20" t="n">
        <v>174.73</v>
      </c>
      <c r="Q20" t="n">
        <v>1389.62</v>
      </c>
      <c r="R20" t="n">
        <v>55.45</v>
      </c>
      <c r="S20" t="n">
        <v>39.31</v>
      </c>
      <c r="T20" t="n">
        <v>7170.76</v>
      </c>
      <c r="U20" t="n">
        <v>0.71</v>
      </c>
      <c r="V20" t="n">
        <v>0.88</v>
      </c>
      <c r="W20" t="n">
        <v>3.4</v>
      </c>
      <c r="X20" t="n">
        <v>0.46</v>
      </c>
      <c r="Y20" t="n">
        <v>1</v>
      </c>
      <c r="Z20" t="n">
        <v>10</v>
      </c>
      <c r="AA20" t="n">
        <v>981.5954872162952</v>
      </c>
      <c r="AB20" t="n">
        <v>1343.062250545922</v>
      </c>
      <c r="AC20" t="n">
        <v>1214.882274353527</v>
      </c>
      <c r="AD20" t="n">
        <v>981595.4872162952</v>
      </c>
      <c r="AE20" t="n">
        <v>1343062.250545922</v>
      </c>
      <c r="AF20" t="n">
        <v>3.342427465455334e-06</v>
      </c>
      <c r="AG20" t="n">
        <v>46.953125</v>
      </c>
      <c r="AH20" t="n">
        <v>1214882.274353527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5.5651</v>
      </c>
      <c r="E21" t="n">
        <v>17.97</v>
      </c>
      <c r="F21" t="n">
        <v>14.56</v>
      </c>
      <c r="G21" t="n">
        <v>37.98</v>
      </c>
      <c r="H21" t="n">
        <v>0.51</v>
      </c>
      <c r="I21" t="n">
        <v>23</v>
      </c>
      <c r="J21" t="n">
        <v>202.19</v>
      </c>
      <c r="K21" t="n">
        <v>54.38</v>
      </c>
      <c r="L21" t="n">
        <v>5.75</v>
      </c>
      <c r="M21" t="n">
        <v>21</v>
      </c>
      <c r="N21" t="n">
        <v>42.06</v>
      </c>
      <c r="O21" t="n">
        <v>25170.34</v>
      </c>
      <c r="P21" t="n">
        <v>172.56</v>
      </c>
      <c r="Q21" t="n">
        <v>1389.61</v>
      </c>
      <c r="R21" t="n">
        <v>54.78</v>
      </c>
      <c r="S21" t="n">
        <v>39.31</v>
      </c>
      <c r="T21" t="n">
        <v>6840.48</v>
      </c>
      <c r="U21" t="n">
        <v>0.72</v>
      </c>
      <c r="V21" t="n">
        <v>0.88</v>
      </c>
      <c r="W21" t="n">
        <v>3.4</v>
      </c>
      <c r="X21" t="n">
        <v>0.44</v>
      </c>
      <c r="Y21" t="n">
        <v>1</v>
      </c>
      <c r="Z21" t="n">
        <v>10</v>
      </c>
      <c r="AA21" t="n">
        <v>968.6757953399995</v>
      </c>
      <c r="AB21" t="n">
        <v>1325.384958144196</v>
      </c>
      <c r="AC21" t="n">
        <v>1198.892077928385</v>
      </c>
      <c r="AD21" t="n">
        <v>968675.7953399995</v>
      </c>
      <c r="AE21" t="n">
        <v>1325384.958144196</v>
      </c>
      <c r="AF21" t="n">
        <v>3.35405948429541e-06</v>
      </c>
      <c r="AG21" t="n">
        <v>46.796875</v>
      </c>
      <c r="AH21" t="n">
        <v>1198892.077928385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5.5838</v>
      </c>
      <c r="E22" t="n">
        <v>17.91</v>
      </c>
      <c r="F22" t="n">
        <v>14.54</v>
      </c>
      <c r="G22" t="n">
        <v>39.65</v>
      </c>
      <c r="H22" t="n">
        <v>0.53</v>
      </c>
      <c r="I22" t="n">
        <v>22</v>
      </c>
      <c r="J22" t="n">
        <v>202.58</v>
      </c>
      <c r="K22" t="n">
        <v>54.38</v>
      </c>
      <c r="L22" t="n">
        <v>6</v>
      </c>
      <c r="M22" t="n">
        <v>20</v>
      </c>
      <c r="N22" t="n">
        <v>42.2</v>
      </c>
      <c r="O22" t="n">
        <v>25218.93</v>
      </c>
      <c r="P22" t="n">
        <v>171.27</v>
      </c>
      <c r="Q22" t="n">
        <v>1389.68</v>
      </c>
      <c r="R22" t="n">
        <v>54.37</v>
      </c>
      <c r="S22" t="n">
        <v>39.31</v>
      </c>
      <c r="T22" t="n">
        <v>6640.72</v>
      </c>
      <c r="U22" t="n">
        <v>0.72</v>
      </c>
      <c r="V22" t="n">
        <v>0.88</v>
      </c>
      <c r="W22" t="n">
        <v>3.39</v>
      </c>
      <c r="X22" t="n">
        <v>0.41</v>
      </c>
      <c r="Y22" t="n">
        <v>1</v>
      </c>
      <c r="Z22" t="n">
        <v>10</v>
      </c>
      <c r="AA22" t="n">
        <v>966.3845256146302</v>
      </c>
      <c r="AB22" t="n">
        <v>1322.24994182226</v>
      </c>
      <c r="AC22" t="n">
        <v>1196.056263164191</v>
      </c>
      <c r="AD22" t="n">
        <v>966384.5256146302</v>
      </c>
      <c r="AE22" t="n">
        <v>1322249.94182226</v>
      </c>
      <c r="AF22" t="n">
        <v>3.365329885969472e-06</v>
      </c>
      <c r="AG22" t="n">
        <v>46.640625</v>
      </c>
      <c r="AH22" t="n">
        <v>1196056.263164191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5.6038</v>
      </c>
      <c r="E23" t="n">
        <v>17.84</v>
      </c>
      <c r="F23" t="n">
        <v>14.51</v>
      </c>
      <c r="G23" t="n">
        <v>41.46</v>
      </c>
      <c r="H23" t="n">
        <v>0.55</v>
      </c>
      <c r="I23" t="n">
        <v>21</v>
      </c>
      <c r="J23" t="n">
        <v>202.98</v>
      </c>
      <c r="K23" t="n">
        <v>54.38</v>
      </c>
      <c r="L23" t="n">
        <v>6.25</v>
      </c>
      <c r="M23" t="n">
        <v>19</v>
      </c>
      <c r="N23" t="n">
        <v>42.35</v>
      </c>
      <c r="O23" t="n">
        <v>25267.7</v>
      </c>
      <c r="P23" t="n">
        <v>168.05</v>
      </c>
      <c r="Q23" t="n">
        <v>1389.66</v>
      </c>
      <c r="R23" t="n">
        <v>53.37</v>
      </c>
      <c r="S23" t="n">
        <v>39.31</v>
      </c>
      <c r="T23" t="n">
        <v>6146.29</v>
      </c>
      <c r="U23" t="n">
        <v>0.74</v>
      </c>
      <c r="V23" t="n">
        <v>0.88</v>
      </c>
      <c r="W23" t="n">
        <v>3.4</v>
      </c>
      <c r="X23" t="n">
        <v>0.39</v>
      </c>
      <c r="Y23" t="n">
        <v>1</v>
      </c>
      <c r="Z23" t="n">
        <v>10</v>
      </c>
      <c r="AA23" t="n">
        <v>962.0038708525277</v>
      </c>
      <c r="AB23" t="n">
        <v>1316.256136715903</v>
      </c>
      <c r="AC23" t="n">
        <v>1190.634498404826</v>
      </c>
      <c r="AD23" t="n">
        <v>962003.8708525277</v>
      </c>
      <c r="AE23" t="n">
        <v>1316256.136715902</v>
      </c>
      <c r="AF23" t="n">
        <v>3.377383791503228e-06</v>
      </c>
      <c r="AG23" t="n">
        <v>46.45833333333334</v>
      </c>
      <c r="AH23" t="n">
        <v>1190634.498404827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5.6217</v>
      </c>
      <c r="E24" t="n">
        <v>17.79</v>
      </c>
      <c r="F24" t="n">
        <v>14.49</v>
      </c>
      <c r="G24" t="n">
        <v>43.48</v>
      </c>
      <c r="H24" t="n">
        <v>0.57</v>
      </c>
      <c r="I24" t="n">
        <v>20</v>
      </c>
      <c r="J24" t="n">
        <v>203.37</v>
      </c>
      <c r="K24" t="n">
        <v>54.38</v>
      </c>
      <c r="L24" t="n">
        <v>6.5</v>
      </c>
      <c r="M24" t="n">
        <v>18</v>
      </c>
      <c r="N24" t="n">
        <v>42.49</v>
      </c>
      <c r="O24" t="n">
        <v>25316.39</v>
      </c>
      <c r="P24" t="n">
        <v>167.39</v>
      </c>
      <c r="Q24" t="n">
        <v>1389.64</v>
      </c>
      <c r="R24" t="n">
        <v>52.82</v>
      </c>
      <c r="S24" t="n">
        <v>39.31</v>
      </c>
      <c r="T24" t="n">
        <v>5876.17</v>
      </c>
      <c r="U24" t="n">
        <v>0.74</v>
      </c>
      <c r="V24" t="n">
        <v>0.89</v>
      </c>
      <c r="W24" t="n">
        <v>3.4</v>
      </c>
      <c r="X24" t="n">
        <v>0.37</v>
      </c>
      <c r="Y24" t="n">
        <v>1</v>
      </c>
      <c r="Z24" t="n">
        <v>10</v>
      </c>
      <c r="AA24" t="n">
        <v>960.3969830960482</v>
      </c>
      <c r="AB24" t="n">
        <v>1314.057521996603</v>
      </c>
      <c r="AC24" t="n">
        <v>1188.645716388562</v>
      </c>
      <c r="AD24" t="n">
        <v>960396.9830960482</v>
      </c>
      <c r="AE24" t="n">
        <v>1314057.521996603</v>
      </c>
      <c r="AF24" t="n">
        <v>3.38817203695594e-06</v>
      </c>
      <c r="AG24" t="n">
        <v>46.328125</v>
      </c>
      <c r="AH24" t="n">
        <v>1188645.716388562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5.6393</v>
      </c>
      <c r="E25" t="n">
        <v>17.73</v>
      </c>
      <c r="F25" t="n">
        <v>14.48</v>
      </c>
      <c r="G25" t="n">
        <v>45.72</v>
      </c>
      <c r="H25" t="n">
        <v>0.59</v>
      </c>
      <c r="I25" t="n">
        <v>19</v>
      </c>
      <c r="J25" t="n">
        <v>203.77</v>
      </c>
      <c r="K25" t="n">
        <v>54.38</v>
      </c>
      <c r="L25" t="n">
        <v>6.75</v>
      </c>
      <c r="M25" t="n">
        <v>17</v>
      </c>
      <c r="N25" t="n">
        <v>42.64</v>
      </c>
      <c r="O25" t="n">
        <v>25365.14</v>
      </c>
      <c r="P25" t="n">
        <v>164.57</v>
      </c>
      <c r="Q25" t="n">
        <v>1389.59</v>
      </c>
      <c r="R25" t="n">
        <v>52.61</v>
      </c>
      <c r="S25" t="n">
        <v>39.31</v>
      </c>
      <c r="T25" t="n">
        <v>5777.33</v>
      </c>
      <c r="U25" t="n">
        <v>0.75</v>
      </c>
      <c r="V25" t="n">
        <v>0.89</v>
      </c>
      <c r="W25" t="n">
        <v>3.39</v>
      </c>
      <c r="X25" t="n">
        <v>0.36</v>
      </c>
      <c r="Y25" t="n">
        <v>1</v>
      </c>
      <c r="Z25" t="n">
        <v>10</v>
      </c>
      <c r="AA25" t="n">
        <v>947.076801460276</v>
      </c>
      <c r="AB25" t="n">
        <v>1295.832261837599</v>
      </c>
      <c r="AC25" t="n">
        <v>1172.15984947982</v>
      </c>
      <c r="AD25" t="n">
        <v>947076.801460276</v>
      </c>
      <c r="AE25" t="n">
        <v>1295832.261837599</v>
      </c>
      <c r="AF25" t="n">
        <v>3.398779473825646e-06</v>
      </c>
      <c r="AG25" t="n">
        <v>46.171875</v>
      </c>
      <c r="AH25" t="n">
        <v>1172159.84947982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5.6551</v>
      </c>
      <c r="E26" t="n">
        <v>17.68</v>
      </c>
      <c r="F26" t="n">
        <v>14.47</v>
      </c>
      <c r="G26" t="n">
        <v>48.22</v>
      </c>
      <c r="H26" t="n">
        <v>0.61</v>
      </c>
      <c r="I26" t="n">
        <v>18</v>
      </c>
      <c r="J26" t="n">
        <v>204.16</v>
      </c>
      <c r="K26" t="n">
        <v>54.38</v>
      </c>
      <c r="L26" t="n">
        <v>7</v>
      </c>
      <c r="M26" t="n">
        <v>15</v>
      </c>
      <c r="N26" t="n">
        <v>42.78</v>
      </c>
      <c r="O26" t="n">
        <v>25413.94</v>
      </c>
      <c r="P26" t="n">
        <v>162.23</v>
      </c>
      <c r="Q26" t="n">
        <v>1389.69</v>
      </c>
      <c r="R26" t="n">
        <v>51.95</v>
      </c>
      <c r="S26" t="n">
        <v>39.31</v>
      </c>
      <c r="T26" t="n">
        <v>5448.37</v>
      </c>
      <c r="U26" t="n">
        <v>0.76</v>
      </c>
      <c r="V26" t="n">
        <v>0.89</v>
      </c>
      <c r="W26" t="n">
        <v>3.39</v>
      </c>
      <c r="X26" t="n">
        <v>0.34</v>
      </c>
      <c r="Y26" t="n">
        <v>1</v>
      </c>
      <c r="Z26" t="n">
        <v>10</v>
      </c>
      <c r="AA26" t="n">
        <v>944.0415782839282</v>
      </c>
      <c r="AB26" t="n">
        <v>1291.679335583124</v>
      </c>
      <c r="AC26" t="n">
        <v>1168.403272678404</v>
      </c>
      <c r="AD26" t="n">
        <v>944041.5782839282</v>
      </c>
      <c r="AE26" t="n">
        <v>1291679.335583124</v>
      </c>
      <c r="AF26" t="n">
        <v>3.408302059197314e-06</v>
      </c>
      <c r="AG26" t="n">
        <v>46.04166666666666</v>
      </c>
      <c r="AH26" t="n">
        <v>1168403.272678404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5.6807</v>
      </c>
      <c r="E27" t="n">
        <v>17.6</v>
      </c>
      <c r="F27" t="n">
        <v>14.43</v>
      </c>
      <c r="G27" t="n">
        <v>50.91</v>
      </c>
      <c r="H27" t="n">
        <v>0.63</v>
      </c>
      <c r="I27" t="n">
        <v>17</v>
      </c>
      <c r="J27" t="n">
        <v>204.56</v>
      </c>
      <c r="K27" t="n">
        <v>54.38</v>
      </c>
      <c r="L27" t="n">
        <v>7.25</v>
      </c>
      <c r="M27" t="n">
        <v>15</v>
      </c>
      <c r="N27" t="n">
        <v>42.93</v>
      </c>
      <c r="O27" t="n">
        <v>25462.78</v>
      </c>
      <c r="P27" t="n">
        <v>159.81</v>
      </c>
      <c r="Q27" t="n">
        <v>1389.62</v>
      </c>
      <c r="R27" t="n">
        <v>50.96</v>
      </c>
      <c r="S27" t="n">
        <v>39.31</v>
      </c>
      <c r="T27" t="n">
        <v>4960.4</v>
      </c>
      <c r="U27" t="n">
        <v>0.77</v>
      </c>
      <c r="V27" t="n">
        <v>0.89</v>
      </c>
      <c r="W27" t="n">
        <v>3.38</v>
      </c>
      <c r="X27" t="n">
        <v>0.3</v>
      </c>
      <c r="Y27" t="n">
        <v>1</v>
      </c>
      <c r="Z27" t="n">
        <v>10</v>
      </c>
      <c r="AA27" t="n">
        <v>940.2127174817002</v>
      </c>
      <c r="AB27" t="n">
        <v>1286.440519316099</v>
      </c>
      <c r="AC27" t="n">
        <v>1163.664441683178</v>
      </c>
      <c r="AD27" t="n">
        <v>940212.7174817002</v>
      </c>
      <c r="AE27" t="n">
        <v>1286440.519316099</v>
      </c>
      <c r="AF27" t="n">
        <v>3.423731058280521e-06</v>
      </c>
      <c r="AG27" t="n">
        <v>45.83333333333334</v>
      </c>
      <c r="AH27" t="n">
        <v>1163664.441683178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5.6725</v>
      </c>
      <c r="E28" t="n">
        <v>17.63</v>
      </c>
      <c r="F28" t="n">
        <v>14.45</v>
      </c>
      <c r="G28" t="n">
        <v>51</v>
      </c>
      <c r="H28" t="n">
        <v>0.65</v>
      </c>
      <c r="I28" t="n">
        <v>17</v>
      </c>
      <c r="J28" t="n">
        <v>204.95</v>
      </c>
      <c r="K28" t="n">
        <v>54.38</v>
      </c>
      <c r="L28" t="n">
        <v>7.5</v>
      </c>
      <c r="M28" t="n">
        <v>13</v>
      </c>
      <c r="N28" t="n">
        <v>43.08</v>
      </c>
      <c r="O28" t="n">
        <v>25511.67</v>
      </c>
      <c r="P28" t="n">
        <v>159.06</v>
      </c>
      <c r="Q28" t="n">
        <v>1389.72</v>
      </c>
      <c r="R28" t="n">
        <v>51.33</v>
      </c>
      <c r="S28" t="n">
        <v>39.31</v>
      </c>
      <c r="T28" t="n">
        <v>5145.43</v>
      </c>
      <c r="U28" t="n">
        <v>0.77</v>
      </c>
      <c r="V28" t="n">
        <v>0.89</v>
      </c>
      <c r="W28" t="n">
        <v>3.4</v>
      </c>
      <c r="X28" t="n">
        <v>0.33</v>
      </c>
      <c r="Y28" t="n">
        <v>1</v>
      </c>
      <c r="Z28" t="n">
        <v>10</v>
      </c>
      <c r="AA28" t="n">
        <v>939.9879444190725</v>
      </c>
      <c r="AB28" t="n">
        <v>1286.132974895524</v>
      </c>
      <c r="AC28" t="n">
        <v>1163.386248870462</v>
      </c>
      <c r="AD28" t="n">
        <v>939987.9444190725</v>
      </c>
      <c r="AE28" t="n">
        <v>1286132.974895524</v>
      </c>
      <c r="AF28" t="n">
        <v>3.418788957011682e-06</v>
      </c>
      <c r="AG28" t="n">
        <v>45.91145833333334</v>
      </c>
      <c r="AH28" t="n">
        <v>1163386.248870462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5.6915</v>
      </c>
      <c r="E29" t="n">
        <v>17.57</v>
      </c>
      <c r="F29" t="n">
        <v>14.43</v>
      </c>
      <c r="G29" t="n">
        <v>54.12</v>
      </c>
      <c r="H29" t="n">
        <v>0.67</v>
      </c>
      <c r="I29" t="n">
        <v>16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156.79</v>
      </c>
      <c r="Q29" t="n">
        <v>1389.79</v>
      </c>
      <c r="R29" t="n">
        <v>50.73</v>
      </c>
      <c r="S29" t="n">
        <v>39.31</v>
      </c>
      <c r="T29" t="n">
        <v>4851.93</v>
      </c>
      <c r="U29" t="n">
        <v>0.77</v>
      </c>
      <c r="V29" t="n">
        <v>0.89</v>
      </c>
      <c r="W29" t="n">
        <v>3.39</v>
      </c>
      <c r="X29" t="n">
        <v>0.31</v>
      </c>
      <c r="Y29" t="n">
        <v>1</v>
      </c>
      <c r="Z29" t="n">
        <v>10</v>
      </c>
      <c r="AA29" t="n">
        <v>936.8515090304309</v>
      </c>
      <c r="AB29" t="n">
        <v>1281.841565627021</v>
      </c>
      <c r="AC29" t="n">
        <v>1159.504405679514</v>
      </c>
      <c r="AD29" t="n">
        <v>936851.5090304308</v>
      </c>
      <c r="AE29" t="n">
        <v>1281841.565627021</v>
      </c>
      <c r="AF29" t="n">
        <v>3.43024016726875e-06</v>
      </c>
      <c r="AG29" t="n">
        <v>45.75520833333334</v>
      </c>
      <c r="AH29" t="n">
        <v>1159504.405679514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5.6838</v>
      </c>
      <c r="E30" t="n">
        <v>17.59</v>
      </c>
      <c r="F30" t="n">
        <v>14.46</v>
      </c>
      <c r="G30" t="n">
        <v>54.21</v>
      </c>
      <c r="H30" t="n">
        <v>0.6899999999999999</v>
      </c>
      <c r="I30" t="n">
        <v>16</v>
      </c>
      <c r="J30" t="n">
        <v>205.75</v>
      </c>
      <c r="K30" t="n">
        <v>54.38</v>
      </c>
      <c r="L30" t="n">
        <v>8</v>
      </c>
      <c r="M30" t="n">
        <v>4</v>
      </c>
      <c r="N30" t="n">
        <v>43.37</v>
      </c>
      <c r="O30" t="n">
        <v>25609.61</v>
      </c>
      <c r="P30" t="n">
        <v>155.98</v>
      </c>
      <c r="Q30" t="n">
        <v>1389.86</v>
      </c>
      <c r="R30" t="n">
        <v>51.21</v>
      </c>
      <c r="S30" t="n">
        <v>39.31</v>
      </c>
      <c r="T30" t="n">
        <v>5088.42</v>
      </c>
      <c r="U30" t="n">
        <v>0.77</v>
      </c>
      <c r="V30" t="n">
        <v>0.89</v>
      </c>
      <c r="W30" t="n">
        <v>3.4</v>
      </c>
      <c r="X30" t="n">
        <v>0.33</v>
      </c>
      <c r="Y30" t="n">
        <v>1</v>
      </c>
      <c r="Z30" t="n">
        <v>10</v>
      </c>
      <c r="AA30" t="n">
        <v>936.6100632777961</v>
      </c>
      <c r="AB30" t="n">
        <v>1281.511208896431</v>
      </c>
      <c r="AC30" t="n">
        <v>1159.205577731633</v>
      </c>
      <c r="AD30" t="n">
        <v>936610.0632777961</v>
      </c>
      <c r="AE30" t="n">
        <v>1281511.208896431</v>
      </c>
      <c r="AF30" t="n">
        <v>3.425599413638254e-06</v>
      </c>
      <c r="AG30" t="n">
        <v>45.80729166666666</v>
      </c>
      <c r="AH30" t="n">
        <v>1159205.577731633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5.6861</v>
      </c>
      <c r="E31" t="n">
        <v>17.59</v>
      </c>
      <c r="F31" t="n">
        <v>14.45</v>
      </c>
      <c r="G31" t="n">
        <v>54.18</v>
      </c>
      <c r="H31" t="n">
        <v>0.71</v>
      </c>
      <c r="I31" t="n">
        <v>16</v>
      </c>
      <c r="J31" t="n">
        <v>206.15</v>
      </c>
      <c r="K31" t="n">
        <v>54.38</v>
      </c>
      <c r="L31" t="n">
        <v>8.25</v>
      </c>
      <c r="M31" t="n">
        <v>2</v>
      </c>
      <c r="N31" t="n">
        <v>43.52</v>
      </c>
      <c r="O31" t="n">
        <v>25658.66</v>
      </c>
      <c r="P31" t="n">
        <v>155.5</v>
      </c>
      <c r="Q31" t="n">
        <v>1389.78</v>
      </c>
      <c r="R31" t="n">
        <v>51</v>
      </c>
      <c r="S31" t="n">
        <v>39.31</v>
      </c>
      <c r="T31" t="n">
        <v>4983.12</v>
      </c>
      <c r="U31" t="n">
        <v>0.77</v>
      </c>
      <c r="V31" t="n">
        <v>0.89</v>
      </c>
      <c r="W31" t="n">
        <v>3.4</v>
      </c>
      <c r="X31" t="n">
        <v>0.33</v>
      </c>
      <c r="Y31" t="n">
        <v>1</v>
      </c>
      <c r="Z31" t="n">
        <v>10</v>
      </c>
      <c r="AA31" t="n">
        <v>935.9843604762558</v>
      </c>
      <c r="AB31" t="n">
        <v>1280.655094719304</v>
      </c>
      <c r="AC31" t="n">
        <v>1158.431169890007</v>
      </c>
      <c r="AD31" t="n">
        <v>935984.3604762558</v>
      </c>
      <c r="AE31" t="n">
        <v>1280655.094719304</v>
      </c>
      <c r="AF31" t="n">
        <v>3.426985612774636e-06</v>
      </c>
      <c r="AG31" t="n">
        <v>45.80729166666666</v>
      </c>
      <c r="AH31" t="n">
        <v>1158431.169890007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5.7059</v>
      </c>
      <c r="E32" t="n">
        <v>17.53</v>
      </c>
      <c r="F32" t="n">
        <v>14.43</v>
      </c>
      <c r="G32" t="n">
        <v>57.7</v>
      </c>
      <c r="H32" t="n">
        <v>0.73</v>
      </c>
      <c r="I32" t="n">
        <v>15</v>
      </c>
      <c r="J32" t="n">
        <v>206.54</v>
      </c>
      <c r="K32" t="n">
        <v>54.38</v>
      </c>
      <c r="L32" t="n">
        <v>8.5</v>
      </c>
      <c r="M32" t="n">
        <v>1</v>
      </c>
      <c r="N32" t="n">
        <v>43.67</v>
      </c>
      <c r="O32" t="n">
        <v>25707.76</v>
      </c>
      <c r="P32" t="n">
        <v>155.37</v>
      </c>
      <c r="Q32" t="n">
        <v>1389.74</v>
      </c>
      <c r="R32" t="n">
        <v>50.3</v>
      </c>
      <c r="S32" t="n">
        <v>39.31</v>
      </c>
      <c r="T32" t="n">
        <v>4638.83</v>
      </c>
      <c r="U32" t="n">
        <v>0.78</v>
      </c>
      <c r="V32" t="n">
        <v>0.89</v>
      </c>
      <c r="W32" t="n">
        <v>3.4</v>
      </c>
      <c r="X32" t="n">
        <v>0.3</v>
      </c>
      <c r="Y32" t="n">
        <v>1</v>
      </c>
      <c r="Z32" t="n">
        <v>10</v>
      </c>
      <c r="AA32" t="n">
        <v>934.875779148327</v>
      </c>
      <c r="AB32" t="n">
        <v>1279.138284839275</v>
      </c>
      <c r="AC32" t="n">
        <v>1157.059122216072</v>
      </c>
      <c r="AD32" t="n">
        <v>934875.779148327</v>
      </c>
      <c r="AE32" t="n">
        <v>1279138.284839275</v>
      </c>
      <c r="AF32" t="n">
        <v>3.438918979253055e-06</v>
      </c>
      <c r="AG32" t="n">
        <v>45.65104166666666</v>
      </c>
      <c r="AH32" t="n">
        <v>1157059.122216072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5.7062</v>
      </c>
      <c r="E33" t="n">
        <v>17.52</v>
      </c>
      <c r="F33" t="n">
        <v>14.42</v>
      </c>
      <c r="G33" t="n">
        <v>57.7</v>
      </c>
      <c r="H33" t="n">
        <v>0.75</v>
      </c>
      <c r="I33" t="n">
        <v>15</v>
      </c>
      <c r="J33" t="n">
        <v>206.94</v>
      </c>
      <c r="K33" t="n">
        <v>54.38</v>
      </c>
      <c r="L33" t="n">
        <v>8.75</v>
      </c>
      <c r="M33" t="n">
        <v>0</v>
      </c>
      <c r="N33" t="n">
        <v>43.81</v>
      </c>
      <c r="O33" t="n">
        <v>25756.9</v>
      </c>
      <c r="P33" t="n">
        <v>155.58</v>
      </c>
      <c r="Q33" t="n">
        <v>1389.72</v>
      </c>
      <c r="R33" t="n">
        <v>50.29</v>
      </c>
      <c r="S33" t="n">
        <v>39.31</v>
      </c>
      <c r="T33" t="n">
        <v>4636.93</v>
      </c>
      <c r="U33" t="n">
        <v>0.78</v>
      </c>
      <c r="V33" t="n">
        <v>0.89</v>
      </c>
      <c r="W33" t="n">
        <v>3.4</v>
      </c>
      <c r="X33" t="n">
        <v>0.3</v>
      </c>
      <c r="Y33" t="n">
        <v>1</v>
      </c>
      <c r="Z33" t="n">
        <v>10</v>
      </c>
      <c r="AA33" t="n">
        <v>934.9966377642453</v>
      </c>
      <c r="AB33" t="n">
        <v>1279.303648929481</v>
      </c>
      <c r="AC33" t="n">
        <v>1157.208704189599</v>
      </c>
      <c r="AD33" t="n">
        <v>934996.6377642453</v>
      </c>
      <c r="AE33" t="n">
        <v>1279303.648929481</v>
      </c>
      <c r="AF33" t="n">
        <v>3.439099787836061e-06</v>
      </c>
      <c r="AG33" t="n">
        <v>45.625</v>
      </c>
      <c r="AH33" t="n">
        <v>1157208.704189599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2.9129</v>
      </c>
      <c r="E2" t="n">
        <v>34.33</v>
      </c>
      <c r="F2" t="n">
        <v>19.05</v>
      </c>
      <c r="G2" t="n">
        <v>4.82</v>
      </c>
      <c r="H2" t="n">
        <v>0.06</v>
      </c>
      <c r="I2" t="n">
        <v>237</v>
      </c>
      <c r="J2" t="n">
        <v>274.09</v>
      </c>
      <c r="K2" t="n">
        <v>60.56</v>
      </c>
      <c r="L2" t="n">
        <v>1</v>
      </c>
      <c r="M2" t="n">
        <v>235</v>
      </c>
      <c r="N2" t="n">
        <v>72.53</v>
      </c>
      <c r="O2" t="n">
        <v>34038.11</v>
      </c>
      <c r="P2" t="n">
        <v>328.99</v>
      </c>
      <c r="Q2" t="n">
        <v>1390.74</v>
      </c>
      <c r="R2" t="n">
        <v>194.27</v>
      </c>
      <c r="S2" t="n">
        <v>39.31</v>
      </c>
      <c r="T2" t="n">
        <v>75515.28</v>
      </c>
      <c r="U2" t="n">
        <v>0.2</v>
      </c>
      <c r="V2" t="n">
        <v>0.67</v>
      </c>
      <c r="W2" t="n">
        <v>3.78</v>
      </c>
      <c r="X2" t="n">
        <v>4.92</v>
      </c>
      <c r="Y2" t="n">
        <v>1</v>
      </c>
      <c r="Z2" t="n">
        <v>10</v>
      </c>
      <c r="AA2" t="n">
        <v>2264.966486686739</v>
      </c>
      <c r="AB2" t="n">
        <v>3099.027070354135</v>
      </c>
      <c r="AC2" t="n">
        <v>2803.26027627123</v>
      </c>
      <c r="AD2" t="n">
        <v>2264966.486686739</v>
      </c>
      <c r="AE2" t="n">
        <v>3099027.070354135</v>
      </c>
      <c r="AF2" t="n">
        <v>1.532780576732785e-06</v>
      </c>
      <c r="AG2" t="n">
        <v>89.40104166666667</v>
      </c>
      <c r="AH2" t="n">
        <v>2803260.276271231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3.3528</v>
      </c>
      <c r="E3" t="n">
        <v>29.83</v>
      </c>
      <c r="F3" t="n">
        <v>17.73</v>
      </c>
      <c r="G3" t="n">
        <v>6.05</v>
      </c>
      <c r="H3" t="n">
        <v>0.08</v>
      </c>
      <c r="I3" t="n">
        <v>176</v>
      </c>
      <c r="J3" t="n">
        <v>274.57</v>
      </c>
      <c r="K3" t="n">
        <v>60.56</v>
      </c>
      <c r="L3" t="n">
        <v>1.25</v>
      </c>
      <c r="M3" t="n">
        <v>174</v>
      </c>
      <c r="N3" t="n">
        <v>72.76000000000001</v>
      </c>
      <c r="O3" t="n">
        <v>34097.72</v>
      </c>
      <c r="P3" t="n">
        <v>305.25</v>
      </c>
      <c r="Q3" t="n">
        <v>1390.01</v>
      </c>
      <c r="R3" t="n">
        <v>153.8</v>
      </c>
      <c r="S3" t="n">
        <v>39.31</v>
      </c>
      <c r="T3" t="n">
        <v>55585.95</v>
      </c>
      <c r="U3" t="n">
        <v>0.26</v>
      </c>
      <c r="V3" t="n">
        <v>0.72</v>
      </c>
      <c r="W3" t="n">
        <v>3.65</v>
      </c>
      <c r="X3" t="n">
        <v>3.61</v>
      </c>
      <c r="Y3" t="n">
        <v>1</v>
      </c>
      <c r="Z3" t="n">
        <v>10</v>
      </c>
      <c r="AA3" t="n">
        <v>1910.747056414593</v>
      </c>
      <c r="AB3" t="n">
        <v>2614.368418797246</v>
      </c>
      <c r="AC3" t="n">
        <v>2364.856766196358</v>
      </c>
      <c r="AD3" t="n">
        <v>1910747.056414593</v>
      </c>
      <c r="AE3" t="n">
        <v>2614368.418797246</v>
      </c>
      <c r="AF3" t="n">
        <v>1.764257859064739e-06</v>
      </c>
      <c r="AG3" t="n">
        <v>77.68229166666667</v>
      </c>
      <c r="AH3" t="n">
        <v>2364856.766196358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3.6776</v>
      </c>
      <c r="E4" t="n">
        <v>27.19</v>
      </c>
      <c r="F4" t="n">
        <v>16.98</v>
      </c>
      <c r="G4" t="n">
        <v>7.28</v>
      </c>
      <c r="H4" t="n">
        <v>0.1</v>
      </c>
      <c r="I4" t="n">
        <v>140</v>
      </c>
      <c r="J4" t="n">
        <v>275.05</v>
      </c>
      <c r="K4" t="n">
        <v>60.56</v>
      </c>
      <c r="L4" t="n">
        <v>1.5</v>
      </c>
      <c r="M4" t="n">
        <v>138</v>
      </c>
      <c r="N4" t="n">
        <v>73</v>
      </c>
      <c r="O4" t="n">
        <v>34157.42</v>
      </c>
      <c r="P4" t="n">
        <v>291.33</v>
      </c>
      <c r="Q4" t="n">
        <v>1389.97</v>
      </c>
      <c r="R4" t="n">
        <v>130.18</v>
      </c>
      <c r="S4" t="n">
        <v>39.31</v>
      </c>
      <c r="T4" t="n">
        <v>43954.89</v>
      </c>
      <c r="U4" t="n">
        <v>0.3</v>
      </c>
      <c r="V4" t="n">
        <v>0.76</v>
      </c>
      <c r="W4" t="n">
        <v>3.59</v>
      </c>
      <c r="X4" t="n">
        <v>2.85</v>
      </c>
      <c r="Y4" t="n">
        <v>1</v>
      </c>
      <c r="Z4" t="n">
        <v>10</v>
      </c>
      <c r="AA4" t="n">
        <v>1716.749946610532</v>
      </c>
      <c r="AB4" t="n">
        <v>2348.933014614879</v>
      </c>
      <c r="AC4" t="n">
        <v>2124.754144448226</v>
      </c>
      <c r="AD4" t="n">
        <v>1716749.946610532</v>
      </c>
      <c r="AE4" t="n">
        <v>2348933.014614879</v>
      </c>
      <c r="AF4" t="n">
        <v>1.935169023650825e-06</v>
      </c>
      <c r="AG4" t="n">
        <v>70.80729166666667</v>
      </c>
      <c r="AH4" t="n">
        <v>2124754.144448226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3.922</v>
      </c>
      <c r="E5" t="n">
        <v>25.5</v>
      </c>
      <c r="F5" t="n">
        <v>16.49</v>
      </c>
      <c r="G5" t="n">
        <v>8.449999999999999</v>
      </c>
      <c r="H5" t="n">
        <v>0.11</v>
      </c>
      <c r="I5" t="n">
        <v>117</v>
      </c>
      <c r="J5" t="n">
        <v>275.54</v>
      </c>
      <c r="K5" t="n">
        <v>60.56</v>
      </c>
      <c r="L5" t="n">
        <v>1.75</v>
      </c>
      <c r="M5" t="n">
        <v>115</v>
      </c>
      <c r="N5" t="n">
        <v>73.23</v>
      </c>
      <c r="O5" t="n">
        <v>34217.22</v>
      </c>
      <c r="P5" t="n">
        <v>281.84</v>
      </c>
      <c r="Q5" t="n">
        <v>1390.07</v>
      </c>
      <c r="R5" t="n">
        <v>114.97</v>
      </c>
      <c r="S5" t="n">
        <v>39.31</v>
      </c>
      <c r="T5" t="n">
        <v>36467.25</v>
      </c>
      <c r="U5" t="n">
        <v>0.34</v>
      </c>
      <c r="V5" t="n">
        <v>0.78</v>
      </c>
      <c r="W5" t="n">
        <v>3.55</v>
      </c>
      <c r="X5" t="n">
        <v>2.36</v>
      </c>
      <c r="Y5" t="n">
        <v>1</v>
      </c>
      <c r="Z5" t="n">
        <v>10</v>
      </c>
      <c r="AA5" t="n">
        <v>1588.531988011128</v>
      </c>
      <c r="AB5" t="n">
        <v>2173.499547082061</v>
      </c>
      <c r="AC5" t="n">
        <v>1966.063800834322</v>
      </c>
      <c r="AD5" t="n">
        <v>1588531.988011128</v>
      </c>
      <c r="AE5" t="n">
        <v>2173499.547082061</v>
      </c>
      <c r="AF5" t="n">
        <v>2.063773360549962e-06</v>
      </c>
      <c r="AG5" t="n">
        <v>66.40625</v>
      </c>
      <c r="AH5" t="n">
        <v>1966063.800834322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4.1235</v>
      </c>
      <c r="E6" t="n">
        <v>24.25</v>
      </c>
      <c r="F6" t="n">
        <v>16.13</v>
      </c>
      <c r="G6" t="n">
        <v>9.68</v>
      </c>
      <c r="H6" t="n">
        <v>0.13</v>
      </c>
      <c r="I6" t="n">
        <v>100</v>
      </c>
      <c r="J6" t="n">
        <v>276.02</v>
      </c>
      <c r="K6" t="n">
        <v>60.56</v>
      </c>
      <c r="L6" t="n">
        <v>2</v>
      </c>
      <c r="M6" t="n">
        <v>98</v>
      </c>
      <c r="N6" t="n">
        <v>73.47</v>
      </c>
      <c r="O6" t="n">
        <v>34277.1</v>
      </c>
      <c r="P6" t="n">
        <v>274.82</v>
      </c>
      <c r="Q6" t="n">
        <v>1390.04</v>
      </c>
      <c r="R6" t="n">
        <v>103.52</v>
      </c>
      <c r="S6" t="n">
        <v>39.31</v>
      </c>
      <c r="T6" t="n">
        <v>30824.68</v>
      </c>
      <c r="U6" t="n">
        <v>0.38</v>
      </c>
      <c r="V6" t="n">
        <v>0.8</v>
      </c>
      <c r="W6" t="n">
        <v>3.53</v>
      </c>
      <c r="X6" t="n">
        <v>2</v>
      </c>
      <c r="Y6" t="n">
        <v>1</v>
      </c>
      <c r="Z6" t="n">
        <v>10</v>
      </c>
      <c r="AA6" t="n">
        <v>1497.297426632451</v>
      </c>
      <c r="AB6" t="n">
        <v>2048.668395218977</v>
      </c>
      <c r="AC6" t="n">
        <v>1853.146358903429</v>
      </c>
      <c r="AD6" t="n">
        <v>1497297.426632451</v>
      </c>
      <c r="AE6" t="n">
        <v>2048668.395218977</v>
      </c>
      <c r="AF6" t="n">
        <v>2.169803531929568e-06</v>
      </c>
      <c r="AG6" t="n">
        <v>63.15104166666666</v>
      </c>
      <c r="AH6" t="n">
        <v>1853146.358903429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4.2923</v>
      </c>
      <c r="E7" t="n">
        <v>23.3</v>
      </c>
      <c r="F7" t="n">
        <v>15.85</v>
      </c>
      <c r="G7" t="n">
        <v>10.93</v>
      </c>
      <c r="H7" t="n">
        <v>0.14</v>
      </c>
      <c r="I7" t="n">
        <v>87</v>
      </c>
      <c r="J7" t="n">
        <v>276.51</v>
      </c>
      <c r="K7" t="n">
        <v>60.56</v>
      </c>
      <c r="L7" t="n">
        <v>2.25</v>
      </c>
      <c r="M7" t="n">
        <v>85</v>
      </c>
      <c r="N7" t="n">
        <v>73.70999999999999</v>
      </c>
      <c r="O7" t="n">
        <v>34337.08</v>
      </c>
      <c r="P7" t="n">
        <v>269.16</v>
      </c>
      <c r="Q7" t="n">
        <v>1389.69</v>
      </c>
      <c r="R7" t="n">
        <v>95.39</v>
      </c>
      <c r="S7" t="n">
        <v>39.31</v>
      </c>
      <c r="T7" t="n">
        <v>26827.34</v>
      </c>
      <c r="U7" t="n">
        <v>0.41</v>
      </c>
      <c r="V7" t="n">
        <v>0.8100000000000001</v>
      </c>
      <c r="W7" t="n">
        <v>3.5</v>
      </c>
      <c r="X7" t="n">
        <v>1.73</v>
      </c>
      <c r="Y7" t="n">
        <v>1</v>
      </c>
      <c r="Z7" t="n">
        <v>10</v>
      </c>
      <c r="AA7" t="n">
        <v>1426.208719579121</v>
      </c>
      <c r="AB7" t="n">
        <v>1951.401690016198</v>
      </c>
      <c r="AC7" t="n">
        <v>1765.162651530525</v>
      </c>
      <c r="AD7" t="n">
        <v>1426208.719579121</v>
      </c>
      <c r="AE7" t="n">
        <v>1951401.690016198</v>
      </c>
      <c r="AF7" t="n">
        <v>2.258626821899184e-06</v>
      </c>
      <c r="AG7" t="n">
        <v>60.67708333333334</v>
      </c>
      <c r="AH7" t="n">
        <v>1765162.651530525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4.4255</v>
      </c>
      <c r="E8" t="n">
        <v>22.6</v>
      </c>
      <c r="F8" t="n">
        <v>15.67</v>
      </c>
      <c r="G8" t="n">
        <v>12.21</v>
      </c>
      <c r="H8" t="n">
        <v>0.16</v>
      </c>
      <c r="I8" t="n">
        <v>77</v>
      </c>
      <c r="J8" t="n">
        <v>277</v>
      </c>
      <c r="K8" t="n">
        <v>60.56</v>
      </c>
      <c r="L8" t="n">
        <v>2.5</v>
      </c>
      <c r="M8" t="n">
        <v>75</v>
      </c>
      <c r="N8" t="n">
        <v>73.94</v>
      </c>
      <c r="O8" t="n">
        <v>34397.15</v>
      </c>
      <c r="P8" t="n">
        <v>265.32</v>
      </c>
      <c r="Q8" t="n">
        <v>1389.98</v>
      </c>
      <c r="R8" t="n">
        <v>89.70999999999999</v>
      </c>
      <c r="S8" t="n">
        <v>39.31</v>
      </c>
      <c r="T8" t="n">
        <v>24037.84</v>
      </c>
      <c r="U8" t="n">
        <v>0.44</v>
      </c>
      <c r="V8" t="n">
        <v>0.82</v>
      </c>
      <c r="W8" t="n">
        <v>3.48</v>
      </c>
      <c r="X8" t="n">
        <v>1.55</v>
      </c>
      <c r="Y8" t="n">
        <v>1</v>
      </c>
      <c r="Z8" t="n">
        <v>10</v>
      </c>
      <c r="AA8" t="n">
        <v>1384.398903000424</v>
      </c>
      <c r="AB8" t="n">
        <v>1894.195654454297</v>
      </c>
      <c r="AC8" t="n">
        <v>1713.416279713477</v>
      </c>
      <c r="AD8" t="n">
        <v>1384398.903000424</v>
      </c>
      <c r="AE8" t="n">
        <v>1894195.654454297</v>
      </c>
      <c r="AF8" t="n">
        <v>2.328717237917861e-06</v>
      </c>
      <c r="AG8" t="n">
        <v>58.85416666666666</v>
      </c>
      <c r="AH8" t="n">
        <v>1713416.279713477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4.5449</v>
      </c>
      <c r="E9" t="n">
        <v>22</v>
      </c>
      <c r="F9" t="n">
        <v>15.5</v>
      </c>
      <c r="G9" t="n">
        <v>13.48</v>
      </c>
      <c r="H9" t="n">
        <v>0.18</v>
      </c>
      <c r="I9" t="n">
        <v>69</v>
      </c>
      <c r="J9" t="n">
        <v>277.48</v>
      </c>
      <c r="K9" t="n">
        <v>60.56</v>
      </c>
      <c r="L9" t="n">
        <v>2.75</v>
      </c>
      <c r="M9" t="n">
        <v>67</v>
      </c>
      <c r="N9" t="n">
        <v>74.18000000000001</v>
      </c>
      <c r="O9" t="n">
        <v>34457.31</v>
      </c>
      <c r="P9" t="n">
        <v>261.3</v>
      </c>
      <c r="Q9" t="n">
        <v>1390.03</v>
      </c>
      <c r="R9" t="n">
        <v>84.09999999999999</v>
      </c>
      <c r="S9" t="n">
        <v>39.31</v>
      </c>
      <c r="T9" t="n">
        <v>21270.28</v>
      </c>
      <c r="U9" t="n">
        <v>0.47</v>
      </c>
      <c r="V9" t="n">
        <v>0.83</v>
      </c>
      <c r="W9" t="n">
        <v>3.47</v>
      </c>
      <c r="X9" t="n">
        <v>1.37</v>
      </c>
      <c r="Y9" t="n">
        <v>1</v>
      </c>
      <c r="Z9" t="n">
        <v>10</v>
      </c>
      <c r="AA9" t="n">
        <v>1335.327134630684</v>
      </c>
      <c r="AB9" t="n">
        <v>1827.053496077189</v>
      </c>
      <c r="AC9" t="n">
        <v>1652.682074697269</v>
      </c>
      <c r="AD9" t="n">
        <v>1335327.134630684</v>
      </c>
      <c r="AE9" t="n">
        <v>1827053.496077189</v>
      </c>
      <c r="AF9" t="n">
        <v>2.391546034258929e-06</v>
      </c>
      <c r="AG9" t="n">
        <v>57.29166666666666</v>
      </c>
      <c r="AH9" t="n">
        <v>1652682.074697269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4.6327</v>
      </c>
      <c r="E10" t="n">
        <v>21.59</v>
      </c>
      <c r="F10" t="n">
        <v>15.39</v>
      </c>
      <c r="G10" t="n">
        <v>14.66</v>
      </c>
      <c r="H10" t="n">
        <v>0.19</v>
      </c>
      <c r="I10" t="n">
        <v>63</v>
      </c>
      <c r="J10" t="n">
        <v>277.97</v>
      </c>
      <c r="K10" t="n">
        <v>60.56</v>
      </c>
      <c r="L10" t="n">
        <v>3</v>
      </c>
      <c r="M10" t="n">
        <v>61</v>
      </c>
      <c r="N10" t="n">
        <v>74.42</v>
      </c>
      <c r="O10" t="n">
        <v>34517.57</v>
      </c>
      <c r="P10" t="n">
        <v>258.65</v>
      </c>
      <c r="Q10" t="n">
        <v>1389.79</v>
      </c>
      <c r="R10" t="n">
        <v>80.53</v>
      </c>
      <c r="S10" t="n">
        <v>39.31</v>
      </c>
      <c r="T10" t="n">
        <v>19515.58</v>
      </c>
      <c r="U10" t="n">
        <v>0.49</v>
      </c>
      <c r="V10" t="n">
        <v>0.83</v>
      </c>
      <c r="W10" t="n">
        <v>3.48</v>
      </c>
      <c r="X10" t="n">
        <v>1.27</v>
      </c>
      <c r="Y10" t="n">
        <v>1</v>
      </c>
      <c r="Z10" t="n">
        <v>10</v>
      </c>
      <c r="AA10" t="n">
        <v>1312.333550686325</v>
      </c>
      <c r="AB10" t="n">
        <v>1795.592660119187</v>
      </c>
      <c r="AC10" t="n">
        <v>1624.223816767538</v>
      </c>
      <c r="AD10" t="n">
        <v>1312333.550686325</v>
      </c>
      <c r="AE10" t="n">
        <v>1795592.660119187</v>
      </c>
      <c r="AF10" t="n">
        <v>2.437746773946916e-06</v>
      </c>
      <c r="AG10" t="n">
        <v>56.22395833333334</v>
      </c>
      <c r="AH10" t="n">
        <v>1624223.816767538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4.7116</v>
      </c>
      <c r="E11" t="n">
        <v>21.22</v>
      </c>
      <c r="F11" t="n">
        <v>15.29</v>
      </c>
      <c r="G11" t="n">
        <v>15.82</v>
      </c>
      <c r="H11" t="n">
        <v>0.21</v>
      </c>
      <c r="I11" t="n">
        <v>58</v>
      </c>
      <c r="J11" t="n">
        <v>278.46</v>
      </c>
      <c r="K11" t="n">
        <v>60.56</v>
      </c>
      <c r="L11" t="n">
        <v>3.25</v>
      </c>
      <c r="M11" t="n">
        <v>56</v>
      </c>
      <c r="N11" t="n">
        <v>74.66</v>
      </c>
      <c r="O11" t="n">
        <v>34577.92</v>
      </c>
      <c r="P11" t="n">
        <v>256.08</v>
      </c>
      <c r="Q11" t="n">
        <v>1389.95</v>
      </c>
      <c r="R11" t="n">
        <v>77.98</v>
      </c>
      <c r="S11" t="n">
        <v>39.31</v>
      </c>
      <c r="T11" t="n">
        <v>18263.21</v>
      </c>
      <c r="U11" t="n">
        <v>0.5</v>
      </c>
      <c r="V11" t="n">
        <v>0.84</v>
      </c>
      <c r="W11" t="n">
        <v>3.45</v>
      </c>
      <c r="X11" t="n">
        <v>1.17</v>
      </c>
      <c r="Y11" t="n">
        <v>1</v>
      </c>
      <c r="Z11" t="n">
        <v>10</v>
      </c>
      <c r="AA11" t="n">
        <v>1280.925144133543</v>
      </c>
      <c r="AB11" t="n">
        <v>1752.618292632567</v>
      </c>
      <c r="AC11" t="n">
        <v>1585.350862598937</v>
      </c>
      <c r="AD11" t="n">
        <v>1280925.144133543</v>
      </c>
      <c r="AE11" t="n">
        <v>1752618.292632567</v>
      </c>
      <c r="AF11" t="n">
        <v>2.479264295147169e-06</v>
      </c>
      <c r="AG11" t="n">
        <v>55.26041666666666</v>
      </c>
      <c r="AH11" t="n">
        <v>1585350.862598937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4.7987</v>
      </c>
      <c r="E12" t="n">
        <v>20.84</v>
      </c>
      <c r="F12" t="n">
        <v>15.17</v>
      </c>
      <c r="G12" t="n">
        <v>17.17</v>
      </c>
      <c r="H12" t="n">
        <v>0.22</v>
      </c>
      <c r="I12" t="n">
        <v>53</v>
      </c>
      <c r="J12" t="n">
        <v>278.95</v>
      </c>
      <c r="K12" t="n">
        <v>60.56</v>
      </c>
      <c r="L12" t="n">
        <v>3.5</v>
      </c>
      <c r="M12" t="n">
        <v>51</v>
      </c>
      <c r="N12" t="n">
        <v>74.90000000000001</v>
      </c>
      <c r="O12" t="n">
        <v>34638.36</v>
      </c>
      <c r="P12" t="n">
        <v>253.18</v>
      </c>
      <c r="Q12" t="n">
        <v>1389.88</v>
      </c>
      <c r="R12" t="n">
        <v>74.05</v>
      </c>
      <c r="S12" t="n">
        <v>39.31</v>
      </c>
      <c r="T12" t="n">
        <v>16323.46</v>
      </c>
      <c r="U12" t="n">
        <v>0.53</v>
      </c>
      <c r="V12" t="n">
        <v>0.85</v>
      </c>
      <c r="W12" t="n">
        <v>3.44</v>
      </c>
      <c r="X12" t="n">
        <v>1.05</v>
      </c>
      <c r="Y12" t="n">
        <v>1</v>
      </c>
      <c r="Z12" t="n">
        <v>10</v>
      </c>
      <c r="AA12" t="n">
        <v>1258.511348516005</v>
      </c>
      <c r="AB12" t="n">
        <v>1721.950748641777</v>
      </c>
      <c r="AC12" t="n">
        <v>1557.61018596446</v>
      </c>
      <c r="AD12" t="n">
        <v>1258511.348516005</v>
      </c>
      <c r="AE12" t="n">
        <v>1721950.748641777</v>
      </c>
      <c r="AF12" t="n">
        <v>2.525096691808031e-06</v>
      </c>
      <c r="AG12" t="n">
        <v>54.27083333333334</v>
      </c>
      <c r="AH12" t="n">
        <v>1557610.18596446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4.8674</v>
      </c>
      <c r="E13" t="n">
        <v>20.54</v>
      </c>
      <c r="F13" t="n">
        <v>15.09</v>
      </c>
      <c r="G13" t="n">
        <v>18.47</v>
      </c>
      <c r="H13" t="n">
        <v>0.24</v>
      </c>
      <c r="I13" t="n">
        <v>49</v>
      </c>
      <c r="J13" t="n">
        <v>279.44</v>
      </c>
      <c r="K13" t="n">
        <v>60.56</v>
      </c>
      <c r="L13" t="n">
        <v>3.75</v>
      </c>
      <c r="M13" t="n">
        <v>47</v>
      </c>
      <c r="N13" t="n">
        <v>75.14</v>
      </c>
      <c r="O13" t="n">
        <v>34698.9</v>
      </c>
      <c r="P13" t="n">
        <v>250.76</v>
      </c>
      <c r="Q13" t="n">
        <v>1389.7</v>
      </c>
      <c r="R13" t="n">
        <v>71.40000000000001</v>
      </c>
      <c r="S13" t="n">
        <v>39.31</v>
      </c>
      <c r="T13" t="n">
        <v>15019.55</v>
      </c>
      <c r="U13" t="n">
        <v>0.55</v>
      </c>
      <c r="V13" t="n">
        <v>0.85</v>
      </c>
      <c r="W13" t="n">
        <v>3.44</v>
      </c>
      <c r="X13" t="n">
        <v>0.96</v>
      </c>
      <c r="Y13" t="n">
        <v>1</v>
      </c>
      <c r="Z13" t="n">
        <v>10</v>
      </c>
      <c r="AA13" t="n">
        <v>1238.991119753415</v>
      </c>
      <c r="AB13" t="n">
        <v>1695.242310477087</v>
      </c>
      <c r="AC13" t="n">
        <v>1533.45076365268</v>
      </c>
      <c r="AD13" t="n">
        <v>1238991.119753415</v>
      </c>
      <c r="AE13" t="n">
        <v>1695242.310477087</v>
      </c>
      <c r="AF13" t="n">
        <v>2.561246928898746e-06</v>
      </c>
      <c r="AG13" t="n">
        <v>53.48958333333334</v>
      </c>
      <c r="AH13" t="n">
        <v>1533450.76365268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4.921</v>
      </c>
      <c r="E14" t="n">
        <v>20.32</v>
      </c>
      <c r="F14" t="n">
        <v>15.02</v>
      </c>
      <c r="G14" t="n">
        <v>19.59</v>
      </c>
      <c r="H14" t="n">
        <v>0.25</v>
      </c>
      <c r="I14" t="n">
        <v>46</v>
      </c>
      <c r="J14" t="n">
        <v>279.94</v>
      </c>
      <c r="K14" t="n">
        <v>60.56</v>
      </c>
      <c r="L14" t="n">
        <v>4</v>
      </c>
      <c r="M14" t="n">
        <v>44</v>
      </c>
      <c r="N14" t="n">
        <v>75.38</v>
      </c>
      <c r="O14" t="n">
        <v>34759.54</v>
      </c>
      <c r="P14" t="n">
        <v>248.6</v>
      </c>
      <c r="Q14" t="n">
        <v>1389.76</v>
      </c>
      <c r="R14" t="n">
        <v>69.12</v>
      </c>
      <c r="S14" t="n">
        <v>39.31</v>
      </c>
      <c r="T14" t="n">
        <v>13894.28</v>
      </c>
      <c r="U14" t="n">
        <v>0.57</v>
      </c>
      <c r="V14" t="n">
        <v>0.85</v>
      </c>
      <c r="W14" t="n">
        <v>3.44</v>
      </c>
      <c r="X14" t="n">
        <v>0.89</v>
      </c>
      <c r="Y14" t="n">
        <v>1</v>
      </c>
      <c r="Z14" t="n">
        <v>10</v>
      </c>
      <c r="AA14" t="n">
        <v>1221.4565040129</v>
      </c>
      <c r="AB14" t="n">
        <v>1671.250675648264</v>
      </c>
      <c r="AC14" t="n">
        <v>1511.748856779448</v>
      </c>
      <c r="AD14" t="n">
        <v>1221456.5040129</v>
      </c>
      <c r="AE14" t="n">
        <v>1671250.675648264</v>
      </c>
      <c r="AF14" t="n">
        <v>2.589451480690046e-06</v>
      </c>
      <c r="AG14" t="n">
        <v>52.91666666666666</v>
      </c>
      <c r="AH14" t="n">
        <v>1511748.856779448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4.974</v>
      </c>
      <c r="E15" t="n">
        <v>20.1</v>
      </c>
      <c r="F15" t="n">
        <v>14.96</v>
      </c>
      <c r="G15" t="n">
        <v>20.87</v>
      </c>
      <c r="H15" t="n">
        <v>0.27</v>
      </c>
      <c r="I15" t="n">
        <v>43</v>
      </c>
      <c r="J15" t="n">
        <v>280.43</v>
      </c>
      <c r="K15" t="n">
        <v>60.56</v>
      </c>
      <c r="L15" t="n">
        <v>4.25</v>
      </c>
      <c r="M15" t="n">
        <v>41</v>
      </c>
      <c r="N15" t="n">
        <v>75.62</v>
      </c>
      <c r="O15" t="n">
        <v>34820.27</v>
      </c>
      <c r="P15" t="n">
        <v>246.73</v>
      </c>
      <c r="Q15" t="n">
        <v>1389.7</v>
      </c>
      <c r="R15" t="n">
        <v>67.31</v>
      </c>
      <c r="S15" t="n">
        <v>39.31</v>
      </c>
      <c r="T15" t="n">
        <v>13006.12</v>
      </c>
      <c r="U15" t="n">
        <v>0.58</v>
      </c>
      <c r="V15" t="n">
        <v>0.86</v>
      </c>
      <c r="W15" t="n">
        <v>3.43</v>
      </c>
      <c r="X15" t="n">
        <v>0.84</v>
      </c>
      <c r="Y15" t="n">
        <v>1</v>
      </c>
      <c r="Z15" t="n">
        <v>10</v>
      </c>
      <c r="AA15" t="n">
        <v>1204.537223622414</v>
      </c>
      <c r="AB15" t="n">
        <v>1648.10096979203</v>
      </c>
      <c r="AC15" t="n">
        <v>1490.808526359317</v>
      </c>
      <c r="AD15" t="n">
        <v>1204537.223622414</v>
      </c>
      <c r="AE15" t="n">
        <v>1648100.96979203</v>
      </c>
      <c r="AF15" t="n">
        <v>2.617340309886667e-06</v>
      </c>
      <c r="AG15" t="n">
        <v>52.34375</v>
      </c>
      <c r="AH15" t="n">
        <v>1490808.526359317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5.0282</v>
      </c>
      <c r="E16" t="n">
        <v>19.89</v>
      </c>
      <c r="F16" t="n">
        <v>14.9</v>
      </c>
      <c r="G16" t="n">
        <v>22.35</v>
      </c>
      <c r="H16" t="n">
        <v>0.29</v>
      </c>
      <c r="I16" t="n">
        <v>40</v>
      </c>
      <c r="J16" t="n">
        <v>280.92</v>
      </c>
      <c r="K16" t="n">
        <v>60.56</v>
      </c>
      <c r="L16" t="n">
        <v>4.5</v>
      </c>
      <c r="M16" t="n">
        <v>38</v>
      </c>
      <c r="N16" t="n">
        <v>75.87</v>
      </c>
      <c r="O16" t="n">
        <v>34881.09</v>
      </c>
      <c r="P16" t="n">
        <v>244.91</v>
      </c>
      <c r="Q16" t="n">
        <v>1389.79</v>
      </c>
      <c r="R16" t="n">
        <v>65.41</v>
      </c>
      <c r="S16" t="n">
        <v>39.31</v>
      </c>
      <c r="T16" t="n">
        <v>12068.07</v>
      </c>
      <c r="U16" t="n">
        <v>0.6</v>
      </c>
      <c r="V16" t="n">
        <v>0.86</v>
      </c>
      <c r="W16" t="n">
        <v>3.42</v>
      </c>
      <c r="X16" t="n">
        <v>0.78</v>
      </c>
      <c r="Y16" t="n">
        <v>1</v>
      </c>
      <c r="Z16" t="n">
        <v>10</v>
      </c>
      <c r="AA16" t="n">
        <v>1187.723834715169</v>
      </c>
      <c r="AB16" t="n">
        <v>1625.096149334769</v>
      </c>
      <c r="AC16" t="n">
        <v>1469.999253679029</v>
      </c>
      <c r="AD16" t="n">
        <v>1187723.834715169</v>
      </c>
      <c r="AE16" t="n">
        <v>1625096.149334769</v>
      </c>
      <c r="AF16" t="n">
        <v>2.645860584272645e-06</v>
      </c>
      <c r="AG16" t="n">
        <v>51.796875</v>
      </c>
      <c r="AH16" t="n">
        <v>1469999.253679029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5.0638</v>
      </c>
      <c r="E17" t="n">
        <v>19.75</v>
      </c>
      <c r="F17" t="n">
        <v>14.86</v>
      </c>
      <c r="G17" t="n">
        <v>23.47</v>
      </c>
      <c r="H17" t="n">
        <v>0.3</v>
      </c>
      <c r="I17" t="n">
        <v>38</v>
      </c>
      <c r="J17" t="n">
        <v>281.41</v>
      </c>
      <c r="K17" t="n">
        <v>60.56</v>
      </c>
      <c r="L17" t="n">
        <v>4.75</v>
      </c>
      <c r="M17" t="n">
        <v>36</v>
      </c>
      <c r="N17" t="n">
        <v>76.11</v>
      </c>
      <c r="O17" t="n">
        <v>34942.02</v>
      </c>
      <c r="P17" t="n">
        <v>243.47</v>
      </c>
      <c r="Q17" t="n">
        <v>1389.88</v>
      </c>
      <c r="R17" t="n">
        <v>64.22</v>
      </c>
      <c r="S17" t="n">
        <v>39.31</v>
      </c>
      <c r="T17" t="n">
        <v>11484.14</v>
      </c>
      <c r="U17" t="n">
        <v>0.61</v>
      </c>
      <c r="V17" t="n">
        <v>0.86</v>
      </c>
      <c r="W17" t="n">
        <v>3.42</v>
      </c>
      <c r="X17" t="n">
        <v>0.74</v>
      </c>
      <c r="Y17" t="n">
        <v>1</v>
      </c>
      <c r="Z17" t="n">
        <v>10</v>
      </c>
      <c r="AA17" t="n">
        <v>1173.058644090682</v>
      </c>
      <c r="AB17" t="n">
        <v>1605.030588539798</v>
      </c>
      <c r="AC17" t="n">
        <v>1451.848721844138</v>
      </c>
      <c r="AD17" t="n">
        <v>1173058.644090682</v>
      </c>
      <c r="AE17" t="n">
        <v>1605030.588539798</v>
      </c>
      <c r="AF17" t="n">
        <v>2.664593458223583e-06</v>
      </c>
      <c r="AG17" t="n">
        <v>51.43229166666666</v>
      </c>
      <c r="AH17" t="n">
        <v>1451848.721844138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5.1016</v>
      </c>
      <c r="E18" t="n">
        <v>19.6</v>
      </c>
      <c r="F18" t="n">
        <v>14.82</v>
      </c>
      <c r="G18" t="n">
        <v>24.7</v>
      </c>
      <c r="H18" t="n">
        <v>0.32</v>
      </c>
      <c r="I18" t="n">
        <v>36</v>
      </c>
      <c r="J18" t="n">
        <v>281.91</v>
      </c>
      <c r="K18" t="n">
        <v>60.56</v>
      </c>
      <c r="L18" t="n">
        <v>5</v>
      </c>
      <c r="M18" t="n">
        <v>34</v>
      </c>
      <c r="N18" t="n">
        <v>76.34999999999999</v>
      </c>
      <c r="O18" t="n">
        <v>35003.04</v>
      </c>
      <c r="P18" t="n">
        <v>241.7</v>
      </c>
      <c r="Q18" t="n">
        <v>1389.79</v>
      </c>
      <c r="R18" t="n">
        <v>62.8</v>
      </c>
      <c r="S18" t="n">
        <v>39.31</v>
      </c>
      <c r="T18" t="n">
        <v>10783.99</v>
      </c>
      <c r="U18" t="n">
        <v>0.63</v>
      </c>
      <c r="V18" t="n">
        <v>0.87</v>
      </c>
      <c r="W18" t="n">
        <v>3.42</v>
      </c>
      <c r="X18" t="n">
        <v>0.7</v>
      </c>
      <c r="Y18" t="n">
        <v>1</v>
      </c>
      <c r="Z18" t="n">
        <v>10</v>
      </c>
      <c r="AA18" t="n">
        <v>1167.944618127084</v>
      </c>
      <c r="AB18" t="n">
        <v>1598.0333526015</v>
      </c>
      <c r="AC18" t="n">
        <v>1445.519292283109</v>
      </c>
      <c r="AD18" t="n">
        <v>1167944.618127084</v>
      </c>
      <c r="AE18" t="n">
        <v>1598033.3526015</v>
      </c>
      <c r="AF18" t="n">
        <v>2.684483981688344e-06</v>
      </c>
      <c r="AG18" t="n">
        <v>51.04166666666666</v>
      </c>
      <c r="AH18" t="n">
        <v>1445519.292283109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5.135</v>
      </c>
      <c r="E19" t="n">
        <v>19.47</v>
      </c>
      <c r="F19" t="n">
        <v>14.8</v>
      </c>
      <c r="G19" t="n">
        <v>26.11</v>
      </c>
      <c r="H19" t="n">
        <v>0.33</v>
      </c>
      <c r="I19" t="n">
        <v>34</v>
      </c>
      <c r="J19" t="n">
        <v>282.4</v>
      </c>
      <c r="K19" t="n">
        <v>60.56</v>
      </c>
      <c r="L19" t="n">
        <v>5.25</v>
      </c>
      <c r="M19" t="n">
        <v>32</v>
      </c>
      <c r="N19" t="n">
        <v>76.59999999999999</v>
      </c>
      <c r="O19" t="n">
        <v>35064.15</v>
      </c>
      <c r="P19" t="n">
        <v>240.15</v>
      </c>
      <c r="Q19" t="n">
        <v>1389.75</v>
      </c>
      <c r="R19" t="n">
        <v>62.23</v>
      </c>
      <c r="S19" t="n">
        <v>39.31</v>
      </c>
      <c r="T19" t="n">
        <v>10508.28</v>
      </c>
      <c r="U19" t="n">
        <v>0.63</v>
      </c>
      <c r="V19" t="n">
        <v>0.87</v>
      </c>
      <c r="W19" t="n">
        <v>3.42</v>
      </c>
      <c r="X19" t="n">
        <v>0.68</v>
      </c>
      <c r="Y19" t="n">
        <v>1</v>
      </c>
      <c r="Z19" t="n">
        <v>10</v>
      </c>
      <c r="AA19" t="n">
        <v>1153.629335600986</v>
      </c>
      <c r="AB19" t="n">
        <v>1578.4465515036</v>
      </c>
      <c r="AC19" t="n">
        <v>1427.801827991744</v>
      </c>
      <c r="AD19" t="n">
        <v>1153629.335600986</v>
      </c>
      <c r="AE19" t="n">
        <v>1578446.5515036</v>
      </c>
      <c r="AF19" t="n">
        <v>2.702059206125459e-06</v>
      </c>
      <c r="AG19" t="n">
        <v>50.703125</v>
      </c>
      <c r="AH19" t="n">
        <v>1427801.827991745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5.1808</v>
      </c>
      <c r="E20" t="n">
        <v>19.3</v>
      </c>
      <c r="F20" t="n">
        <v>14.73</v>
      </c>
      <c r="G20" t="n">
        <v>27.62</v>
      </c>
      <c r="H20" t="n">
        <v>0.35</v>
      </c>
      <c r="I20" t="n">
        <v>32</v>
      </c>
      <c r="J20" t="n">
        <v>282.9</v>
      </c>
      <c r="K20" t="n">
        <v>60.56</v>
      </c>
      <c r="L20" t="n">
        <v>5.5</v>
      </c>
      <c r="M20" t="n">
        <v>30</v>
      </c>
      <c r="N20" t="n">
        <v>76.84999999999999</v>
      </c>
      <c r="O20" t="n">
        <v>35125.37</v>
      </c>
      <c r="P20" t="n">
        <v>238.1</v>
      </c>
      <c r="Q20" t="n">
        <v>1389.66</v>
      </c>
      <c r="R20" t="n">
        <v>60.15</v>
      </c>
      <c r="S20" t="n">
        <v>39.31</v>
      </c>
      <c r="T20" t="n">
        <v>9482.52</v>
      </c>
      <c r="U20" t="n">
        <v>0.65</v>
      </c>
      <c r="V20" t="n">
        <v>0.87</v>
      </c>
      <c r="W20" t="n">
        <v>3.41</v>
      </c>
      <c r="X20" t="n">
        <v>0.61</v>
      </c>
      <c r="Y20" t="n">
        <v>1</v>
      </c>
      <c r="Z20" t="n">
        <v>10</v>
      </c>
      <c r="AA20" t="n">
        <v>1147.428052486762</v>
      </c>
      <c r="AB20" t="n">
        <v>1569.961682365416</v>
      </c>
      <c r="AC20" t="n">
        <v>1420.12674285552</v>
      </c>
      <c r="AD20" t="n">
        <v>1147428.052486762</v>
      </c>
      <c r="AE20" t="n">
        <v>1569961.682365416</v>
      </c>
      <c r="AF20" t="n">
        <v>2.726159364185935e-06</v>
      </c>
      <c r="AG20" t="n">
        <v>50.26041666666666</v>
      </c>
      <c r="AH20" t="n">
        <v>1420126.74285552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5.198</v>
      </c>
      <c r="E21" t="n">
        <v>19.24</v>
      </c>
      <c r="F21" t="n">
        <v>14.72</v>
      </c>
      <c r="G21" t="n">
        <v>28.49</v>
      </c>
      <c r="H21" t="n">
        <v>0.36</v>
      </c>
      <c r="I21" t="n">
        <v>31</v>
      </c>
      <c r="J21" t="n">
        <v>283.4</v>
      </c>
      <c r="K21" t="n">
        <v>60.56</v>
      </c>
      <c r="L21" t="n">
        <v>5.75</v>
      </c>
      <c r="M21" t="n">
        <v>29</v>
      </c>
      <c r="N21" t="n">
        <v>77.09</v>
      </c>
      <c r="O21" t="n">
        <v>35186.68</v>
      </c>
      <c r="P21" t="n">
        <v>237.2</v>
      </c>
      <c r="Q21" t="n">
        <v>1389.85</v>
      </c>
      <c r="R21" t="n">
        <v>59.97</v>
      </c>
      <c r="S21" t="n">
        <v>39.31</v>
      </c>
      <c r="T21" t="n">
        <v>9394.469999999999</v>
      </c>
      <c r="U21" t="n">
        <v>0.66</v>
      </c>
      <c r="V21" t="n">
        <v>0.87</v>
      </c>
      <c r="W21" t="n">
        <v>3.41</v>
      </c>
      <c r="X21" t="n">
        <v>0.59</v>
      </c>
      <c r="Y21" t="n">
        <v>1</v>
      </c>
      <c r="Z21" t="n">
        <v>10</v>
      </c>
      <c r="AA21" t="n">
        <v>1135.262639723598</v>
      </c>
      <c r="AB21" t="n">
        <v>1553.316427922722</v>
      </c>
      <c r="AC21" t="n">
        <v>1405.070088135077</v>
      </c>
      <c r="AD21" t="n">
        <v>1135262.639723598</v>
      </c>
      <c r="AE21" t="n">
        <v>1553316.427922722</v>
      </c>
      <c r="AF21" t="n">
        <v>2.735210078566726e-06</v>
      </c>
      <c r="AG21" t="n">
        <v>50.10416666666666</v>
      </c>
      <c r="AH21" t="n">
        <v>1405070.088135076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5.2141</v>
      </c>
      <c r="E22" t="n">
        <v>19.18</v>
      </c>
      <c r="F22" t="n">
        <v>14.71</v>
      </c>
      <c r="G22" t="n">
        <v>29.42</v>
      </c>
      <c r="H22" t="n">
        <v>0.38</v>
      </c>
      <c r="I22" t="n">
        <v>30</v>
      </c>
      <c r="J22" t="n">
        <v>283.9</v>
      </c>
      <c r="K22" t="n">
        <v>60.56</v>
      </c>
      <c r="L22" t="n">
        <v>6</v>
      </c>
      <c r="M22" t="n">
        <v>28</v>
      </c>
      <c r="N22" t="n">
        <v>77.34</v>
      </c>
      <c r="O22" t="n">
        <v>35248.1</v>
      </c>
      <c r="P22" t="n">
        <v>236.1</v>
      </c>
      <c r="Q22" t="n">
        <v>1389.81</v>
      </c>
      <c r="R22" t="n">
        <v>59.33</v>
      </c>
      <c r="S22" t="n">
        <v>39.31</v>
      </c>
      <c r="T22" t="n">
        <v>9082.940000000001</v>
      </c>
      <c r="U22" t="n">
        <v>0.66</v>
      </c>
      <c r="V22" t="n">
        <v>0.87</v>
      </c>
      <c r="W22" t="n">
        <v>3.42</v>
      </c>
      <c r="X22" t="n">
        <v>0.59</v>
      </c>
      <c r="Y22" t="n">
        <v>1</v>
      </c>
      <c r="Z22" t="n">
        <v>10</v>
      </c>
      <c r="AA22" t="n">
        <v>1132.782367943671</v>
      </c>
      <c r="AB22" t="n">
        <v>1549.922810651558</v>
      </c>
      <c r="AC22" t="n">
        <v>1402.0003529333</v>
      </c>
      <c r="AD22" t="n">
        <v>1132782.367943671</v>
      </c>
      <c r="AE22" t="n">
        <v>1549922.810651558</v>
      </c>
      <c r="AF22" t="n">
        <v>2.743681968190605e-06</v>
      </c>
      <c r="AG22" t="n">
        <v>49.94791666666666</v>
      </c>
      <c r="AH22" t="n">
        <v>1402000.3529333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5.2553</v>
      </c>
      <c r="E23" t="n">
        <v>19.03</v>
      </c>
      <c r="F23" t="n">
        <v>14.66</v>
      </c>
      <c r="G23" t="n">
        <v>31.43</v>
      </c>
      <c r="H23" t="n">
        <v>0.39</v>
      </c>
      <c r="I23" t="n">
        <v>28</v>
      </c>
      <c r="J23" t="n">
        <v>284.4</v>
      </c>
      <c r="K23" t="n">
        <v>60.56</v>
      </c>
      <c r="L23" t="n">
        <v>6.25</v>
      </c>
      <c r="M23" t="n">
        <v>26</v>
      </c>
      <c r="N23" t="n">
        <v>77.59</v>
      </c>
      <c r="O23" t="n">
        <v>35309.61</v>
      </c>
      <c r="P23" t="n">
        <v>234.4</v>
      </c>
      <c r="Q23" t="n">
        <v>1389.6</v>
      </c>
      <c r="R23" t="n">
        <v>57.95</v>
      </c>
      <c r="S23" t="n">
        <v>39.31</v>
      </c>
      <c r="T23" t="n">
        <v>8398.790000000001</v>
      </c>
      <c r="U23" t="n">
        <v>0.68</v>
      </c>
      <c r="V23" t="n">
        <v>0.88</v>
      </c>
      <c r="W23" t="n">
        <v>3.41</v>
      </c>
      <c r="X23" t="n">
        <v>0.54</v>
      </c>
      <c r="Y23" t="n">
        <v>1</v>
      </c>
      <c r="Z23" t="n">
        <v>10</v>
      </c>
      <c r="AA23" t="n">
        <v>1127.713814018211</v>
      </c>
      <c r="AB23" t="n">
        <v>1542.987791561927</v>
      </c>
      <c r="AC23" t="n">
        <v>1395.727202332222</v>
      </c>
      <c r="AD23" t="n">
        <v>1127713.814018211</v>
      </c>
      <c r="AE23" t="n">
        <v>1542987.791561926</v>
      </c>
      <c r="AF23" t="n">
        <v>2.765361586358544e-06</v>
      </c>
      <c r="AG23" t="n">
        <v>49.55729166666666</v>
      </c>
      <c r="AH23" t="n">
        <v>1395727.202332222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5.2755</v>
      </c>
      <c r="E24" t="n">
        <v>18.96</v>
      </c>
      <c r="F24" t="n">
        <v>14.64</v>
      </c>
      <c r="G24" t="n">
        <v>32.54</v>
      </c>
      <c r="H24" t="n">
        <v>0.41</v>
      </c>
      <c r="I24" t="n">
        <v>27</v>
      </c>
      <c r="J24" t="n">
        <v>284.89</v>
      </c>
      <c r="K24" t="n">
        <v>60.56</v>
      </c>
      <c r="L24" t="n">
        <v>6.5</v>
      </c>
      <c r="M24" t="n">
        <v>25</v>
      </c>
      <c r="N24" t="n">
        <v>77.84</v>
      </c>
      <c r="O24" t="n">
        <v>35371.22</v>
      </c>
      <c r="P24" t="n">
        <v>233.18</v>
      </c>
      <c r="Q24" t="n">
        <v>1389.67</v>
      </c>
      <c r="R24" t="n">
        <v>57.71</v>
      </c>
      <c r="S24" t="n">
        <v>39.31</v>
      </c>
      <c r="T24" t="n">
        <v>8284.59</v>
      </c>
      <c r="U24" t="n">
        <v>0.68</v>
      </c>
      <c r="V24" t="n">
        <v>0.88</v>
      </c>
      <c r="W24" t="n">
        <v>3.4</v>
      </c>
      <c r="X24" t="n">
        <v>0.52</v>
      </c>
      <c r="Y24" t="n">
        <v>1</v>
      </c>
      <c r="Z24" t="n">
        <v>10</v>
      </c>
      <c r="AA24" t="n">
        <v>1114.892189393021</v>
      </c>
      <c r="AB24" t="n">
        <v>1525.444679099584</v>
      </c>
      <c r="AC24" t="n">
        <v>1379.858379901373</v>
      </c>
      <c r="AD24" t="n">
        <v>1114892.189393021</v>
      </c>
      <c r="AE24" t="n">
        <v>1525444.679099584</v>
      </c>
      <c r="AF24" t="n">
        <v>2.775990913712728e-06</v>
      </c>
      <c r="AG24" t="n">
        <v>49.375</v>
      </c>
      <c r="AH24" t="n">
        <v>1379858.379901373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5.2961</v>
      </c>
      <c r="E25" t="n">
        <v>18.88</v>
      </c>
      <c r="F25" t="n">
        <v>14.62</v>
      </c>
      <c r="G25" t="n">
        <v>33.75</v>
      </c>
      <c r="H25" t="n">
        <v>0.42</v>
      </c>
      <c r="I25" t="n">
        <v>26</v>
      </c>
      <c r="J25" t="n">
        <v>285.39</v>
      </c>
      <c r="K25" t="n">
        <v>60.56</v>
      </c>
      <c r="L25" t="n">
        <v>6.75</v>
      </c>
      <c r="M25" t="n">
        <v>24</v>
      </c>
      <c r="N25" t="n">
        <v>78.09</v>
      </c>
      <c r="O25" t="n">
        <v>35432.93</v>
      </c>
      <c r="P25" t="n">
        <v>231.77</v>
      </c>
      <c r="Q25" t="n">
        <v>1389.71</v>
      </c>
      <c r="R25" t="n">
        <v>56.83</v>
      </c>
      <c r="S25" t="n">
        <v>39.31</v>
      </c>
      <c r="T25" t="n">
        <v>7851.76</v>
      </c>
      <c r="U25" t="n">
        <v>0.6899999999999999</v>
      </c>
      <c r="V25" t="n">
        <v>0.88</v>
      </c>
      <c r="W25" t="n">
        <v>3.4</v>
      </c>
      <c r="X25" t="n">
        <v>0.5</v>
      </c>
      <c r="Y25" t="n">
        <v>1</v>
      </c>
      <c r="Z25" t="n">
        <v>10</v>
      </c>
      <c r="AA25" t="n">
        <v>1111.873766244095</v>
      </c>
      <c r="AB25" t="n">
        <v>1521.314739383792</v>
      </c>
      <c r="AC25" t="n">
        <v>1376.122595835649</v>
      </c>
      <c r="AD25" t="n">
        <v>1111873.766244095</v>
      </c>
      <c r="AE25" t="n">
        <v>1521314.739383792</v>
      </c>
      <c r="AF25" t="n">
        <v>2.786830722796698e-06</v>
      </c>
      <c r="AG25" t="n">
        <v>49.16666666666666</v>
      </c>
      <c r="AH25" t="n">
        <v>1376122.595835649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5.3138</v>
      </c>
      <c r="E26" t="n">
        <v>18.82</v>
      </c>
      <c r="F26" t="n">
        <v>14.61</v>
      </c>
      <c r="G26" t="n">
        <v>35.07</v>
      </c>
      <c r="H26" t="n">
        <v>0.44</v>
      </c>
      <c r="I26" t="n">
        <v>25</v>
      </c>
      <c r="J26" t="n">
        <v>285.9</v>
      </c>
      <c r="K26" t="n">
        <v>60.56</v>
      </c>
      <c r="L26" t="n">
        <v>7</v>
      </c>
      <c r="M26" t="n">
        <v>23</v>
      </c>
      <c r="N26" t="n">
        <v>78.34</v>
      </c>
      <c r="O26" t="n">
        <v>35494.74</v>
      </c>
      <c r="P26" t="n">
        <v>231.13</v>
      </c>
      <c r="Q26" t="n">
        <v>1389.61</v>
      </c>
      <c r="R26" t="n">
        <v>56.6</v>
      </c>
      <c r="S26" t="n">
        <v>39.31</v>
      </c>
      <c r="T26" t="n">
        <v>7741.36</v>
      </c>
      <c r="U26" t="n">
        <v>0.6899999999999999</v>
      </c>
      <c r="V26" t="n">
        <v>0.88</v>
      </c>
      <c r="W26" t="n">
        <v>3.4</v>
      </c>
      <c r="X26" t="n">
        <v>0.49</v>
      </c>
      <c r="Y26" t="n">
        <v>1</v>
      </c>
      <c r="Z26" t="n">
        <v>10</v>
      </c>
      <c r="AA26" t="n">
        <v>1109.943077259486</v>
      </c>
      <c r="AB26" t="n">
        <v>1518.673085539065</v>
      </c>
      <c r="AC26" t="n">
        <v>1373.733057726278</v>
      </c>
      <c r="AD26" t="n">
        <v>1109943.077259487</v>
      </c>
      <c r="AE26" t="n">
        <v>1518673.085539065</v>
      </c>
      <c r="AF26" t="n">
        <v>2.79614453933972e-06</v>
      </c>
      <c r="AG26" t="n">
        <v>49.01041666666666</v>
      </c>
      <c r="AH26" t="n">
        <v>1373733.057726278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5.3396</v>
      </c>
      <c r="E27" t="n">
        <v>18.73</v>
      </c>
      <c r="F27" t="n">
        <v>14.57</v>
      </c>
      <c r="G27" t="n">
        <v>36.43</v>
      </c>
      <c r="H27" t="n">
        <v>0.45</v>
      </c>
      <c r="I27" t="n">
        <v>24</v>
      </c>
      <c r="J27" t="n">
        <v>286.4</v>
      </c>
      <c r="K27" t="n">
        <v>60.56</v>
      </c>
      <c r="L27" t="n">
        <v>7.25</v>
      </c>
      <c r="M27" t="n">
        <v>22</v>
      </c>
      <c r="N27" t="n">
        <v>78.59</v>
      </c>
      <c r="O27" t="n">
        <v>35556.78</v>
      </c>
      <c r="P27" t="n">
        <v>229.13</v>
      </c>
      <c r="Q27" t="n">
        <v>1389.65</v>
      </c>
      <c r="R27" t="n">
        <v>55.38</v>
      </c>
      <c r="S27" t="n">
        <v>39.31</v>
      </c>
      <c r="T27" t="n">
        <v>7134.62</v>
      </c>
      <c r="U27" t="n">
        <v>0.71</v>
      </c>
      <c r="V27" t="n">
        <v>0.88</v>
      </c>
      <c r="W27" t="n">
        <v>3.4</v>
      </c>
      <c r="X27" t="n">
        <v>0.45</v>
      </c>
      <c r="Y27" t="n">
        <v>1</v>
      </c>
      <c r="Z27" t="n">
        <v>10</v>
      </c>
      <c r="AA27" t="n">
        <v>1095.853016416325</v>
      </c>
      <c r="AB27" t="n">
        <v>1499.394442683837</v>
      </c>
      <c r="AC27" t="n">
        <v>1356.294341487409</v>
      </c>
      <c r="AD27" t="n">
        <v>1095853.016416325</v>
      </c>
      <c r="AE27" t="n">
        <v>1499394.442683837</v>
      </c>
      <c r="AF27" t="n">
        <v>2.809720610910906e-06</v>
      </c>
      <c r="AG27" t="n">
        <v>48.77604166666666</v>
      </c>
      <c r="AH27" t="n">
        <v>1356294.341487409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5.3586</v>
      </c>
      <c r="E28" t="n">
        <v>18.66</v>
      </c>
      <c r="F28" t="n">
        <v>14.56</v>
      </c>
      <c r="G28" t="n">
        <v>37.98</v>
      </c>
      <c r="H28" t="n">
        <v>0.47</v>
      </c>
      <c r="I28" t="n">
        <v>23</v>
      </c>
      <c r="J28" t="n">
        <v>286.9</v>
      </c>
      <c r="K28" t="n">
        <v>60.56</v>
      </c>
      <c r="L28" t="n">
        <v>7.5</v>
      </c>
      <c r="M28" t="n">
        <v>21</v>
      </c>
      <c r="N28" t="n">
        <v>78.84999999999999</v>
      </c>
      <c r="O28" t="n">
        <v>35618.8</v>
      </c>
      <c r="P28" t="n">
        <v>228.13</v>
      </c>
      <c r="Q28" t="n">
        <v>1389.8</v>
      </c>
      <c r="R28" t="n">
        <v>54.95</v>
      </c>
      <c r="S28" t="n">
        <v>39.31</v>
      </c>
      <c r="T28" t="n">
        <v>6925.68</v>
      </c>
      <c r="U28" t="n">
        <v>0.72</v>
      </c>
      <c r="V28" t="n">
        <v>0.88</v>
      </c>
      <c r="W28" t="n">
        <v>3.4</v>
      </c>
      <c r="X28" t="n">
        <v>0.44</v>
      </c>
      <c r="Y28" t="n">
        <v>1</v>
      </c>
      <c r="Z28" t="n">
        <v>10</v>
      </c>
      <c r="AA28" t="n">
        <v>1093.507286278357</v>
      </c>
      <c r="AB28" t="n">
        <v>1496.184911222761</v>
      </c>
      <c r="AC28" t="n">
        <v>1353.391123204372</v>
      </c>
      <c r="AD28" t="n">
        <v>1093507.286278357</v>
      </c>
      <c r="AE28" t="n">
        <v>1496184.911222761</v>
      </c>
      <c r="AF28" t="n">
        <v>2.819718493075732e-06</v>
      </c>
      <c r="AG28" t="n">
        <v>48.59375</v>
      </c>
      <c r="AH28" t="n">
        <v>1353391.123204371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5.3793</v>
      </c>
      <c r="E29" t="n">
        <v>18.59</v>
      </c>
      <c r="F29" t="n">
        <v>14.54</v>
      </c>
      <c r="G29" t="n">
        <v>39.65</v>
      </c>
      <c r="H29" t="n">
        <v>0.48</v>
      </c>
      <c r="I29" t="n">
        <v>22</v>
      </c>
      <c r="J29" t="n">
        <v>287.41</v>
      </c>
      <c r="K29" t="n">
        <v>60.56</v>
      </c>
      <c r="L29" t="n">
        <v>7.75</v>
      </c>
      <c r="M29" t="n">
        <v>20</v>
      </c>
      <c r="N29" t="n">
        <v>79.09999999999999</v>
      </c>
      <c r="O29" t="n">
        <v>35680.92</v>
      </c>
      <c r="P29" t="n">
        <v>226.21</v>
      </c>
      <c r="Q29" t="n">
        <v>1389.66</v>
      </c>
      <c r="R29" t="n">
        <v>54.11</v>
      </c>
      <c r="S29" t="n">
        <v>39.31</v>
      </c>
      <c r="T29" t="n">
        <v>6512.99</v>
      </c>
      <c r="U29" t="n">
        <v>0.73</v>
      </c>
      <c r="V29" t="n">
        <v>0.88</v>
      </c>
      <c r="W29" t="n">
        <v>3.4</v>
      </c>
      <c r="X29" t="n">
        <v>0.42</v>
      </c>
      <c r="Y29" t="n">
        <v>1</v>
      </c>
      <c r="Z29" t="n">
        <v>10</v>
      </c>
      <c r="AA29" t="n">
        <v>1089.955200810727</v>
      </c>
      <c r="AB29" t="n">
        <v>1491.324791178998</v>
      </c>
      <c r="AC29" t="n">
        <v>1348.994846196364</v>
      </c>
      <c r="AD29" t="n">
        <v>1089955.200810727</v>
      </c>
      <c r="AE29" t="n">
        <v>1491324.791178998</v>
      </c>
      <c r="AF29" t="n">
        <v>2.830610922592149e-06</v>
      </c>
      <c r="AG29" t="n">
        <v>48.41145833333334</v>
      </c>
      <c r="AH29" t="n">
        <v>1348994.846196364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5.375</v>
      </c>
      <c r="E30" t="n">
        <v>18.6</v>
      </c>
      <c r="F30" t="n">
        <v>14.55</v>
      </c>
      <c r="G30" t="n">
        <v>39.69</v>
      </c>
      <c r="H30" t="n">
        <v>0.49</v>
      </c>
      <c r="I30" t="n">
        <v>22</v>
      </c>
      <c r="J30" t="n">
        <v>287.91</v>
      </c>
      <c r="K30" t="n">
        <v>60.56</v>
      </c>
      <c r="L30" t="n">
        <v>8</v>
      </c>
      <c r="M30" t="n">
        <v>20</v>
      </c>
      <c r="N30" t="n">
        <v>79.36</v>
      </c>
      <c r="O30" t="n">
        <v>35743.15</v>
      </c>
      <c r="P30" t="n">
        <v>225.75</v>
      </c>
      <c r="Q30" t="n">
        <v>1389.7</v>
      </c>
      <c r="R30" t="n">
        <v>54.76</v>
      </c>
      <c r="S30" t="n">
        <v>39.31</v>
      </c>
      <c r="T30" t="n">
        <v>6835.15</v>
      </c>
      <c r="U30" t="n">
        <v>0.72</v>
      </c>
      <c r="V30" t="n">
        <v>0.88</v>
      </c>
      <c r="W30" t="n">
        <v>3.4</v>
      </c>
      <c r="X30" t="n">
        <v>0.43</v>
      </c>
      <c r="Y30" t="n">
        <v>1</v>
      </c>
      <c r="Z30" t="n">
        <v>10</v>
      </c>
      <c r="AA30" t="n">
        <v>1089.847584989596</v>
      </c>
      <c r="AB30" t="n">
        <v>1491.177546464851</v>
      </c>
      <c r="AC30" t="n">
        <v>1348.861654311076</v>
      </c>
      <c r="AD30" t="n">
        <v>1089847.584989596</v>
      </c>
      <c r="AE30" t="n">
        <v>1491177.546464851</v>
      </c>
      <c r="AF30" t="n">
        <v>2.828348243996951e-06</v>
      </c>
      <c r="AG30" t="n">
        <v>48.4375</v>
      </c>
      <c r="AH30" t="n">
        <v>1348861.654311076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5.4009</v>
      </c>
      <c r="E31" t="n">
        <v>18.52</v>
      </c>
      <c r="F31" t="n">
        <v>14.52</v>
      </c>
      <c r="G31" t="n">
        <v>41.48</v>
      </c>
      <c r="H31" t="n">
        <v>0.51</v>
      </c>
      <c r="I31" t="n">
        <v>21</v>
      </c>
      <c r="J31" t="n">
        <v>288.42</v>
      </c>
      <c r="K31" t="n">
        <v>60.56</v>
      </c>
      <c r="L31" t="n">
        <v>8.25</v>
      </c>
      <c r="M31" t="n">
        <v>19</v>
      </c>
      <c r="N31" t="n">
        <v>79.61</v>
      </c>
      <c r="O31" t="n">
        <v>35805.48</v>
      </c>
      <c r="P31" t="n">
        <v>224.35</v>
      </c>
      <c r="Q31" t="n">
        <v>1389.63</v>
      </c>
      <c r="R31" t="n">
        <v>53.6</v>
      </c>
      <c r="S31" t="n">
        <v>39.31</v>
      </c>
      <c r="T31" t="n">
        <v>6258.91</v>
      </c>
      <c r="U31" t="n">
        <v>0.73</v>
      </c>
      <c r="V31" t="n">
        <v>0.88</v>
      </c>
      <c r="W31" t="n">
        <v>3.4</v>
      </c>
      <c r="X31" t="n">
        <v>0.4</v>
      </c>
      <c r="Y31" t="n">
        <v>1</v>
      </c>
      <c r="Z31" t="n">
        <v>10</v>
      </c>
      <c r="AA31" t="n">
        <v>1086.534349175328</v>
      </c>
      <c r="AB31" t="n">
        <v>1486.644231054122</v>
      </c>
      <c r="AC31" t="n">
        <v>1344.760992160599</v>
      </c>
      <c r="AD31" t="n">
        <v>1086534.349175328</v>
      </c>
      <c r="AE31" t="n">
        <v>1486644.231054122</v>
      </c>
      <c r="AF31" t="n">
        <v>2.841976936000583e-06</v>
      </c>
      <c r="AG31" t="n">
        <v>48.22916666666666</v>
      </c>
      <c r="AH31" t="n">
        <v>1344760.992160599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5.4203</v>
      </c>
      <c r="E32" t="n">
        <v>18.45</v>
      </c>
      <c r="F32" t="n">
        <v>14.5</v>
      </c>
      <c r="G32" t="n">
        <v>43.51</v>
      </c>
      <c r="H32" t="n">
        <v>0.52</v>
      </c>
      <c r="I32" t="n">
        <v>20</v>
      </c>
      <c r="J32" t="n">
        <v>288.92</v>
      </c>
      <c r="K32" t="n">
        <v>60.56</v>
      </c>
      <c r="L32" t="n">
        <v>8.5</v>
      </c>
      <c r="M32" t="n">
        <v>18</v>
      </c>
      <c r="N32" t="n">
        <v>79.87</v>
      </c>
      <c r="O32" t="n">
        <v>35867.91</v>
      </c>
      <c r="P32" t="n">
        <v>222.96</v>
      </c>
      <c r="Q32" t="n">
        <v>1389.58</v>
      </c>
      <c r="R32" t="n">
        <v>53.21</v>
      </c>
      <c r="S32" t="n">
        <v>39.31</v>
      </c>
      <c r="T32" t="n">
        <v>6072.86</v>
      </c>
      <c r="U32" t="n">
        <v>0.74</v>
      </c>
      <c r="V32" t="n">
        <v>0.89</v>
      </c>
      <c r="W32" t="n">
        <v>3.39</v>
      </c>
      <c r="X32" t="n">
        <v>0.38</v>
      </c>
      <c r="Y32" t="n">
        <v>1</v>
      </c>
      <c r="Z32" t="n">
        <v>10</v>
      </c>
      <c r="AA32" t="n">
        <v>1073.847952649379</v>
      </c>
      <c r="AB32" t="n">
        <v>1469.286143643004</v>
      </c>
      <c r="AC32" t="n">
        <v>1329.059536249769</v>
      </c>
      <c r="AD32" t="n">
        <v>1073847.952649379</v>
      </c>
      <c r="AE32" t="n">
        <v>1469286.143643004</v>
      </c>
      <c r="AF32" t="n">
        <v>2.852185299895195e-06</v>
      </c>
      <c r="AG32" t="n">
        <v>48.046875</v>
      </c>
      <c r="AH32" t="n">
        <v>1329059.536249769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5.4233</v>
      </c>
      <c r="E33" t="n">
        <v>18.44</v>
      </c>
      <c r="F33" t="n">
        <v>14.49</v>
      </c>
      <c r="G33" t="n">
        <v>43.48</v>
      </c>
      <c r="H33" t="n">
        <v>0.54</v>
      </c>
      <c r="I33" t="n">
        <v>20</v>
      </c>
      <c r="J33" t="n">
        <v>289.43</v>
      </c>
      <c r="K33" t="n">
        <v>60.56</v>
      </c>
      <c r="L33" t="n">
        <v>8.75</v>
      </c>
      <c r="M33" t="n">
        <v>18</v>
      </c>
      <c r="N33" t="n">
        <v>80.12</v>
      </c>
      <c r="O33" t="n">
        <v>35930.44</v>
      </c>
      <c r="P33" t="n">
        <v>222.31</v>
      </c>
      <c r="Q33" t="n">
        <v>1389.59</v>
      </c>
      <c r="R33" t="n">
        <v>53.02</v>
      </c>
      <c r="S33" t="n">
        <v>39.31</v>
      </c>
      <c r="T33" t="n">
        <v>5977.29</v>
      </c>
      <c r="U33" t="n">
        <v>0.74</v>
      </c>
      <c r="V33" t="n">
        <v>0.89</v>
      </c>
      <c r="W33" t="n">
        <v>3.39</v>
      </c>
      <c r="X33" t="n">
        <v>0.37</v>
      </c>
      <c r="Y33" t="n">
        <v>1</v>
      </c>
      <c r="Z33" t="n">
        <v>10</v>
      </c>
      <c r="AA33" t="n">
        <v>1072.927270679111</v>
      </c>
      <c r="AB33" t="n">
        <v>1468.026425953661</v>
      </c>
      <c r="AC33" t="n">
        <v>1327.920044248672</v>
      </c>
      <c r="AD33" t="n">
        <v>1072927.27067911</v>
      </c>
      <c r="AE33" t="n">
        <v>1468026.425953661</v>
      </c>
      <c r="AF33" t="n">
        <v>2.853763912868589e-06</v>
      </c>
      <c r="AG33" t="n">
        <v>48.02083333333334</v>
      </c>
      <c r="AH33" t="n">
        <v>1327920.044248672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5.4399</v>
      </c>
      <c r="E34" t="n">
        <v>18.38</v>
      </c>
      <c r="F34" t="n">
        <v>14.49</v>
      </c>
      <c r="G34" t="n">
        <v>45.76</v>
      </c>
      <c r="H34" t="n">
        <v>0.55</v>
      </c>
      <c r="I34" t="n">
        <v>19</v>
      </c>
      <c r="J34" t="n">
        <v>289.94</v>
      </c>
      <c r="K34" t="n">
        <v>60.56</v>
      </c>
      <c r="L34" t="n">
        <v>9</v>
      </c>
      <c r="M34" t="n">
        <v>17</v>
      </c>
      <c r="N34" t="n">
        <v>80.38</v>
      </c>
      <c r="O34" t="n">
        <v>35993.08</v>
      </c>
      <c r="P34" t="n">
        <v>220.96</v>
      </c>
      <c r="Q34" t="n">
        <v>1389.63</v>
      </c>
      <c r="R34" t="n">
        <v>52.65</v>
      </c>
      <c r="S34" t="n">
        <v>39.31</v>
      </c>
      <c r="T34" t="n">
        <v>5793.11</v>
      </c>
      <c r="U34" t="n">
        <v>0.75</v>
      </c>
      <c r="V34" t="n">
        <v>0.89</v>
      </c>
      <c r="W34" t="n">
        <v>3.4</v>
      </c>
      <c r="X34" t="n">
        <v>0.37</v>
      </c>
      <c r="Y34" t="n">
        <v>1</v>
      </c>
      <c r="Z34" t="n">
        <v>10</v>
      </c>
      <c r="AA34" t="n">
        <v>1070.439804108502</v>
      </c>
      <c r="AB34" t="n">
        <v>1464.622964452474</v>
      </c>
      <c r="AC34" t="n">
        <v>1324.84140433637</v>
      </c>
      <c r="AD34" t="n">
        <v>1070439.804108502</v>
      </c>
      <c r="AE34" t="n">
        <v>1464622.964452474</v>
      </c>
      <c r="AF34" t="n">
        <v>2.8624989046547e-06</v>
      </c>
      <c r="AG34" t="n">
        <v>47.86458333333334</v>
      </c>
      <c r="AH34" t="n">
        <v>1324841.40433637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5.4617</v>
      </c>
      <c r="E35" t="n">
        <v>18.31</v>
      </c>
      <c r="F35" t="n">
        <v>14.47</v>
      </c>
      <c r="G35" t="n">
        <v>48.23</v>
      </c>
      <c r="H35" t="n">
        <v>0.57</v>
      </c>
      <c r="I35" t="n">
        <v>18</v>
      </c>
      <c r="J35" t="n">
        <v>290.45</v>
      </c>
      <c r="K35" t="n">
        <v>60.56</v>
      </c>
      <c r="L35" t="n">
        <v>9.25</v>
      </c>
      <c r="M35" t="n">
        <v>16</v>
      </c>
      <c r="N35" t="n">
        <v>80.64</v>
      </c>
      <c r="O35" t="n">
        <v>36055.83</v>
      </c>
      <c r="P35" t="n">
        <v>219.24</v>
      </c>
      <c r="Q35" t="n">
        <v>1389.67</v>
      </c>
      <c r="R35" t="n">
        <v>52.07</v>
      </c>
      <c r="S35" t="n">
        <v>39.31</v>
      </c>
      <c r="T35" t="n">
        <v>5509.17</v>
      </c>
      <c r="U35" t="n">
        <v>0.75</v>
      </c>
      <c r="V35" t="n">
        <v>0.89</v>
      </c>
      <c r="W35" t="n">
        <v>3.39</v>
      </c>
      <c r="X35" t="n">
        <v>0.35</v>
      </c>
      <c r="Y35" t="n">
        <v>1</v>
      </c>
      <c r="Z35" t="n">
        <v>10</v>
      </c>
      <c r="AA35" t="n">
        <v>1067.221804934663</v>
      </c>
      <c r="AB35" t="n">
        <v>1460.219956014723</v>
      </c>
      <c r="AC35" t="n">
        <v>1320.858612844257</v>
      </c>
      <c r="AD35" t="n">
        <v>1067221.804934663</v>
      </c>
      <c r="AE35" t="n">
        <v>1460219.956014723</v>
      </c>
      <c r="AF35" t="n">
        <v>2.873970158928027e-06</v>
      </c>
      <c r="AG35" t="n">
        <v>47.68229166666666</v>
      </c>
      <c r="AH35" t="n">
        <v>1320858.612844257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5.4636</v>
      </c>
      <c r="E36" t="n">
        <v>18.3</v>
      </c>
      <c r="F36" t="n">
        <v>14.46</v>
      </c>
      <c r="G36" t="n">
        <v>48.21</v>
      </c>
      <c r="H36" t="n">
        <v>0.58</v>
      </c>
      <c r="I36" t="n">
        <v>18</v>
      </c>
      <c r="J36" t="n">
        <v>290.96</v>
      </c>
      <c r="K36" t="n">
        <v>60.56</v>
      </c>
      <c r="L36" t="n">
        <v>9.5</v>
      </c>
      <c r="M36" t="n">
        <v>16</v>
      </c>
      <c r="N36" t="n">
        <v>80.90000000000001</v>
      </c>
      <c r="O36" t="n">
        <v>36118.68</v>
      </c>
      <c r="P36" t="n">
        <v>217.83</v>
      </c>
      <c r="Q36" t="n">
        <v>1389.57</v>
      </c>
      <c r="R36" t="n">
        <v>52.09</v>
      </c>
      <c r="S36" t="n">
        <v>39.31</v>
      </c>
      <c r="T36" t="n">
        <v>5520.28</v>
      </c>
      <c r="U36" t="n">
        <v>0.75</v>
      </c>
      <c r="V36" t="n">
        <v>0.89</v>
      </c>
      <c r="W36" t="n">
        <v>3.38</v>
      </c>
      <c r="X36" t="n">
        <v>0.34</v>
      </c>
      <c r="Y36" t="n">
        <v>1</v>
      </c>
      <c r="Z36" t="n">
        <v>10</v>
      </c>
      <c r="AA36" t="n">
        <v>1065.621696599642</v>
      </c>
      <c r="AB36" t="n">
        <v>1458.03061719895</v>
      </c>
      <c r="AC36" t="n">
        <v>1318.878221452306</v>
      </c>
      <c r="AD36" t="n">
        <v>1065621.696599642</v>
      </c>
      <c r="AE36" t="n">
        <v>1458030.61719895</v>
      </c>
      <c r="AF36" t="n">
        <v>2.87496994714451e-06</v>
      </c>
      <c r="AG36" t="n">
        <v>47.65625</v>
      </c>
      <c r="AH36" t="n">
        <v>1318878.221452306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5.4842</v>
      </c>
      <c r="E37" t="n">
        <v>18.23</v>
      </c>
      <c r="F37" t="n">
        <v>14.45</v>
      </c>
      <c r="G37" t="n">
        <v>50.98</v>
      </c>
      <c r="H37" t="n">
        <v>0.6</v>
      </c>
      <c r="I37" t="n">
        <v>17</v>
      </c>
      <c r="J37" t="n">
        <v>291.47</v>
      </c>
      <c r="K37" t="n">
        <v>60.56</v>
      </c>
      <c r="L37" t="n">
        <v>9.75</v>
      </c>
      <c r="M37" t="n">
        <v>15</v>
      </c>
      <c r="N37" t="n">
        <v>81.16</v>
      </c>
      <c r="O37" t="n">
        <v>36181.64</v>
      </c>
      <c r="P37" t="n">
        <v>216.25</v>
      </c>
      <c r="Q37" t="n">
        <v>1389.67</v>
      </c>
      <c r="R37" t="n">
        <v>51.41</v>
      </c>
      <c r="S37" t="n">
        <v>39.31</v>
      </c>
      <c r="T37" t="n">
        <v>5183.51</v>
      </c>
      <c r="U37" t="n">
        <v>0.76</v>
      </c>
      <c r="V37" t="n">
        <v>0.89</v>
      </c>
      <c r="W37" t="n">
        <v>3.39</v>
      </c>
      <c r="X37" t="n">
        <v>0.32</v>
      </c>
      <c r="Y37" t="n">
        <v>1</v>
      </c>
      <c r="Z37" t="n">
        <v>10</v>
      </c>
      <c r="AA37" t="n">
        <v>1052.722970688131</v>
      </c>
      <c r="AB37" t="n">
        <v>1440.382011355195</v>
      </c>
      <c r="AC37" t="n">
        <v>1302.913973780305</v>
      </c>
      <c r="AD37" t="n">
        <v>1052722.970688131</v>
      </c>
      <c r="AE37" t="n">
        <v>1440382.011355195</v>
      </c>
      <c r="AF37" t="n">
        <v>2.88580975622848e-06</v>
      </c>
      <c r="AG37" t="n">
        <v>47.47395833333334</v>
      </c>
      <c r="AH37" t="n">
        <v>1302913.973780305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5.4868</v>
      </c>
      <c r="E38" t="n">
        <v>18.23</v>
      </c>
      <c r="F38" t="n">
        <v>14.44</v>
      </c>
      <c r="G38" t="n">
        <v>50.95</v>
      </c>
      <c r="H38" t="n">
        <v>0.61</v>
      </c>
      <c r="I38" t="n">
        <v>17</v>
      </c>
      <c r="J38" t="n">
        <v>291.98</v>
      </c>
      <c r="K38" t="n">
        <v>60.56</v>
      </c>
      <c r="L38" t="n">
        <v>10</v>
      </c>
      <c r="M38" t="n">
        <v>15</v>
      </c>
      <c r="N38" t="n">
        <v>81.42</v>
      </c>
      <c r="O38" t="n">
        <v>36244.71</v>
      </c>
      <c r="P38" t="n">
        <v>216.06</v>
      </c>
      <c r="Q38" t="n">
        <v>1389.62</v>
      </c>
      <c r="R38" t="n">
        <v>51.18</v>
      </c>
      <c r="S38" t="n">
        <v>39.31</v>
      </c>
      <c r="T38" t="n">
        <v>5072.88</v>
      </c>
      <c r="U38" t="n">
        <v>0.77</v>
      </c>
      <c r="V38" t="n">
        <v>0.89</v>
      </c>
      <c r="W38" t="n">
        <v>3.39</v>
      </c>
      <c r="X38" t="n">
        <v>0.31</v>
      </c>
      <c r="Y38" t="n">
        <v>1</v>
      </c>
      <c r="Z38" t="n">
        <v>10</v>
      </c>
      <c r="AA38" t="n">
        <v>1052.299211266115</v>
      </c>
      <c r="AB38" t="n">
        <v>1439.802205019047</v>
      </c>
      <c r="AC38" t="n">
        <v>1302.389503347115</v>
      </c>
      <c r="AD38" t="n">
        <v>1052299.211266115</v>
      </c>
      <c r="AE38" t="n">
        <v>1439802.205019047</v>
      </c>
      <c r="AF38" t="n">
        <v>2.887177887472087e-06</v>
      </c>
      <c r="AG38" t="n">
        <v>47.47395833333334</v>
      </c>
      <c r="AH38" t="n">
        <v>1302389.503347115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5.508</v>
      </c>
      <c r="E39" t="n">
        <v>18.16</v>
      </c>
      <c r="F39" t="n">
        <v>14.42</v>
      </c>
      <c r="G39" t="n">
        <v>54.07</v>
      </c>
      <c r="H39" t="n">
        <v>0.62</v>
      </c>
      <c r="I39" t="n">
        <v>16</v>
      </c>
      <c r="J39" t="n">
        <v>292.49</v>
      </c>
      <c r="K39" t="n">
        <v>60.56</v>
      </c>
      <c r="L39" t="n">
        <v>10.25</v>
      </c>
      <c r="M39" t="n">
        <v>14</v>
      </c>
      <c r="N39" t="n">
        <v>81.68000000000001</v>
      </c>
      <c r="O39" t="n">
        <v>36307.88</v>
      </c>
      <c r="P39" t="n">
        <v>213.63</v>
      </c>
      <c r="Q39" t="n">
        <v>1389.61</v>
      </c>
      <c r="R39" t="n">
        <v>50.64</v>
      </c>
      <c r="S39" t="n">
        <v>39.31</v>
      </c>
      <c r="T39" t="n">
        <v>4805.31</v>
      </c>
      <c r="U39" t="n">
        <v>0.78</v>
      </c>
      <c r="V39" t="n">
        <v>0.89</v>
      </c>
      <c r="W39" t="n">
        <v>3.38</v>
      </c>
      <c r="X39" t="n">
        <v>0.3</v>
      </c>
      <c r="Y39" t="n">
        <v>1</v>
      </c>
      <c r="Z39" t="n">
        <v>10</v>
      </c>
      <c r="AA39" t="n">
        <v>1048.474796667899</v>
      </c>
      <c r="AB39" t="n">
        <v>1434.569472244503</v>
      </c>
      <c r="AC39" t="n">
        <v>1297.656175244387</v>
      </c>
      <c r="AD39" t="n">
        <v>1048474.796667899</v>
      </c>
      <c r="AE39" t="n">
        <v>1434569.472244503</v>
      </c>
      <c r="AF39" t="n">
        <v>2.898333419150736e-06</v>
      </c>
      <c r="AG39" t="n">
        <v>47.29166666666666</v>
      </c>
      <c r="AH39" t="n">
        <v>1297656.175244387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5.5048</v>
      </c>
      <c r="E40" t="n">
        <v>18.17</v>
      </c>
      <c r="F40" t="n">
        <v>14.43</v>
      </c>
      <c r="G40" t="n">
        <v>54.11</v>
      </c>
      <c r="H40" t="n">
        <v>0.64</v>
      </c>
      <c r="I40" t="n">
        <v>16</v>
      </c>
      <c r="J40" t="n">
        <v>293</v>
      </c>
      <c r="K40" t="n">
        <v>60.56</v>
      </c>
      <c r="L40" t="n">
        <v>10.5</v>
      </c>
      <c r="M40" t="n">
        <v>14</v>
      </c>
      <c r="N40" t="n">
        <v>81.95</v>
      </c>
      <c r="O40" t="n">
        <v>36371.17</v>
      </c>
      <c r="P40" t="n">
        <v>213.74</v>
      </c>
      <c r="Q40" t="n">
        <v>1389.57</v>
      </c>
      <c r="R40" t="n">
        <v>50.93</v>
      </c>
      <c r="S40" t="n">
        <v>39.31</v>
      </c>
      <c r="T40" t="n">
        <v>4951.28</v>
      </c>
      <c r="U40" t="n">
        <v>0.77</v>
      </c>
      <c r="V40" t="n">
        <v>0.89</v>
      </c>
      <c r="W40" t="n">
        <v>3.39</v>
      </c>
      <c r="X40" t="n">
        <v>0.31</v>
      </c>
      <c r="Y40" t="n">
        <v>1</v>
      </c>
      <c r="Z40" t="n">
        <v>10</v>
      </c>
      <c r="AA40" t="n">
        <v>1048.851498868507</v>
      </c>
      <c r="AB40" t="n">
        <v>1435.084892814304</v>
      </c>
      <c r="AC40" t="n">
        <v>1298.122404798403</v>
      </c>
      <c r="AD40" t="n">
        <v>1048851.498868507</v>
      </c>
      <c r="AE40" t="n">
        <v>1435084.892814304</v>
      </c>
      <c r="AF40" t="n">
        <v>2.896649565312449e-06</v>
      </c>
      <c r="AG40" t="n">
        <v>47.31770833333334</v>
      </c>
      <c r="AH40" t="n">
        <v>1298122.404798403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5.5064</v>
      </c>
      <c r="E41" t="n">
        <v>18.16</v>
      </c>
      <c r="F41" t="n">
        <v>14.42</v>
      </c>
      <c r="G41" t="n">
        <v>54.09</v>
      </c>
      <c r="H41" t="n">
        <v>0.65</v>
      </c>
      <c r="I41" t="n">
        <v>16</v>
      </c>
      <c r="J41" t="n">
        <v>293.52</v>
      </c>
      <c r="K41" t="n">
        <v>60.56</v>
      </c>
      <c r="L41" t="n">
        <v>10.75</v>
      </c>
      <c r="M41" t="n">
        <v>14</v>
      </c>
      <c r="N41" t="n">
        <v>82.20999999999999</v>
      </c>
      <c r="O41" t="n">
        <v>36434.56</v>
      </c>
      <c r="P41" t="n">
        <v>212.21</v>
      </c>
      <c r="Q41" t="n">
        <v>1389.57</v>
      </c>
      <c r="R41" t="n">
        <v>50.93</v>
      </c>
      <c r="S41" t="n">
        <v>39.31</v>
      </c>
      <c r="T41" t="n">
        <v>4951.39</v>
      </c>
      <c r="U41" t="n">
        <v>0.77</v>
      </c>
      <c r="V41" t="n">
        <v>0.89</v>
      </c>
      <c r="W41" t="n">
        <v>3.38</v>
      </c>
      <c r="X41" t="n">
        <v>0.3</v>
      </c>
      <c r="Y41" t="n">
        <v>1</v>
      </c>
      <c r="Z41" t="n">
        <v>10</v>
      </c>
      <c r="AA41" t="n">
        <v>1047.165845182643</v>
      </c>
      <c r="AB41" t="n">
        <v>1432.778507075512</v>
      </c>
      <c r="AC41" t="n">
        <v>1296.036137277489</v>
      </c>
      <c r="AD41" t="n">
        <v>1047165.845182643</v>
      </c>
      <c r="AE41" t="n">
        <v>1432778.507075512</v>
      </c>
      <c r="AF41" t="n">
        <v>2.897491492231593e-06</v>
      </c>
      <c r="AG41" t="n">
        <v>47.29166666666666</v>
      </c>
      <c r="AH41" t="n">
        <v>1296036.137277489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5.53</v>
      </c>
      <c r="E42" t="n">
        <v>18.08</v>
      </c>
      <c r="F42" t="n">
        <v>14.4</v>
      </c>
      <c r="G42" t="n">
        <v>57.6</v>
      </c>
      <c r="H42" t="n">
        <v>0.67</v>
      </c>
      <c r="I42" t="n">
        <v>15</v>
      </c>
      <c r="J42" t="n">
        <v>294.03</v>
      </c>
      <c r="K42" t="n">
        <v>60.56</v>
      </c>
      <c r="L42" t="n">
        <v>11</v>
      </c>
      <c r="M42" t="n">
        <v>13</v>
      </c>
      <c r="N42" t="n">
        <v>82.48</v>
      </c>
      <c r="O42" t="n">
        <v>36498.06</v>
      </c>
      <c r="P42" t="n">
        <v>210.36</v>
      </c>
      <c r="Q42" t="n">
        <v>1389.57</v>
      </c>
      <c r="R42" t="n">
        <v>50.03</v>
      </c>
      <c r="S42" t="n">
        <v>39.31</v>
      </c>
      <c r="T42" t="n">
        <v>4506.35</v>
      </c>
      <c r="U42" t="n">
        <v>0.79</v>
      </c>
      <c r="V42" t="n">
        <v>0.89</v>
      </c>
      <c r="W42" t="n">
        <v>3.38</v>
      </c>
      <c r="X42" t="n">
        <v>0.28</v>
      </c>
      <c r="Y42" t="n">
        <v>1</v>
      </c>
      <c r="Z42" t="n">
        <v>10</v>
      </c>
      <c r="AA42" t="n">
        <v>1043.80661790351</v>
      </c>
      <c r="AB42" t="n">
        <v>1428.182264113553</v>
      </c>
      <c r="AC42" t="n">
        <v>1291.878553292952</v>
      </c>
      <c r="AD42" t="n">
        <v>1043806.617903509</v>
      </c>
      <c r="AE42" t="n">
        <v>1428182.264113553</v>
      </c>
      <c r="AF42" t="n">
        <v>2.909909914288956e-06</v>
      </c>
      <c r="AG42" t="n">
        <v>47.08333333333334</v>
      </c>
      <c r="AH42" t="n">
        <v>1291878.553292952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5.5254</v>
      </c>
      <c r="E43" t="n">
        <v>18.1</v>
      </c>
      <c r="F43" t="n">
        <v>14.41</v>
      </c>
      <c r="G43" t="n">
        <v>57.66</v>
      </c>
      <c r="H43" t="n">
        <v>0.68</v>
      </c>
      <c r="I43" t="n">
        <v>15</v>
      </c>
      <c r="J43" t="n">
        <v>294.55</v>
      </c>
      <c r="K43" t="n">
        <v>60.56</v>
      </c>
      <c r="L43" t="n">
        <v>11.25</v>
      </c>
      <c r="M43" t="n">
        <v>13</v>
      </c>
      <c r="N43" t="n">
        <v>82.73999999999999</v>
      </c>
      <c r="O43" t="n">
        <v>36561.67</v>
      </c>
      <c r="P43" t="n">
        <v>209.57</v>
      </c>
      <c r="Q43" t="n">
        <v>1389.7</v>
      </c>
      <c r="R43" t="n">
        <v>50.38</v>
      </c>
      <c r="S43" t="n">
        <v>39.31</v>
      </c>
      <c r="T43" t="n">
        <v>4681.96</v>
      </c>
      <c r="U43" t="n">
        <v>0.78</v>
      </c>
      <c r="V43" t="n">
        <v>0.89</v>
      </c>
      <c r="W43" t="n">
        <v>3.39</v>
      </c>
      <c r="X43" t="n">
        <v>0.29</v>
      </c>
      <c r="Y43" t="n">
        <v>1</v>
      </c>
      <c r="Z43" t="n">
        <v>10</v>
      </c>
      <c r="AA43" t="n">
        <v>1043.373962948152</v>
      </c>
      <c r="AB43" t="n">
        <v>1427.590286516243</v>
      </c>
      <c r="AC43" t="n">
        <v>1291.343073206684</v>
      </c>
      <c r="AD43" t="n">
        <v>1043373.962948152</v>
      </c>
      <c r="AE43" t="n">
        <v>1427590.286516243</v>
      </c>
      <c r="AF43" t="n">
        <v>2.907489374396419e-06</v>
      </c>
      <c r="AG43" t="n">
        <v>47.13541666666666</v>
      </c>
      <c r="AH43" t="n">
        <v>1291343.073206684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5.5522</v>
      </c>
      <c r="E44" t="n">
        <v>18.01</v>
      </c>
      <c r="F44" t="n">
        <v>14.38</v>
      </c>
      <c r="G44" t="n">
        <v>61.62</v>
      </c>
      <c r="H44" t="n">
        <v>0.6899999999999999</v>
      </c>
      <c r="I44" t="n">
        <v>14</v>
      </c>
      <c r="J44" t="n">
        <v>295.06</v>
      </c>
      <c r="K44" t="n">
        <v>60.56</v>
      </c>
      <c r="L44" t="n">
        <v>11.5</v>
      </c>
      <c r="M44" t="n">
        <v>12</v>
      </c>
      <c r="N44" t="n">
        <v>83.01000000000001</v>
      </c>
      <c r="O44" t="n">
        <v>36625.39</v>
      </c>
      <c r="P44" t="n">
        <v>208.39</v>
      </c>
      <c r="Q44" t="n">
        <v>1389.62</v>
      </c>
      <c r="R44" t="n">
        <v>49.32</v>
      </c>
      <c r="S44" t="n">
        <v>39.31</v>
      </c>
      <c r="T44" t="n">
        <v>4154.16</v>
      </c>
      <c r="U44" t="n">
        <v>0.8</v>
      </c>
      <c r="V44" t="n">
        <v>0.89</v>
      </c>
      <c r="W44" t="n">
        <v>3.38</v>
      </c>
      <c r="X44" t="n">
        <v>0.26</v>
      </c>
      <c r="Y44" t="n">
        <v>1</v>
      </c>
      <c r="Z44" t="n">
        <v>10</v>
      </c>
      <c r="AA44" t="n">
        <v>1040.336766047618</v>
      </c>
      <c r="AB44" t="n">
        <v>1423.434659725262</v>
      </c>
      <c r="AC44" t="n">
        <v>1287.584053604175</v>
      </c>
      <c r="AD44" t="n">
        <v>1040336.766047618</v>
      </c>
      <c r="AE44" t="n">
        <v>1423434.659725262</v>
      </c>
      <c r="AF44" t="n">
        <v>2.921591650292069e-06</v>
      </c>
      <c r="AG44" t="n">
        <v>46.90104166666666</v>
      </c>
      <c r="AH44" t="n">
        <v>1287584.053604175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5.5516</v>
      </c>
      <c r="E45" t="n">
        <v>18.01</v>
      </c>
      <c r="F45" t="n">
        <v>14.38</v>
      </c>
      <c r="G45" t="n">
        <v>61.63</v>
      </c>
      <c r="H45" t="n">
        <v>0.71</v>
      </c>
      <c r="I45" t="n">
        <v>14</v>
      </c>
      <c r="J45" t="n">
        <v>295.58</v>
      </c>
      <c r="K45" t="n">
        <v>60.56</v>
      </c>
      <c r="L45" t="n">
        <v>11.75</v>
      </c>
      <c r="M45" t="n">
        <v>12</v>
      </c>
      <c r="N45" t="n">
        <v>83.28</v>
      </c>
      <c r="O45" t="n">
        <v>36689.22</v>
      </c>
      <c r="P45" t="n">
        <v>206.77</v>
      </c>
      <c r="Q45" t="n">
        <v>1389.64</v>
      </c>
      <c r="R45" t="n">
        <v>49.33</v>
      </c>
      <c r="S45" t="n">
        <v>39.31</v>
      </c>
      <c r="T45" t="n">
        <v>4160.54</v>
      </c>
      <c r="U45" t="n">
        <v>0.8</v>
      </c>
      <c r="V45" t="n">
        <v>0.89</v>
      </c>
      <c r="W45" t="n">
        <v>3.38</v>
      </c>
      <c r="X45" t="n">
        <v>0.26</v>
      </c>
      <c r="Y45" t="n">
        <v>1</v>
      </c>
      <c r="Z45" t="n">
        <v>10</v>
      </c>
      <c r="AA45" t="n">
        <v>1038.783014734355</v>
      </c>
      <c r="AB45" t="n">
        <v>1421.308748631786</v>
      </c>
      <c r="AC45" t="n">
        <v>1285.661036481725</v>
      </c>
      <c r="AD45" t="n">
        <v>1038783.014734355</v>
      </c>
      <c r="AE45" t="n">
        <v>1421308.748631786</v>
      </c>
      <c r="AF45" t="n">
        <v>2.92127592769739e-06</v>
      </c>
      <c r="AG45" t="n">
        <v>46.90104166666666</v>
      </c>
      <c r="AH45" t="n">
        <v>1285661.036481725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5.5514</v>
      </c>
      <c r="E46" t="n">
        <v>18.01</v>
      </c>
      <c r="F46" t="n">
        <v>14.38</v>
      </c>
      <c r="G46" t="n">
        <v>61.63</v>
      </c>
      <c r="H46" t="n">
        <v>0.72</v>
      </c>
      <c r="I46" t="n">
        <v>14</v>
      </c>
      <c r="J46" t="n">
        <v>296.1</v>
      </c>
      <c r="K46" t="n">
        <v>60.56</v>
      </c>
      <c r="L46" t="n">
        <v>12</v>
      </c>
      <c r="M46" t="n">
        <v>12</v>
      </c>
      <c r="N46" t="n">
        <v>83.54000000000001</v>
      </c>
      <c r="O46" t="n">
        <v>36753.16</v>
      </c>
      <c r="P46" t="n">
        <v>205.5</v>
      </c>
      <c r="Q46" t="n">
        <v>1389.62</v>
      </c>
      <c r="R46" t="n">
        <v>49.46</v>
      </c>
      <c r="S46" t="n">
        <v>39.31</v>
      </c>
      <c r="T46" t="n">
        <v>4227.63</v>
      </c>
      <c r="U46" t="n">
        <v>0.79</v>
      </c>
      <c r="V46" t="n">
        <v>0.89</v>
      </c>
      <c r="W46" t="n">
        <v>3.38</v>
      </c>
      <c r="X46" t="n">
        <v>0.26</v>
      </c>
      <c r="Y46" t="n">
        <v>1</v>
      </c>
      <c r="Z46" t="n">
        <v>10</v>
      </c>
      <c r="AA46" t="n">
        <v>1037.549414363089</v>
      </c>
      <c r="AB46" t="n">
        <v>1419.620882181213</v>
      </c>
      <c r="AC46" t="n">
        <v>1284.134257636259</v>
      </c>
      <c r="AD46" t="n">
        <v>1037549.414363089</v>
      </c>
      <c r="AE46" t="n">
        <v>1419620.882181213</v>
      </c>
      <c r="AF46" t="n">
        <v>2.921170686832497e-06</v>
      </c>
      <c r="AG46" t="n">
        <v>46.90104166666666</v>
      </c>
      <c r="AH46" t="n">
        <v>1284134.257636259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5.5721</v>
      </c>
      <c r="E47" t="n">
        <v>17.95</v>
      </c>
      <c r="F47" t="n">
        <v>14.37</v>
      </c>
      <c r="G47" t="n">
        <v>66.31</v>
      </c>
      <c r="H47" t="n">
        <v>0.74</v>
      </c>
      <c r="I47" t="n">
        <v>13</v>
      </c>
      <c r="J47" t="n">
        <v>296.62</v>
      </c>
      <c r="K47" t="n">
        <v>60.56</v>
      </c>
      <c r="L47" t="n">
        <v>12.25</v>
      </c>
      <c r="M47" t="n">
        <v>11</v>
      </c>
      <c r="N47" t="n">
        <v>83.81</v>
      </c>
      <c r="O47" t="n">
        <v>36817.22</v>
      </c>
      <c r="P47" t="n">
        <v>204.27</v>
      </c>
      <c r="Q47" t="n">
        <v>1389.73</v>
      </c>
      <c r="R47" t="n">
        <v>49.06</v>
      </c>
      <c r="S47" t="n">
        <v>39.31</v>
      </c>
      <c r="T47" t="n">
        <v>4029.88</v>
      </c>
      <c r="U47" t="n">
        <v>0.8</v>
      </c>
      <c r="V47" t="n">
        <v>0.89</v>
      </c>
      <c r="W47" t="n">
        <v>3.38</v>
      </c>
      <c r="X47" t="n">
        <v>0.24</v>
      </c>
      <c r="Y47" t="n">
        <v>1</v>
      </c>
      <c r="Z47" t="n">
        <v>10</v>
      </c>
      <c r="AA47" t="n">
        <v>1025.20044821198</v>
      </c>
      <c r="AB47" t="n">
        <v>1402.724481895329</v>
      </c>
      <c r="AC47" t="n">
        <v>1268.850426079413</v>
      </c>
      <c r="AD47" t="n">
        <v>1025200.44821198</v>
      </c>
      <c r="AE47" t="n">
        <v>1402724.481895328</v>
      </c>
      <c r="AF47" t="n">
        <v>2.932063116348914e-06</v>
      </c>
      <c r="AG47" t="n">
        <v>46.74479166666666</v>
      </c>
      <c r="AH47" t="n">
        <v>1268850.426079413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5.5732</v>
      </c>
      <c r="E48" t="n">
        <v>17.94</v>
      </c>
      <c r="F48" t="n">
        <v>14.36</v>
      </c>
      <c r="G48" t="n">
        <v>66.29000000000001</v>
      </c>
      <c r="H48" t="n">
        <v>0.75</v>
      </c>
      <c r="I48" t="n">
        <v>13</v>
      </c>
      <c r="J48" t="n">
        <v>297.14</v>
      </c>
      <c r="K48" t="n">
        <v>60.56</v>
      </c>
      <c r="L48" t="n">
        <v>12.5</v>
      </c>
      <c r="M48" t="n">
        <v>11</v>
      </c>
      <c r="N48" t="n">
        <v>84.08</v>
      </c>
      <c r="O48" t="n">
        <v>36881.39</v>
      </c>
      <c r="P48" t="n">
        <v>203.25</v>
      </c>
      <c r="Q48" t="n">
        <v>1389.59</v>
      </c>
      <c r="R48" t="n">
        <v>48.74</v>
      </c>
      <c r="S48" t="n">
        <v>39.31</v>
      </c>
      <c r="T48" t="n">
        <v>3870.83</v>
      </c>
      <c r="U48" t="n">
        <v>0.8100000000000001</v>
      </c>
      <c r="V48" t="n">
        <v>0.89</v>
      </c>
      <c r="W48" t="n">
        <v>3.38</v>
      </c>
      <c r="X48" t="n">
        <v>0.24</v>
      </c>
      <c r="Y48" t="n">
        <v>1</v>
      </c>
      <c r="Z48" t="n">
        <v>10</v>
      </c>
      <c r="AA48" t="n">
        <v>1024.06487194513</v>
      </c>
      <c r="AB48" t="n">
        <v>1401.170736348936</v>
      </c>
      <c r="AC48" t="n">
        <v>1267.444967827272</v>
      </c>
      <c r="AD48" t="n">
        <v>1024064.87194513</v>
      </c>
      <c r="AE48" t="n">
        <v>1401170.736348936</v>
      </c>
      <c r="AF48" t="n">
        <v>2.932641941105825e-06</v>
      </c>
      <c r="AG48" t="n">
        <v>46.71875</v>
      </c>
      <c r="AH48" t="n">
        <v>1267444.967827272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5.5736</v>
      </c>
      <c r="E49" t="n">
        <v>17.94</v>
      </c>
      <c r="F49" t="n">
        <v>14.36</v>
      </c>
      <c r="G49" t="n">
        <v>66.28</v>
      </c>
      <c r="H49" t="n">
        <v>0.76</v>
      </c>
      <c r="I49" t="n">
        <v>13</v>
      </c>
      <c r="J49" t="n">
        <v>297.66</v>
      </c>
      <c r="K49" t="n">
        <v>60.56</v>
      </c>
      <c r="L49" t="n">
        <v>12.75</v>
      </c>
      <c r="M49" t="n">
        <v>11</v>
      </c>
      <c r="N49" t="n">
        <v>84.36</v>
      </c>
      <c r="O49" t="n">
        <v>36945.67</v>
      </c>
      <c r="P49" t="n">
        <v>201.21</v>
      </c>
      <c r="Q49" t="n">
        <v>1389.65</v>
      </c>
      <c r="R49" t="n">
        <v>48.85</v>
      </c>
      <c r="S49" t="n">
        <v>39.31</v>
      </c>
      <c r="T49" t="n">
        <v>3925.31</v>
      </c>
      <c r="U49" t="n">
        <v>0.8</v>
      </c>
      <c r="V49" t="n">
        <v>0.89</v>
      </c>
      <c r="W49" t="n">
        <v>3.38</v>
      </c>
      <c r="X49" t="n">
        <v>0.24</v>
      </c>
      <c r="Y49" t="n">
        <v>1</v>
      </c>
      <c r="Z49" t="n">
        <v>10</v>
      </c>
      <c r="AA49" t="n">
        <v>1022.050765122013</v>
      </c>
      <c r="AB49" t="n">
        <v>1398.414946537425</v>
      </c>
      <c r="AC49" t="n">
        <v>1264.952186727597</v>
      </c>
      <c r="AD49" t="n">
        <v>1022050.765122013</v>
      </c>
      <c r="AE49" t="n">
        <v>1398414.946537425</v>
      </c>
      <c r="AF49" t="n">
        <v>2.93285242283561e-06</v>
      </c>
      <c r="AG49" t="n">
        <v>46.71875</v>
      </c>
      <c r="AH49" t="n">
        <v>1264952.186727597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5.596</v>
      </c>
      <c r="E50" t="n">
        <v>17.87</v>
      </c>
      <c r="F50" t="n">
        <v>14.34</v>
      </c>
      <c r="G50" t="n">
        <v>71.70999999999999</v>
      </c>
      <c r="H50" t="n">
        <v>0.78</v>
      </c>
      <c r="I50" t="n">
        <v>12</v>
      </c>
      <c r="J50" t="n">
        <v>298.18</v>
      </c>
      <c r="K50" t="n">
        <v>60.56</v>
      </c>
      <c r="L50" t="n">
        <v>13</v>
      </c>
      <c r="M50" t="n">
        <v>9</v>
      </c>
      <c r="N50" t="n">
        <v>84.63</v>
      </c>
      <c r="O50" t="n">
        <v>37010.06</v>
      </c>
      <c r="P50" t="n">
        <v>199.1</v>
      </c>
      <c r="Q50" t="n">
        <v>1389.57</v>
      </c>
      <c r="R50" t="n">
        <v>48.12</v>
      </c>
      <c r="S50" t="n">
        <v>39.31</v>
      </c>
      <c r="T50" t="n">
        <v>3563.42</v>
      </c>
      <c r="U50" t="n">
        <v>0.82</v>
      </c>
      <c r="V50" t="n">
        <v>0.89</v>
      </c>
      <c r="W50" t="n">
        <v>3.38</v>
      </c>
      <c r="X50" t="n">
        <v>0.22</v>
      </c>
      <c r="Y50" t="n">
        <v>1</v>
      </c>
      <c r="Z50" t="n">
        <v>10</v>
      </c>
      <c r="AA50" t="n">
        <v>1018.608209558616</v>
      </c>
      <c r="AB50" t="n">
        <v>1393.704690140752</v>
      </c>
      <c r="AC50" t="n">
        <v>1260.691470590536</v>
      </c>
      <c r="AD50" t="n">
        <v>1018608.209558616</v>
      </c>
      <c r="AE50" t="n">
        <v>1393704.690140752</v>
      </c>
      <c r="AF50" t="n">
        <v>2.944639399703616e-06</v>
      </c>
      <c r="AG50" t="n">
        <v>46.53645833333334</v>
      </c>
      <c r="AH50" t="n">
        <v>1260691.470590536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5.5968</v>
      </c>
      <c r="E51" t="n">
        <v>17.87</v>
      </c>
      <c r="F51" t="n">
        <v>14.34</v>
      </c>
      <c r="G51" t="n">
        <v>71.7</v>
      </c>
      <c r="H51" t="n">
        <v>0.79</v>
      </c>
      <c r="I51" t="n">
        <v>12</v>
      </c>
      <c r="J51" t="n">
        <v>298.71</v>
      </c>
      <c r="K51" t="n">
        <v>60.56</v>
      </c>
      <c r="L51" t="n">
        <v>13.25</v>
      </c>
      <c r="M51" t="n">
        <v>8</v>
      </c>
      <c r="N51" t="n">
        <v>84.90000000000001</v>
      </c>
      <c r="O51" t="n">
        <v>37074.57</v>
      </c>
      <c r="P51" t="n">
        <v>198.79</v>
      </c>
      <c r="Q51" t="n">
        <v>1389.59</v>
      </c>
      <c r="R51" t="n">
        <v>48.08</v>
      </c>
      <c r="S51" t="n">
        <v>39.31</v>
      </c>
      <c r="T51" t="n">
        <v>3547.9</v>
      </c>
      <c r="U51" t="n">
        <v>0.82</v>
      </c>
      <c r="V51" t="n">
        <v>0.9</v>
      </c>
      <c r="W51" t="n">
        <v>3.38</v>
      </c>
      <c r="X51" t="n">
        <v>0.22</v>
      </c>
      <c r="Y51" t="n">
        <v>1</v>
      </c>
      <c r="Z51" t="n">
        <v>10</v>
      </c>
      <c r="AA51" t="n">
        <v>1018.263172671232</v>
      </c>
      <c r="AB51" t="n">
        <v>1393.23259544948</v>
      </c>
      <c r="AC51" t="n">
        <v>1260.26443195401</v>
      </c>
      <c r="AD51" t="n">
        <v>1018263.172671232</v>
      </c>
      <c r="AE51" t="n">
        <v>1393232.59544948</v>
      </c>
      <c r="AF51" t="n">
        <v>2.945060363163188e-06</v>
      </c>
      <c r="AG51" t="n">
        <v>46.53645833333334</v>
      </c>
      <c r="AH51" t="n">
        <v>1260264.43195401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5.5956</v>
      </c>
      <c r="E52" t="n">
        <v>17.87</v>
      </c>
      <c r="F52" t="n">
        <v>14.34</v>
      </c>
      <c r="G52" t="n">
        <v>71.72</v>
      </c>
      <c r="H52" t="n">
        <v>0.8</v>
      </c>
      <c r="I52" t="n">
        <v>12</v>
      </c>
      <c r="J52" t="n">
        <v>299.23</v>
      </c>
      <c r="K52" t="n">
        <v>60.56</v>
      </c>
      <c r="L52" t="n">
        <v>13.5</v>
      </c>
      <c r="M52" t="n">
        <v>7</v>
      </c>
      <c r="N52" t="n">
        <v>85.18000000000001</v>
      </c>
      <c r="O52" t="n">
        <v>37139.2</v>
      </c>
      <c r="P52" t="n">
        <v>198.68</v>
      </c>
      <c r="Q52" t="n">
        <v>1389.67</v>
      </c>
      <c r="R52" t="n">
        <v>48.24</v>
      </c>
      <c r="S52" t="n">
        <v>39.31</v>
      </c>
      <c r="T52" t="n">
        <v>3625.72</v>
      </c>
      <c r="U52" t="n">
        <v>0.8100000000000001</v>
      </c>
      <c r="V52" t="n">
        <v>0.89</v>
      </c>
      <c r="W52" t="n">
        <v>3.38</v>
      </c>
      <c r="X52" t="n">
        <v>0.22</v>
      </c>
      <c r="Y52" t="n">
        <v>1</v>
      </c>
      <c r="Z52" t="n">
        <v>10</v>
      </c>
      <c r="AA52" t="n">
        <v>1018.221553087398</v>
      </c>
      <c r="AB52" t="n">
        <v>1393.175649698752</v>
      </c>
      <c r="AC52" t="n">
        <v>1260.212921025807</v>
      </c>
      <c r="AD52" t="n">
        <v>1018221.553087398</v>
      </c>
      <c r="AE52" t="n">
        <v>1393175.649698752</v>
      </c>
      <c r="AF52" t="n">
        <v>2.944428917973831e-06</v>
      </c>
      <c r="AG52" t="n">
        <v>46.53645833333334</v>
      </c>
      <c r="AH52" t="n">
        <v>1260212.921025808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5.5968</v>
      </c>
      <c r="E53" t="n">
        <v>17.87</v>
      </c>
      <c r="F53" t="n">
        <v>14.34</v>
      </c>
      <c r="G53" t="n">
        <v>71.7</v>
      </c>
      <c r="H53" t="n">
        <v>0.82</v>
      </c>
      <c r="I53" t="n">
        <v>12</v>
      </c>
      <c r="J53" t="n">
        <v>299.76</v>
      </c>
      <c r="K53" t="n">
        <v>60.56</v>
      </c>
      <c r="L53" t="n">
        <v>13.75</v>
      </c>
      <c r="M53" t="n">
        <v>7</v>
      </c>
      <c r="N53" t="n">
        <v>85.45</v>
      </c>
      <c r="O53" t="n">
        <v>37204.07</v>
      </c>
      <c r="P53" t="n">
        <v>198.09</v>
      </c>
      <c r="Q53" t="n">
        <v>1389.67</v>
      </c>
      <c r="R53" t="n">
        <v>47.98</v>
      </c>
      <c r="S53" t="n">
        <v>39.31</v>
      </c>
      <c r="T53" t="n">
        <v>3495.15</v>
      </c>
      <c r="U53" t="n">
        <v>0.82</v>
      </c>
      <c r="V53" t="n">
        <v>0.9</v>
      </c>
      <c r="W53" t="n">
        <v>3.38</v>
      </c>
      <c r="X53" t="n">
        <v>0.22</v>
      </c>
      <c r="Y53" t="n">
        <v>1</v>
      </c>
      <c r="Z53" t="n">
        <v>10</v>
      </c>
      <c r="AA53" t="n">
        <v>1017.582538916788</v>
      </c>
      <c r="AB53" t="n">
        <v>1392.301322319208</v>
      </c>
      <c r="AC53" t="n">
        <v>1259.422038224242</v>
      </c>
      <c r="AD53" t="n">
        <v>1017582.538916788</v>
      </c>
      <c r="AE53" t="n">
        <v>1392301.322319208</v>
      </c>
      <c r="AF53" t="n">
        <v>2.945060363163188e-06</v>
      </c>
      <c r="AG53" t="n">
        <v>46.53645833333334</v>
      </c>
      <c r="AH53" t="n">
        <v>1259422.038224241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5.5904</v>
      </c>
      <c r="E54" t="n">
        <v>17.89</v>
      </c>
      <c r="F54" t="n">
        <v>14.36</v>
      </c>
      <c r="G54" t="n">
        <v>71.8</v>
      </c>
      <c r="H54" t="n">
        <v>0.83</v>
      </c>
      <c r="I54" t="n">
        <v>12</v>
      </c>
      <c r="J54" t="n">
        <v>300.28</v>
      </c>
      <c r="K54" t="n">
        <v>60.56</v>
      </c>
      <c r="L54" t="n">
        <v>14</v>
      </c>
      <c r="M54" t="n">
        <v>6</v>
      </c>
      <c r="N54" t="n">
        <v>85.73</v>
      </c>
      <c r="O54" t="n">
        <v>37268.93</v>
      </c>
      <c r="P54" t="n">
        <v>195.91</v>
      </c>
      <c r="Q54" t="n">
        <v>1389.58</v>
      </c>
      <c r="R54" t="n">
        <v>48.47</v>
      </c>
      <c r="S54" t="n">
        <v>39.31</v>
      </c>
      <c r="T54" t="n">
        <v>3739.12</v>
      </c>
      <c r="U54" t="n">
        <v>0.8100000000000001</v>
      </c>
      <c r="V54" t="n">
        <v>0.89</v>
      </c>
      <c r="W54" t="n">
        <v>3.39</v>
      </c>
      <c r="X54" t="n">
        <v>0.24</v>
      </c>
      <c r="Y54" t="n">
        <v>1</v>
      </c>
      <c r="Z54" t="n">
        <v>10</v>
      </c>
      <c r="AA54" t="n">
        <v>1015.964220948977</v>
      </c>
      <c r="AB54" t="n">
        <v>1390.087068280499</v>
      </c>
      <c r="AC54" t="n">
        <v>1257.419109483262</v>
      </c>
      <c r="AD54" t="n">
        <v>1015964.220948977</v>
      </c>
      <c r="AE54" t="n">
        <v>1390087.068280499</v>
      </c>
      <c r="AF54" t="n">
        <v>2.941692655486615e-06</v>
      </c>
      <c r="AG54" t="n">
        <v>46.58854166666666</v>
      </c>
      <c r="AH54" t="n">
        <v>1257419.109483262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5.589</v>
      </c>
      <c r="E55" t="n">
        <v>17.89</v>
      </c>
      <c r="F55" t="n">
        <v>14.36</v>
      </c>
      <c r="G55" t="n">
        <v>71.81999999999999</v>
      </c>
      <c r="H55" t="n">
        <v>0.84</v>
      </c>
      <c r="I55" t="n">
        <v>12</v>
      </c>
      <c r="J55" t="n">
        <v>300.81</v>
      </c>
      <c r="K55" t="n">
        <v>60.56</v>
      </c>
      <c r="L55" t="n">
        <v>14.25</v>
      </c>
      <c r="M55" t="n">
        <v>3</v>
      </c>
      <c r="N55" t="n">
        <v>86</v>
      </c>
      <c r="O55" t="n">
        <v>37333.9</v>
      </c>
      <c r="P55" t="n">
        <v>196.22</v>
      </c>
      <c r="Q55" t="n">
        <v>1389.68</v>
      </c>
      <c r="R55" t="n">
        <v>48.75</v>
      </c>
      <c r="S55" t="n">
        <v>39.31</v>
      </c>
      <c r="T55" t="n">
        <v>3882.88</v>
      </c>
      <c r="U55" t="n">
        <v>0.8100000000000001</v>
      </c>
      <c r="V55" t="n">
        <v>0.89</v>
      </c>
      <c r="W55" t="n">
        <v>3.39</v>
      </c>
      <c r="X55" t="n">
        <v>0.24</v>
      </c>
      <c r="Y55" t="n">
        <v>1</v>
      </c>
      <c r="Z55" t="n">
        <v>10</v>
      </c>
      <c r="AA55" t="n">
        <v>1016.341832746959</v>
      </c>
      <c r="AB55" t="n">
        <v>1390.603733401555</v>
      </c>
      <c r="AC55" t="n">
        <v>1257.886464810308</v>
      </c>
      <c r="AD55" t="n">
        <v>1016341.832746959</v>
      </c>
      <c r="AE55" t="n">
        <v>1390603.733401555</v>
      </c>
      <c r="AF55" t="n">
        <v>2.940955969432364e-06</v>
      </c>
      <c r="AG55" t="n">
        <v>46.58854166666666</v>
      </c>
      <c r="AH55" t="n">
        <v>1257886.464810308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5.588</v>
      </c>
      <c r="E56" t="n">
        <v>17.9</v>
      </c>
      <c r="F56" t="n">
        <v>14.37</v>
      </c>
      <c r="G56" t="n">
        <v>71.84</v>
      </c>
      <c r="H56" t="n">
        <v>0.86</v>
      </c>
      <c r="I56" t="n">
        <v>12</v>
      </c>
      <c r="J56" t="n">
        <v>301.34</v>
      </c>
      <c r="K56" t="n">
        <v>60.56</v>
      </c>
      <c r="L56" t="n">
        <v>14.5</v>
      </c>
      <c r="M56" t="n">
        <v>2</v>
      </c>
      <c r="N56" t="n">
        <v>86.28</v>
      </c>
      <c r="O56" t="n">
        <v>37399</v>
      </c>
      <c r="P56" t="n">
        <v>195.95</v>
      </c>
      <c r="Q56" t="n">
        <v>1389.57</v>
      </c>
      <c r="R56" t="n">
        <v>48.82</v>
      </c>
      <c r="S56" t="n">
        <v>39.31</v>
      </c>
      <c r="T56" t="n">
        <v>3916.48</v>
      </c>
      <c r="U56" t="n">
        <v>0.8100000000000001</v>
      </c>
      <c r="V56" t="n">
        <v>0.89</v>
      </c>
      <c r="W56" t="n">
        <v>3.39</v>
      </c>
      <c r="X56" t="n">
        <v>0.25</v>
      </c>
      <c r="Y56" t="n">
        <v>1</v>
      </c>
      <c r="Z56" t="n">
        <v>10</v>
      </c>
      <c r="AA56" t="n">
        <v>1016.210951814202</v>
      </c>
      <c r="AB56" t="n">
        <v>1390.424656335297</v>
      </c>
      <c r="AC56" t="n">
        <v>1257.724478607918</v>
      </c>
      <c r="AD56" t="n">
        <v>1016210.951814202</v>
      </c>
      <c r="AE56" t="n">
        <v>1390424.656335298</v>
      </c>
      <c r="AF56" t="n">
        <v>2.940429765107899e-06</v>
      </c>
      <c r="AG56" t="n">
        <v>46.61458333333334</v>
      </c>
      <c r="AH56" t="n">
        <v>1257724.478607918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5.6131</v>
      </c>
      <c r="E57" t="n">
        <v>17.82</v>
      </c>
      <c r="F57" t="n">
        <v>14.34</v>
      </c>
      <c r="G57" t="n">
        <v>78.22</v>
      </c>
      <c r="H57" t="n">
        <v>0.87</v>
      </c>
      <c r="I57" t="n">
        <v>11</v>
      </c>
      <c r="J57" t="n">
        <v>301.86</v>
      </c>
      <c r="K57" t="n">
        <v>60.56</v>
      </c>
      <c r="L57" t="n">
        <v>14.75</v>
      </c>
      <c r="M57" t="n">
        <v>1</v>
      </c>
      <c r="N57" t="n">
        <v>86.56</v>
      </c>
      <c r="O57" t="n">
        <v>37464.21</v>
      </c>
      <c r="P57" t="n">
        <v>195.58</v>
      </c>
      <c r="Q57" t="n">
        <v>1389.59</v>
      </c>
      <c r="R57" t="n">
        <v>47.93</v>
      </c>
      <c r="S57" t="n">
        <v>39.31</v>
      </c>
      <c r="T57" t="n">
        <v>3473.94</v>
      </c>
      <c r="U57" t="n">
        <v>0.82</v>
      </c>
      <c r="V57" t="n">
        <v>0.9</v>
      </c>
      <c r="W57" t="n">
        <v>3.39</v>
      </c>
      <c r="X57" t="n">
        <v>0.22</v>
      </c>
      <c r="Y57" t="n">
        <v>1</v>
      </c>
      <c r="Z57" t="n">
        <v>10</v>
      </c>
      <c r="AA57" t="n">
        <v>1014.164519294251</v>
      </c>
      <c r="AB57" t="n">
        <v>1387.62463707927</v>
      </c>
      <c r="AC57" t="n">
        <v>1255.191689259834</v>
      </c>
      <c r="AD57" t="n">
        <v>1014164.519294251</v>
      </c>
      <c r="AE57" t="n">
        <v>1387624.63707927</v>
      </c>
      <c r="AF57" t="n">
        <v>2.95363749365196e-06</v>
      </c>
      <c r="AG57" t="n">
        <v>46.40625</v>
      </c>
      <c r="AH57" t="n">
        <v>1255191.689259834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5.6103</v>
      </c>
      <c r="E58" t="n">
        <v>17.82</v>
      </c>
      <c r="F58" t="n">
        <v>14.35</v>
      </c>
      <c r="G58" t="n">
        <v>78.27</v>
      </c>
      <c r="H58" t="n">
        <v>0.88</v>
      </c>
      <c r="I58" t="n">
        <v>11</v>
      </c>
      <c r="J58" t="n">
        <v>302.39</v>
      </c>
      <c r="K58" t="n">
        <v>60.56</v>
      </c>
      <c r="L58" t="n">
        <v>15</v>
      </c>
      <c r="M58" t="n">
        <v>1</v>
      </c>
      <c r="N58" t="n">
        <v>86.84</v>
      </c>
      <c r="O58" t="n">
        <v>37529.55</v>
      </c>
      <c r="P58" t="n">
        <v>196.11</v>
      </c>
      <c r="Q58" t="n">
        <v>1389.67</v>
      </c>
      <c r="R58" t="n">
        <v>48.05</v>
      </c>
      <c r="S58" t="n">
        <v>39.31</v>
      </c>
      <c r="T58" t="n">
        <v>3537.58</v>
      </c>
      <c r="U58" t="n">
        <v>0.82</v>
      </c>
      <c r="V58" t="n">
        <v>0.89</v>
      </c>
      <c r="W58" t="n">
        <v>3.39</v>
      </c>
      <c r="X58" t="n">
        <v>0.23</v>
      </c>
      <c r="Y58" t="n">
        <v>1</v>
      </c>
      <c r="Z58" t="n">
        <v>10</v>
      </c>
      <c r="AA58" t="n">
        <v>1014.906284764729</v>
      </c>
      <c r="AB58" t="n">
        <v>1388.63955332036</v>
      </c>
      <c r="AC58" t="n">
        <v>1256.109743319318</v>
      </c>
      <c r="AD58" t="n">
        <v>1014906.284764729</v>
      </c>
      <c r="AE58" t="n">
        <v>1388639.55332036</v>
      </c>
      <c r="AF58" t="n">
        <v>2.952164121543459e-06</v>
      </c>
      <c r="AG58" t="n">
        <v>46.40625</v>
      </c>
      <c r="AH58" t="n">
        <v>1256109.743319318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5.6108</v>
      </c>
      <c r="E59" t="n">
        <v>17.82</v>
      </c>
      <c r="F59" t="n">
        <v>14.35</v>
      </c>
      <c r="G59" t="n">
        <v>78.26000000000001</v>
      </c>
      <c r="H59" t="n">
        <v>0.9</v>
      </c>
      <c r="I59" t="n">
        <v>11</v>
      </c>
      <c r="J59" t="n">
        <v>302.92</v>
      </c>
      <c r="K59" t="n">
        <v>60.56</v>
      </c>
      <c r="L59" t="n">
        <v>15.25</v>
      </c>
      <c r="M59" t="n">
        <v>0</v>
      </c>
      <c r="N59" t="n">
        <v>87.12</v>
      </c>
      <c r="O59" t="n">
        <v>37595</v>
      </c>
      <c r="P59" t="n">
        <v>196.5</v>
      </c>
      <c r="Q59" t="n">
        <v>1389.63</v>
      </c>
      <c r="R59" t="n">
        <v>48</v>
      </c>
      <c r="S59" t="n">
        <v>39.31</v>
      </c>
      <c r="T59" t="n">
        <v>3510.94</v>
      </c>
      <c r="U59" t="n">
        <v>0.82</v>
      </c>
      <c r="V59" t="n">
        <v>0.89</v>
      </c>
      <c r="W59" t="n">
        <v>3.39</v>
      </c>
      <c r="X59" t="n">
        <v>0.23</v>
      </c>
      <c r="Y59" t="n">
        <v>1</v>
      </c>
      <c r="Z59" t="n">
        <v>10</v>
      </c>
      <c r="AA59" t="n">
        <v>1015.257679307606</v>
      </c>
      <c r="AB59" t="n">
        <v>1389.120346836358</v>
      </c>
      <c r="AC59" t="n">
        <v>1256.544650576947</v>
      </c>
      <c r="AD59" t="n">
        <v>1015257.679307606</v>
      </c>
      <c r="AE59" t="n">
        <v>1389120.346836358</v>
      </c>
      <c r="AF59" t="n">
        <v>2.952427223705692e-06</v>
      </c>
      <c r="AG59" t="n">
        <v>46.40625</v>
      </c>
      <c r="AH59" t="n">
        <v>1256544.650576947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5.108</v>
      </c>
      <c r="E2" t="n">
        <v>19.58</v>
      </c>
      <c r="F2" t="n">
        <v>15.94</v>
      </c>
      <c r="G2" t="n">
        <v>10.62</v>
      </c>
      <c r="H2" t="n">
        <v>0.2</v>
      </c>
      <c r="I2" t="n">
        <v>90</v>
      </c>
      <c r="J2" t="n">
        <v>89.87</v>
      </c>
      <c r="K2" t="n">
        <v>37.55</v>
      </c>
      <c r="L2" t="n">
        <v>1</v>
      </c>
      <c r="M2" t="n">
        <v>88</v>
      </c>
      <c r="N2" t="n">
        <v>11.32</v>
      </c>
      <c r="O2" t="n">
        <v>11317.98</v>
      </c>
      <c r="P2" t="n">
        <v>124.3</v>
      </c>
      <c r="Q2" t="n">
        <v>1390.13</v>
      </c>
      <c r="R2" t="n">
        <v>97.34</v>
      </c>
      <c r="S2" t="n">
        <v>39.31</v>
      </c>
      <c r="T2" t="n">
        <v>27783.6</v>
      </c>
      <c r="U2" t="n">
        <v>0.4</v>
      </c>
      <c r="V2" t="n">
        <v>0.8100000000000001</v>
      </c>
      <c r="W2" t="n">
        <v>3.52</v>
      </c>
      <c r="X2" t="n">
        <v>1.81</v>
      </c>
      <c r="Y2" t="n">
        <v>1</v>
      </c>
      <c r="Z2" t="n">
        <v>10</v>
      </c>
      <c r="AA2" t="n">
        <v>953.5092111896248</v>
      </c>
      <c r="AB2" t="n">
        <v>1304.633368607184</v>
      </c>
      <c r="AC2" t="n">
        <v>1180.120990971746</v>
      </c>
      <c r="AD2" t="n">
        <v>953509.2111896249</v>
      </c>
      <c r="AE2" t="n">
        <v>1304633.368607184</v>
      </c>
      <c r="AF2" t="n">
        <v>4.45517682851148e-06</v>
      </c>
      <c r="AG2" t="n">
        <v>50.98958333333334</v>
      </c>
      <c r="AH2" t="n">
        <v>1180120.990971746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5.3502</v>
      </c>
      <c r="E3" t="n">
        <v>18.69</v>
      </c>
      <c r="F3" t="n">
        <v>15.47</v>
      </c>
      <c r="G3" t="n">
        <v>13.65</v>
      </c>
      <c r="H3" t="n">
        <v>0.24</v>
      </c>
      <c r="I3" t="n">
        <v>68</v>
      </c>
      <c r="J3" t="n">
        <v>90.18000000000001</v>
      </c>
      <c r="K3" t="n">
        <v>37.55</v>
      </c>
      <c r="L3" t="n">
        <v>1.25</v>
      </c>
      <c r="M3" t="n">
        <v>66</v>
      </c>
      <c r="N3" t="n">
        <v>11.37</v>
      </c>
      <c r="O3" t="n">
        <v>11355.7</v>
      </c>
      <c r="P3" t="n">
        <v>116.84</v>
      </c>
      <c r="Q3" t="n">
        <v>1389.71</v>
      </c>
      <c r="R3" t="n">
        <v>83.25</v>
      </c>
      <c r="S3" t="n">
        <v>39.31</v>
      </c>
      <c r="T3" t="n">
        <v>20850.31</v>
      </c>
      <c r="U3" t="n">
        <v>0.47</v>
      </c>
      <c r="V3" t="n">
        <v>0.83</v>
      </c>
      <c r="W3" t="n">
        <v>3.47</v>
      </c>
      <c r="X3" t="n">
        <v>1.34</v>
      </c>
      <c r="Y3" t="n">
        <v>1</v>
      </c>
      <c r="Z3" t="n">
        <v>10</v>
      </c>
      <c r="AA3" t="n">
        <v>896.1756082577238</v>
      </c>
      <c r="AB3" t="n">
        <v>1226.18700369571</v>
      </c>
      <c r="AC3" t="n">
        <v>1109.161437027259</v>
      </c>
      <c r="AD3" t="n">
        <v>896175.6082577237</v>
      </c>
      <c r="AE3" t="n">
        <v>1226187.00369571</v>
      </c>
      <c r="AF3" t="n">
        <v>4.666422683614354e-06</v>
      </c>
      <c r="AG3" t="n">
        <v>48.671875</v>
      </c>
      <c r="AH3" t="n">
        <v>1109161.437027259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5.5069</v>
      </c>
      <c r="E4" t="n">
        <v>18.16</v>
      </c>
      <c r="F4" t="n">
        <v>15.2</v>
      </c>
      <c r="G4" t="n">
        <v>16.89</v>
      </c>
      <c r="H4" t="n">
        <v>0.29</v>
      </c>
      <c r="I4" t="n">
        <v>54</v>
      </c>
      <c r="J4" t="n">
        <v>90.48</v>
      </c>
      <c r="K4" t="n">
        <v>37.55</v>
      </c>
      <c r="L4" t="n">
        <v>1.5</v>
      </c>
      <c r="M4" t="n">
        <v>52</v>
      </c>
      <c r="N4" t="n">
        <v>11.43</v>
      </c>
      <c r="O4" t="n">
        <v>11393.43</v>
      </c>
      <c r="P4" t="n">
        <v>111.12</v>
      </c>
      <c r="Q4" t="n">
        <v>1389.67</v>
      </c>
      <c r="R4" t="n">
        <v>74.95</v>
      </c>
      <c r="S4" t="n">
        <v>39.31</v>
      </c>
      <c r="T4" t="n">
        <v>16773.03</v>
      </c>
      <c r="U4" t="n">
        <v>0.52</v>
      </c>
      <c r="V4" t="n">
        <v>0.84</v>
      </c>
      <c r="W4" t="n">
        <v>3.45</v>
      </c>
      <c r="X4" t="n">
        <v>1.08</v>
      </c>
      <c r="Y4" t="n">
        <v>1</v>
      </c>
      <c r="Z4" t="n">
        <v>10</v>
      </c>
      <c r="AA4" t="n">
        <v>864.7247562993372</v>
      </c>
      <c r="AB4" t="n">
        <v>1183.154560532583</v>
      </c>
      <c r="AC4" t="n">
        <v>1070.235949843207</v>
      </c>
      <c r="AD4" t="n">
        <v>864724.7562993371</v>
      </c>
      <c r="AE4" t="n">
        <v>1183154.560532583</v>
      </c>
      <c r="AF4" t="n">
        <v>4.803095786399739e-06</v>
      </c>
      <c r="AG4" t="n">
        <v>47.29166666666666</v>
      </c>
      <c r="AH4" t="n">
        <v>1070235.949843207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5.6156</v>
      </c>
      <c r="E5" t="n">
        <v>17.81</v>
      </c>
      <c r="F5" t="n">
        <v>15.02</v>
      </c>
      <c r="G5" t="n">
        <v>20.02</v>
      </c>
      <c r="H5" t="n">
        <v>0.34</v>
      </c>
      <c r="I5" t="n">
        <v>45</v>
      </c>
      <c r="J5" t="n">
        <v>90.79000000000001</v>
      </c>
      <c r="K5" t="n">
        <v>37.55</v>
      </c>
      <c r="L5" t="n">
        <v>1.75</v>
      </c>
      <c r="M5" t="n">
        <v>39</v>
      </c>
      <c r="N5" t="n">
        <v>11.49</v>
      </c>
      <c r="O5" t="n">
        <v>11431.19</v>
      </c>
      <c r="P5" t="n">
        <v>105.31</v>
      </c>
      <c r="Q5" t="n">
        <v>1389.79</v>
      </c>
      <c r="R5" t="n">
        <v>68.98999999999999</v>
      </c>
      <c r="S5" t="n">
        <v>39.31</v>
      </c>
      <c r="T5" t="n">
        <v>13834.29</v>
      </c>
      <c r="U5" t="n">
        <v>0.57</v>
      </c>
      <c r="V5" t="n">
        <v>0.85</v>
      </c>
      <c r="W5" t="n">
        <v>3.44</v>
      </c>
      <c r="X5" t="n">
        <v>0.89</v>
      </c>
      <c r="Y5" t="n">
        <v>1</v>
      </c>
      <c r="Z5" t="n">
        <v>10</v>
      </c>
      <c r="AA5" t="n">
        <v>845.1893107195997</v>
      </c>
      <c r="AB5" t="n">
        <v>1156.425302047353</v>
      </c>
      <c r="AC5" t="n">
        <v>1046.057694273058</v>
      </c>
      <c r="AD5" t="n">
        <v>845189.3107195997</v>
      </c>
      <c r="AE5" t="n">
        <v>1156425.302047353</v>
      </c>
      <c r="AF5" t="n">
        <v>4.897903484375306e-06</v>
      </c>
      <c r="AG5" t="n">
        <v>46.38020833333334</v>
      </c>
      <c r="AH5" t="n">
        <v>1046057.694273058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5.7027</v>
      </c>
      <c r="E6" t="n">
        <v>17.54</v>
      </c>
      <c r="F6" t="n">
        <v>14.88</v>
      </c>
      <c r="G6" t="n">
        <v>23.49</v>
      </c>
      <c r="H6" t="n">
        <v>0.39</v>
      </c>
      <c r="I6" t="n">
        <v>38</v>
      </c>
      <c r="J6" t="n">
        <v>91.09999999999999</v>
      </c>
      <c r="K6" t="n">
        <v>37.55</v>
      </c>
      <c r="L6" t="n">
        <v>2</v>
      </c>
      <c r="M6" t="n">
        <v>24</v>
      </c>
      <c r="N6" t="n">
        <v>11.54</v>
      </c>
      <c r="O6" t="n">
        <v>11468.97</v>
      </c>
      <c r="P6" t="n">
        <v>101.15</v>
      </c>
      <c r="Q6" t="n">
        <v>1389.65</v>
      </c>
      <c r="R6" t="n">
        <v>64.42</v>
      </c>
      <c r="S6" t="n">
        <v>39.31</v>
      </c>
      <c r="T6" t="n">
        <v>11585.84</v>
      </c>
      <c r="U6" t="n">
        <v>0.61</v>
      </c>
      <c r="V6" t="n">
        <v>0.86</v>
      </c>
      <c r="W6" t="n">
        <v>3.44</v>
      </c>
      <c r="X6" t="n">
        <v>0.76</v>
      </c>
      <c r="Y6" t="n">
        <v>1</v>
      </c>
      <c r="Z6" t="n">
        <v>10</v>
      </c>
      <c r="AA6" t="n">
        <v>828.5098695361634</v>
      </c>
      <c r="AB6" t="n">
        <v>1133.603754775163</v>
      </c>
      <c r="AC6" t="n">
        <v>1025.414203442284</v>
      </c>
      <c r="AD6" t="n">
        <v>828509.8695361634</v>
      </c>
      <c r="AE6" t="n">
        <v>1133603.754775163</v>
      </c>
      <c r="AF6" t="n">
        <v>4.973871750186456e-06</v>
      </c>
      <c r="AG6" t="n">
        <v>45.67708333333334</v>
      </c>
      <c r="AH6" t="n">
        <v>1025414.203442284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5.7186</v>
      </c>
      <c r="E7" t="n">
        <v>17.49</v>
      </c>
      <c r="F7" t="n">
        <v>14.87</v>
      </c>
      <c r="G7" t="n">
        <v>24.78</v>
      </c>
      <c r="H7" t="n">
        <v>0.43</v>
      </c>
      <c r="I7" t="n">
        <v>36</v>
      </c>
      <c r="J7" t="n">
        <v>91.40000000000001</v>
      </c>
      <c r="K7" t="n">
        <v>37.55</v>
      </c>
      <c r="L7" t="n">
        <v>2.25</v>
      </c>
      <c r="M7" t="n">
        <v>2</v>
      </c>
      <c r="N7" t="n">
        <v>11.6</v>
      </c>
      <c r="O7" t="n">
        <v>11506.78</v>
      </c>
      <c r="P7" t="n">
        <v>99.95999999999999</v>
      </c>
      <c r="Q7" t="n">
        <v>1389.61</v>
      </c>
      <c r="R7" t="n">
        <v>63.05</v>
      </c>
      <c r="S7" t="n">
        <v>39.31</v>
      </c>
      <c r="T7" t="n">
        <v>10912.12</v>
      </c>
      <c r="U7" t="n">
        <v>0.62</v>
      </c>
      <c r="V7" t="n">
        <v>0.86</v>
      </c>
      <c r="W7" t="n">
        <v>3.47</v>
      </c>
      <c r="X7" t="n">
        <v>0.74</v>
      </c>
      <c r="Y7" t="n">
        <v>1</v>
      </c>
      <c r="Z7" t="n">
        <v>10</v>
      </c>
      <c r="AA7" t="n">
        <v>826.8727073632901</v>
      </c>
      <c r="AB7" t="n">
        <v>1131.363717263741</v>
      </c>
      <c r="AC7" t="n">
        <v>1023.387951967039</v>
      </c>
      <c r="AD7" t="n">
        <v>826872.7073632901</v>
      </c>
      <c r="AE7" t="n">
        <v>1131363.717263741</v>
      </c>
      <c r="AF7" t="n">
        <v>4.987739665529709e-06</v>
      </c>
      <c r="AG7" t="n">
        <v>45.546875</v>
      </c>
      <c r="AH7" t="n">
        <v>1023387.951967039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5.7177</v>
      </c>
      <c r="E8" t="n">
        <v>17.49</v>
      </c>
      <c r="F8" t="n">
        <v>14.87</v>
      </c>
      <c r="G8" t="n">
        <v>24.78</v>
      </c>
      <c r="H8" t="n">
        <v>0.48</v>
      </c>
      <c r="I8" t="n">
        <v>36</v>
      </c>
      <c r="J8" t="n">
        <v>91.70999999999999</v>
      </c>
      <c r="K8" t="n">
        <v>37.55</v>
      </c>
      <c r="L8" t="n">
        <v>2.5</v>
      </c>
      <c r="M8" t="n">
        <v>0</v>
      </c>
      <c r="N8" t="n">
        <v>11.66</v>
      </c>
      <c r="O8" t="n">
        <v>11544.61</v>
      </c>
      <c r="P8" t="n">
        <v>100.29</v>
      </c>
      <c r="Q8" t="n">
        <v>1389.81</v>
      </c>
      <c r="R8" t="n">
        <v>63.02</v>
      </c>
      <c r="S8" t="n">
        <v>39.31</v>
      </c>
      <c r="T8" t="n">
        <v>10893.35</v>
      </c>
      <c r="U8" t="n">
        <v>0.62</v>
      </c>
      <c r="V8" t="n">
        <v>0.86</v>
      </c>
      <c r="W8" t="n">
        <v>3.47</v>
      </c>
      <c r="X8" t="n">
        <v>0.75</v>
      </c>
      <c r="Y8" t="n">
        <v>1</v>
      </c>
      <c r="Z8" t="n">
        <v>10</v>
      </c>
      <c r="AA8" t="n">
        <v>827.2125104207222</v>
      </c>
      <c r="AB8" t="n">
        <v>1131.828650797972</v>
      </c>
      <c r="AC8" t="n">
        <v>1023.808512897302</v>
      </c>
      <c r="AD8" t="n">
        <v>827212.5104207222</v>
      </c>
      <c r="AE8" t="n">
        <v>1131828.650797972</v>
      </c>
      <c r="AF8" t="n">
        <v>4.986954689189524e-06</v>
      </c>
      <c r="AG8" t="n">
        <v>45.546875</v>
      </c>
      <c r="AH8" t="n">
        <v>1023808.512897301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3.1895</v>
      </c>
      <c r="E2" t="n">
        <v>31.35</v>
      </c>
      <c r="F2" t="n">
        <v>18.54</v>
      </c>
      <c r="G2" t="n">
        <v>5.22</v>
      </c>
      <c r="H2" t="n">
        <v>0.07000000000000001</v>
      </c>
      <c r="I2" t="n">
        <v>213</v>
      </c>
      <c r="J2" t="n">
        <v>242.64</v>
      </c>
      <c r="K2" t="n">
        <v>58.47</v>
      </c>
      <c r="L2" t="n">
        <v>1</v>
      </c>
      <c r="M2" t="n">
        <v>211</v>
      </c>
      <c r="N2" t="n">
        <v>58.17</v>
      </c>
      <c r="O2" t="n">
        <v>30160.1</v>
      </c>
      <c r="P2" t="n">
        <v>295.98</v>
      </c>
      <c r="Q2" t="n">
        <v>1390.52</v>
      </c>
      <c r="R2" t="n">
        <v>178.05</v>
      </c>
      <c r="S2" t="n">
        <v>39.31</v>
      </c>
      <c r="T2" t="n">
        <v>67526.23</v>
      </c>
      <c r="U2" t="n">
        <v>0.22</v>
      </c>
      <c r="V2" t="n">
        <v>0.6899999999999999</v>
      </c>
      <c r="W2" t="n">
        <v>3.74</v>
      </c>
      <c r="X2" t="n">
        <v>4.41</v>
      </c>
      <c r="Y2" t="n">
        <v>1</v>
      </c>
      <c r="Z2" t="n">
        <v>10</v>
      </c>
      <c r="AA2" t="n">
        <v>1984.092878099895</v>
      </c>
      <c r="AB2" t="n">
        <v>2714.723407816358</v>
      </c>
      <c r="AC2" t="n">
        <v>2455.634015912598</v>
      </c>
      <c r="AD2" t="n">
        <v>1984092.878099895</v>
      </c>
      <c r="AE2" t="n">
        <v>2714723.407816358</v>
      </c>
      <c r="AF2" t="n">
        <v>1.756831036908931e-06</v>
      </c>
      <c r="AG2" t="n">
        <v>81.640625</v>
      </c>
      <c r="AH2" t="n">
        <v>2455634.015912598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3.609</v>
      </c>
      <c r="E3" t="n">
        <v>27.71</v>
      </c>
      <c r="F3" t="n">
        <v>17.4</v>
      </c>
      <c r="G3" t="n">
        <v>6.52</v>
      </c>
      <c r="H3" t="n">
        <v>0.09</v>
      </c>
      <c r="I3" t="n">
        <v>160</v>
      </c>
      <c r="J3" t="n">
        <v>243.08</v>
      </c>
      <c r="K3" t="n">
        <v>58.47</v>
      </c>
      <c r="L3" t="n">
        <v>1.25</v>
      </c>
      <c r="M3" t="n">
        <v>158</v>
      </c>
      <c r="N3" t="n">
        <v>58.36</v>
      </c>
      <c r="O3" t="n">
        <v>30214.33</v>
      </c>
      <c r="P3" t="n">
        <v>276.56</v>
      </c>
      <c r="Q3" t="n">
        <v>1390.18</v>
      </c>
      <c r="R3" t="n">
        <v>143.2</v>
      </c>
      <c r="S3" t="n">
        <v>39.31</v>
      </c>
      <c r="T3" t="n">
        <v>50368.02</v>
      </c>
      <c r="U3" t="n">
        <v>0.27</v>
      </c>
      <c r="V3" t="n">
        <v>0.74</v>
      </c>
      <c r="W3" t="n">
        <v>3.63</v>
      </c>
      <c r="X3" t="n">
        <v>3.27</v>
      </c>
      <c r="Y3" t="n">
        <v>1</v>
      </c>
      <c r="Z3" t="n">
        <v>10</v>
      </c>
      <c r="AA3" t="n">
        <v>1715.229057922171</v>
      </c>
      <c r="AB3" t="n">
        <v>2346.85206761459</v>
      </c>
      <c r="AC3" t="n">
        <v>2122.871800109017</v>
      </c>
      <c r="AD3" t="n">
        <v>1715229.057922171</v>
      </c>
      <c r="AE3" t="n">
        <v>2346852.06761459</v>
      </c>
      <c r="AF3" t="n">
        <v>1.98789879674066e-06</v>
      </c>
      <c r="AG3" t="n">
        <v>72.16145833333333</v>
      </c>
      <c r="AH3" t="n">
        <v>2122871.800109017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3.9176</v>
      </c>
      <c r="E4" t="n">
        <v>25.53</v>
      </c>
      <c r="F4" t="n">
        <v>16.72</v>
      </c>
      <c r="G4" t="n">
        <v>7.84</v>
      </c>
      <c r="H4" t="n">
        <v>0.11</v>
      </c>
      <c r="I4" t="n">
        <v>128</v>
      </c>
      <c r="J4" t="n">
        <v>243.52</v>
      </c>
      <c r="K4" t="n">
        <v>58.47</v>
      </c>
      <c r="L4" t="n">
        <v>1.5</v>
      </c>
      <c r="M4" t="n">
        <v>126</v>
      </c>
      <c r="N4" t="n">
        <v>58.55</v>
      </c>
      <c r="O4" t="n">
        <v>30268.64</v>
      </c>
      <c r="P4" t="n">
        <v>264.84</v>
      </c>
      <c r="Q4" t="n">
        <v>1390.05</v>
      </c>
      <c r="R4" t="n">
        <v>122.6</v>
      </c>
      <c r="S4" t="n">
        <v>39.31</v>
      </c>
      <c r="T4" t="n">
        <v>40227.91</v>
      </c>
      <c r="U4" t="n">
        <v>0.32</v>
      </c>
      <c r="V4" t="n">
        <v>0.77</v>
      </c>
      <c r="W4" t="n">
        <v>3.56</v>
      </c>
      <c r="X4" t="n">
        <v>2.6</v>
      </c>
      <c r="Y4" t="n">
        <v>1</v>
      </c>
      <c r="Z4" t="n">
        <v>10</v>
      </c>
      <c r="AA4" t="n">
        <v>1553.334474099109</v>
      </c>
      <c r="AB4" t="n">
        <v>2125.340755742915</v>
      </c>
      <c r="AC4" t="n">
        <v>1922.501216949295</v>
      </c>
      <c r="AD4" t="n">
        <v>1553334.474099108</v>
      </c>
      <c r="AE4" t="n">
        <v>2125340.755742915</v>
      </c>
      <c r="AF4" t="n">
        <v>2.157880943782546e-06</v>
      </c>
      <c r="AG4" t="n">
        <v>66.484375</v>
      </c>
      <c r="AH4" t="n">
        <v>1922501.216949295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4.1616</v>
      </c>
      <c r="E5" t="n">
        <v>24.03</v>
      </c>
      <c r="F5" t="n">
        <v>16.27</v>
      </c>
      <c r="G5" t="n">
        <v>9.210000000000001</v>
      </c>
      <c r="H5" t="n">
        <v>0.13</v>
      </c>
      <c r="I5" t="n">
        <v>106</v>
      </c>
      <c r="J5" t="n">
        <v>243.96</v>
      </c>
      <c r="K5" t="n">
        <v>58.47</v>
      </c>
      <c r="L5" t="n">
        <v>1.75</v>
      </c>
      <c r="M5" t="n">
        <v>104</v>
      </c>
      <c r="N5" t="n">
        <v>58.74</v>
      </c>
      <c r="O5" t="n">
        <v>30323.01</v>
      </c>
      <c r="P5" t="n">
        <v>256.42</v>
      </c>
      <c r="Q5" t="n">
        <v>1390.04</v>
      </c>
      <c r="R5" t="n">
        <v>108.12</v>
      </c>
      <c r="S5" t="n">
        <v>39.31</v>
      </c>
      <c r="T5" t="n">
        <v>33094.67</v>
      </c>
      <c r="U5" t="n">
        <v>0.36</v>
      </c>
      <c r="V5" t="n">
        <v>0.79</v>
      </c>
      <c r="W5" t="n">
        <v>3.53</v>
      </c>
      <c r="X5" t="n">
        <v>2.14</v>
      </c>
      <c r="Y5" t="n">
        <v>1</v>
      </c>
      <c r="Z5" t="n">
        <v>10</v>
      </c>
      <c r="AA5" t="n">
        <v>1446.117493205234</v>
      </c>
      <c r="AB5" t="n">
        <v>1978.641752404551</v>
      </c>
      <c r="AC5" t="n">
        <v>1789.802960596201</v>
      </c>
      <c r="AD5" t="n">
        <v>1446117.493205234</v>
      </c>
      <c r="AE5" t="n">
        <v>1978641.752404551</v>
      </c>
      <c r="AF5" t="n">
        <v>2.292280308261548e-06</v>
      </c>
      <c r="AG5" t="n">
        <v>62.578125</v>
      </c>
      <c r="AH5" t="n">
        <v>1789802.960596201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4.3445</v>
      </c>
      <c r="E6" t="n">
        <v>23.02</v>
      </c>
      <c r="F6" t="n">
        <v>15.96</v>
      </c>
      <c r="G6" t="n">
        <v>10.53</v>
      </c>
      <c r="H6" t="n">
        <v>0.15</v>
      </c>
      <c r="I6" t="n">
        <v>91</v>
      </c>
      <c r="J6" t="n">
        <v>244.41</v>
      </c>
      <c r="K6" t="n">
        <v>58.47</v>
      </c>
      <c r="L6" t="n">
        <v>2</v>
      </c>
      <c r="M6" t="n">
        <v>89</v>
      </c>
      <c r="N6" t="n">
        <v>58.93</v>
      </c>
      <c r="O6" t="n">
        <v>30377.45</v>
      </c>
      <c r="P6" t="n">
        <v>250.62</v>
      </c>
      <c r="Q6" t="n">
        <v>1390.25</v>
      </c>
      <c r="R6" t="n">
        <v>98.59</v>
      </c>
      <c r="S6" t="n">
        <v>39.31</v>
      </c>
      <c r="T6" t="n">
        <v>28407.84</v>
      </c>
      <c r="U6" t="n">
        <v>0.4</v>
      </c>
      <c r="V6" t="n">
        <v>0.8</v>
      </c>
      <c r="W6" t="n">
        <v>3.51</v>
      </c>
      <c r="X6" t="n">
        <v>1.84</v>
      </c>
      <c r="Y6" t="n">
        <v>1</v>
      </c>
      <c r="Z6" t="n">
        <v>10</v>
      </c>
      <c r="AA6" t="n">
        <v>1374.966339505278</v>
      </c>
      <c r="AB6" t="n">
        <v>1881.289604944907</v>
      </c>
      <c r="AC6" t="n">
        <v>1701.741965455508</v>
      </c>
      <c r="AD6" t="n">
        <v>1374966.339505278</v>
      </c>
      <c r="AE6" t="n">
        <v>1881289.604944907</v>
      </c>
      <c r="AF6" t="n">
        <v>2.393024749914047e-06</v>
      </c>
      <c r="AG6" t="n">
        <v>59.94791666666666</v>
      </c>
      <c r="AH6" t="n">
        <v>1701741.965455508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4.4905</v>
      </c>
      <c r="E7" t="n">
        <v>22.27</v>
      </c>
      <c r="F7" t="n">
        <v>15.73</v>
      </c>
      <c r="G7" t="n">
        <v>11.8</v>
      </c>
      <c r="H7" t="n">
        <v>0.16</v>
      </c>
      <c r="I7" t="n">
        <v>80</v>
      </c>
      <c r="J7" t="n">
        <v>244.85</v>
      </c>
      <c r="K7" t="n">
        <v>58.47</v>
      </c>
      <c r="L7" t="n">
        <v>2.25</v>
      </c>
      <c r="M7" t="n">
        <v>78</v>
      </c>
      <c r="N7" t="n">
        <v>59.12</v>
      </c>
      <c r="O7" t="n">
        <v>30431.96</v>
      </c>
      <c r="P7" t="n">
        <v>245.85</v>
      </c>
      <c r="Q7" t="n">
        <v>1389.89</v>
      </c>
      <c r="R7" t="n">
        <v>91.37</v>
      </c>
      <c r="S7" t="n">
        <v>39.31</v>
      </c>
      <c r="T7" t="n">
        <v>24850.32</v>
      </c>
      <c r="U7" t="n">
        <v>0.43</v>
      </c>
      <c r="V7" t="n">
        <v>0.82</v>
      </c>
      <c r="W7" t="n">
        <v>3.5</v>
      </c>
      <c r="X7" t="n">
        <v>1.61</v>
      </c>
      <c r="Y7" t="n">
        <v>1</v>
      </c>
      <c r="Z7" t="n">
        <v>10</v>
      </c>
      <c r="AA7" t="n">
        <v>1321.96410780001</v>
      </c>
      <c r="AB7" t="n">
        <v>1808.769613232324</v>
      </c>
      <c r="AC7" t="n">
        <v>1636.143179969526</v>
      </c>
      <c r="AD7" t="n">
        <v>1321964.107800009</v>
      </c>
      <c r="AE7" t="n">
        <v>1808769.613232324</v>
      </c>
      <c r="AF7" t="n">
        <v>2.473444041774434e-06</v>
      </c>
      <c r="AG7" t="n">
        <v>57.99479166666666</v>
      </c>
      <c r="AH7" t="n">
        <v>1636143.179969527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4.6196</v>
      </c>
      <c r="E8" t="n">
        <v>21.65</v>
      </c>
      <c r="F8" t="n">
        <v>15.54</v>
      </c>
      <c r="G8" t="n">
        <v>13.13</v>
      </c>
      <c r="H8" t="n">
        <v>0.18</v>
      </c>
      <c r="I8" t="n">
        <v>71</v>
      </c>
      <c r="J8" t="n">
        <v>245.29</v>
      </c>
      <c r="K8" t="n">
        <v>58.47</v>
      </c>
      <c r="L8" t="n">
        <v>2.5</v>
      </c>
      <c r="M8" t="n">
        <v>69</v>
      </c>
      <c r="N8" t="n">
        <v>59.32</v>
      </c>
      <c r="O8" t="n">
        <v>30486.54</v>
      </c>
      <c r="P8" t="n">
        <v>241.67</v>
      </c>
      <c r="Q8" t="n">
        <v>1389.85</v>
      </c>
      <c r="R8" t="n">
        <v>85.48</v>
      </c>
      <c r="S8" t="n">
        <v>39.31</v>
      </c>
      <c r="T8" t="n">
        <v>21951.75</v>
      </c>
      <c r="U8" t="n">
        <v>0.46</v>
      </c>
      <c r="V8" t="n">
        <v>0.83</v>
      </c>
      <c r="W8" t="n">
        <v>3.47</v>
      </c>
      <c r="X8" t="n">
        <v>1.41</v>
      </c>
      <c r="Y8" t="n">
        <v>1</v>
      </c>
      <c r="Z8" t="n">
        <v>10</v>
      </c>
      <c r="AA8" t="n">
        <v>1282.95379220956</v>
      </c>
      <c r="AB8" t="n">
        <v>1755.39397842781</v>
      </c>
      <c r="AC8" t="n">
        <v>1587.861640837581</v>
      </c>
      <c r="AD8" t="n">
        <v>1282953.79220956</v>
      </c>
      <c r="AE8" t="n">
        <v>1755393.97842781</v>
      </c>
      <c r="AF8" t="n">
        <v>2.544554525193447e-06</v>
      </c>
      <c r="AG8" t="n">
        <v>56.38020833333334</v>
      </c>
      <c r="AH8" t="n">
        <v>1587861.640837581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4.7383</v>
      </c>
      <c r="E9" t="n">
        <v>21.1</v>
      </c>
      <c r="F9" t="n">
        <v>15.37</v>
      </c>
      <c r="G9" t="n">
        <v>14.64</v>
      </c>
      <c r="H9" t="n">
        <v>0.2</v>
      </c>
      <c r="I9" t="n">
        <v>63</v>
      </c>
      <c r="J9" t="n">
        <v>245.73</v>
      </c>
      <c r="K9" t="n">
        <v>58.47</v>
      </c>
      <c r="L9" t="n">
        <v>2.75</v>
      </c>
      <c r="M9" t="n">
        <v>61</v>
      </c>
      <c r="N9" t="n">
        <v>59.51</v>
      </c>
      <c r="O9" t="n">
        <v>30541.19</v>
      </c>
      <c r="P9" t="n">
        <v>238</v>
      </c>
      <c r="Q9" t="n">
        <v>1389.71</v>
      </c>
      <c r="R9" t="n">
        <v>80.12</v>
      </c>
      <c r="S9" t="n">
        <v>39.31</v>
      </c>
      <c r="T9" t="n">
        <v>19310.66</v>
      </c>
      <c r="U9" t="n">
        <v>0.49</v>
      </c>
      <c r="V9" t="n">
        <v>0.84</v>
      </c>
      <c r="W9" t="n">
        <v>3.46</v>
      </c>
      <c r="X9" t="n">
        <v>1.25</v>
      </c>
      <c r="Y9" t="n">
        <v>1</v>
      </c>
      <c r="Z9" t="n">
        <v>10</v>
      </c>
      <c r="AA9" t="n">
        <v>1246.6316092036</v>
      </c>
      <c r="AB9" t="n">
        <v>1705.696365217435</v>
      </c>
      <c r="AC9" t="n">
        <v>1542.907098080967</v>
      </c>
      <c r="AD9" t="n">
        <v>1246631.6092036</v>
      </c>
      <c r="AE9" t="n">
        <v>1705696.365217435</v>
      </c>
      <c r="AF9" t="n">
        <v>2.609936511110077e-06</v>
      </c>
      <c r="AG9" t="n">
        <v>54.94791666666666</v>
      </c>
      <c r="AH9" t="n">
        <v>1542907.098080967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4.8137</v>
      </c>
      <c r="E10" t="n">
        <v>20.77</v>
      </c>
      <c r="F10" t="n">
        <v>15.28</v>
      </c>
      <c r="G10" t="n">
        <v>15.81</v>
      </c>
      <c r="H10" t="n">
        <v>0.22</v>
      </c>
      <c r="I10" t="n">
        <v>58</v>
      </c>
      <c r="J10" t="n">
        <v>246.18</v>
      </c>
      <c r="K10" t="n">
        <v>58.47</v>
      </c>
      <c r="L10" t="n">
        <v>3</v>
      </c>
      <c r="M10" t="n">
        <v>56</v>
      </c>
      <c r="N10" t="n">
        <v>59.7</v>
      </c>
      <c r="O10" t="n">
        <v>30595.91</v>
      </c>
      <c r="P10" t="n">
        <v>235.4</v>
      </c>
      <c r="Q10" t="n">
        <v>1389.63</v>
      </c>
      <c r="R10" t="n">
        <v>77.52</v>
      </c>
      <c r="S10" t="n">
        <v>39.31</v>
      </c>
      <c r="T10" t="n">
        <v>18035.37</v>
      </c>
      <c r="U10" t="n">
        <v>0.51</v>
      </c>
      <c r="V10" t="n">
        <v>0.84</v>
      </c>
      <c r="W10" t="n">
        <v>3.45</v>
      </c>
      <c r="X10" t="n">
        <v>1.16</v>
      </c>
      <c r="Y10" t="n">
        <v>1</v>
      </c>
      <c r="Z10" t="n">
        <v>10</v>
      </c>
      <c r="AA10" t="n">
        <v>1216.74340210856</v>
      </c>
      <c r="AB10" t="n">
        <v>1664.802001695365</v>
      </c>
      <c r="AC10" t="n">
        <v>1505.915635217843</v>
      </c>
      <c r="AD10" t="n">
        <v>1216743.40210856</v>
      </c>
      <c r="AE10" t="n">
        <v>1664802.001695365</v>
      </c>
      <c r="AF10" t="n">
        <v>2.651468118002359e-06</v>
      </c>
      <c r="AG10" t="n">
        <v>54.08854166666666</v>
      </c>
      <c r="AH10" t="n">
        <v>1505915.635217843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4.8924</v>
      </c>
      <c r="E11" t="n">
        <v>20.44</v>
      </c>
      <c r="F11" t="n">
        <v>15.18</v>
      </c>
      <c r="G11" t="n">
        <v>17.18</v>
      </c>
      <c r="H11" t="n">
        <v>0.23</v>
      </c>
      <c r="I11" t="n">
        <v>53</v>
      </c>
      <c r="J11" t="n">
        <v>246.62</v>
      </c>
      <c r="K11" t="n">
        <v>58.47</v>
      </c>
      <c r="L11" t="n">
        <v>3.25</v>
      </c>
      <c r="M11" t="n">
        <v>51</v>
      </c>
      <c r="N11" t="n">
        <v>59.9</v>
      </c>
      <c r="O11" t="n">
        <v>30650.7</v>
      </c>
      <c r="P11" t="n">
        <v>232.91</v>
      </c>
      <c r="Q11" t="n">
        <v>1389.84</v>
      </c>
      <c r="R11" t="n">
        <v>74.18000000000001</v>
      </c>
      <c r="S11" t="n">
        <v>39.31</v>
      </c>
      <c r="T11" t="n">
        <v>16390.01</v>
      </c>
      <c r="U11" t="n">
        <v>0.53</v>
      </c>
      <c r="V11" t="n">
        <v>0.85</v>
      </c>
      <c r="W11" t="n">
        <v>3.45</v>
      </c>
      <c r="X11" t="n">
        <v>1.06</v>
      </c>
      <c r="Y11" t="n">
        <v>1</v>
      </c>
      <c r="Z11" t="n">
        <v>10</v>
      </c>
      <c r="AA11" t="n">
        <v>1196.679376813452</v>
      </c>
      <c r="AB11" t="n">
        <v>1637.349517124273</v>
      </c>
      <c r="AC11" t="n">
        <v>1481.083177244412</v>
      </c>
      <c r="AD11" t="n">
        <v>1196679.376813452</v>
      </c>
      <c r="AE11" t="n">
        <v>1637349.517124273</v>
      </c>
      <c r="AF11" t="n">
        <v>2.694817421217513e-06</v>
      </c>
      <c r="AG11" t="n">
        <v>53.22916666666666</v>
      </c>
      <c r="AH11" t="n">
        <v>1481083.177244412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4.9748</v>
      </c>
      <c r="E12" t="n">
        <v>20.1</v>
      </c>
      <c r="F12" t="n">
        <v>15.08</v>
      </c>
      <c r="G12" t="n">
        <v>18.85</v>
      </c>
      <c r="H12" t="n">
        <v>0.25</v>
      </c>
      <c r="I12" t="n">
        <v>48</v>
      </c>
      <c r="J12" t="n">
        <v>247.07</v>
      </c>
      <c r="K12" t="n">
        <v>58.47</v>
      </c>
      <c r="L12" t="n">
        <v>3.5</v>
      </c>
      <c r="M12" t="n">
        <v>46</v>
      </c>
      <c r="N12" t="n">
        <v>60.09</v>
      </c>
      <c r="O12" t="n">
        <v>30705.56</v>
      </c>
      <c r="P12" t="n">
        <v>230.05</v>
      </c>
      <c r="Q12" t="n">
        <v>1389.98</v>
      </c>
      <c r="R12" t="n">
        <v>70.73</v>
      </c>
      <c r="S12" t="n">
        <v>39.31</v>
      </c>
      <c r="T12" t="n">
        <v>14691.63</v>
      </c>
      <c r="U12" t="n">
        <v>0.5600000000000001</v>
      </c>
      <c r="V12" t="n">
        <v>0.85</v>
      </c>
      <c r="W12" t="n">
        <v>3.45</v>
      </c>
      <c r="X12" t="n">
        <v>0.95</v>
      </c>
      <c r="Y12" t="n">
        <v>1</v>
      </c>
      <c r="Z12" t="n">
        <v>10</v>
      </c>
      <c r="AA12" t="n">
        <v>1176.246566218948</v>
      </c>
      <c r="AB12" t="n">
        <v>1609.39244423689</v>
      </c>
      <c r="AC12" t="n">
        <v>1455.794288155402</v>
      </c>
      <c r="AD12" t="n">
        <v>1176246.566218948</v>
      </c>
      <c r="AE12" t="n">
        <v>1609392.44423689</v>
      </c>
      <c r="AF12" t="n">
        <v>2.740204747582553e-06</v>
      </c>
      <c r="AG12" t="n">
        <v>52.34375</v>
      </c>
      <c r="AH12" t="n">
        <v>1455794.288155403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5.026</v>
      </c>
      <c r="E13" t="n">
        <v>19.9</v>
      </c>
      <c r="F13" t="n">
        <v>15.01</v>
      </c>
      <c r="G13" t="n">
        <v>20.02</v>
      </c>
      <c r="H13" t="n">
        <v>0.27</v>
      </c>
      <c r="I13" t="n">
        <v>45</v>
      </c>
      <c r="J13" t="n">
        <v>247.51</v>
      </c>
      <c r="K13" t="n">
        <v>58.47</v>
      </c>
      <c r="L13" t="n">
        <v>3.75</v>
      </c>
      <c r="M13" t="n">
        <v>43</v>
      </c>
      <c r="N13" t="n">
        <v>60.29</v>
      </c>
      <c r="O13" t="n">
        <v>30760.49</v>
      </c>
      <c r="P13" t="n">
        <v>228.4</v>
      </c>
      <c r="Q13" t="n">
        <v>1389.7</v>
      </c>
      <c r="R13" t="n">
        <v>68.98999999999999</v>
      </c>
      <c r="S13" t="n">
        <v>39.31</v>
      </c>
      <c r="T13" t="n">
        <v>13835.16</v>
      </c>
      <c r="U13" t="n">
        <v>0.57</v>
      </c>
      <c r="V13" t="n">
        <v>0.85</v>
      </c>
      <c r="W13" t="n">
        <v>3.44</v>
      </c>
      <c r="X13" t="n">
        <v>0.89</v>
      </c>
      <c r="Y13" t="n">
        <v>1</v>
      </c>
      <c r="Z13" t="n">
        <v>10</v>
      </c>
      <c r="AA13" t="n">
        <v>1160.094090582036</v>
      </c>
      <c r="AB13" t="n">
        <v>1587.291914473534</v>
      </c>
      <c r="AC13" t="n">
        <v>1435.803001934373</v>
      </c>
      <c r="AD13" t="n">
        <v>1160094.090582036</v>
      </c>
      <c r="AE13" t="n">
        <v>1587291.914473534</v>
      </c>
      <c r="AF13" t="n">
        <v>2.768406581440442e-06</v>
      </c>
      <c r="AG13" t="n">
        <v>51.82291666666666</v>
      </c>
      <c r="AH13" t="n">
        <v>1435803.001934373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5.0767</v>
      </c>
      <c r="E14" t="n">
        <v>19.7</v>
      </c>
      <c r="F14" t="n">
        <v>14.96</v>
      </c>
      <c r="G14" t="n">
        <v>21.37</v>
      </c>
      <c r="H14" t="n">
        <v>0.29</v>
      </c>
      <c r="I14" t="n">
        <v>42</v>
      </c>
      <c r="J14" t="n">
        <v>247.96</v>
      </c>
      <c r="K14" t="n">
        <v>58.47</v>
      </c>
      <c r="L14" t="n">
        <v>4</v>
      </c>
      <c r="M14" t="n">
        <v>40</v>
      </c>
      <c r="N14" t="n">
        <v>60.48</v>
      </c>
      <c r="O14" t="n">
        <v>30815.5</v>
      </c>
      <c r="P14" t="n">
        <v>226.08</v>
      </c>
      <c r="Q14" t="n">
        <v>1389.79</v>
      </c>
      <c r="R14" t="n">
        <v>67.54000000000001</v>
      </c>
      <c r="S14" t="n">
        <v>39.31</v>
      </c>
      <c r="T14" t="n">
        <v>13125.16</v>
      </c>
      <c r="U14" t="n">
        <v>0.58</v>
      </c>
      <c r="V14" t="n">
        <v>0.86</v>
      </c>
      <c r="W14" t="n">
        <v>3.42</v>
      </c>
      <c r="X14" t="n">
        <v>0.83</v>
      </c>
      <c r="Y14" t="n">
        <v>1</v>
      </c>
      <c r="Z14" t="n">
        <v>10</v>
      </c>
      <c r="AA14" t="n">
        <v>1143.548450095878</v>
      </c>
      <c r="AB14" t="n">
        <v>1564.653439218231</v>
      </c>
      <c r="AC14" t="n">
        <v>1415.325110984136</v>
      </c>
      <c r="AD14" t="n">
        <v>1143548.450095878</v>
      </c>
      <c r="AE14" t="n">
        <v>1564653.439218231</v>
      </c>
      <c r="AF14" t="n">
        <v>2.796333006764562e-06</v>
      </c>
      <c r="AG14" t="n">
        <v>51.30208333333334</v>
      </c>
      <c r="AH14" t="n">
        <v>1415325.110984136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5.1344</v>
      </c>
      <c r="E15" t="n">
        <v>19.48</v>
      </c>
      <c r="F15" t="n">
        <v>14.88</v>
      </c>
      <c r="G15" t="n">
        <v>22.89</v>
      </c>
      <c r="H15" t="n">
        <v>0.3</v>
      </c>
      <c r="I15" t="n">
        <v>39</v>
      </c>
      <c r="J15" t="n">
        <v>248.4</v>
      </c>
      <c r="K15" t="n">
        <v>58.47</v>
      </c>
      <c r="L15" t="n">
        <v>4.25</v>
      </c>
      <c r="M15" t="n">
        <v>37</v>
      </c>
      <c r="N15" t="n">
        <v>60.68</v>
      </c>
      <c r="O15" t="n">
        <v>30870.57</v>
      </c>
      <c r="P15" t="n">
        <v>223.78</v>
      </c>
      <c r="Q15" t="n">
        <v>1389.76</v>
      </c>
      <c r="R15" t="n">
        <v>64.81999999999999</v>
      </c>
      <c r="S15" t="n">
        <v>39.31</v>
      </c>
      <c r="T15" t="n">
        <v>11779.15</v>
      </c>
      <c r="U15" t="n">
        <v>0.61</v>
      </c>
      <c r="V15" t="n">
        <v>0.86</v>
      </c>
      <c r="W15" t="n">
        <v>3.42</v>
      </c>
      <c r="X15" t="n">
        <v>0.75</v>
      </c>
      <c r="Y15" t="n">
        <v>1</v>
      </c>
      <c r="Z15" t="n">
        <v>10</v>
      </c>
      <c r="AA15" t="n">
        <v>1126.423199151003</v>
      </c>
      <c r="AB15" t="n">
        <v>1541.221915362703</v>
      </c>
      <c r="AC15" t="n">
        <v>1394.12985887903</v>
      </c>
      <c r="AD15" t="n">
        <v>1126423.199151003</v>
      </c>
      <c r="AE15" t="n">
        <v>1541221.915362703</v>
      </c>
      <c r="AF15" t="n">
        <v>2.828115151561441e-06</v>
      </c>
      <c r="AG15" t="n">
        <v>50.72916666666666</v>
      </c>
      <c r="AH15" t="n">
        <v>1394129.85887903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5.1732</v>
      </c>
      <c r="E16" t="n">
        <v>19.33</v>
      </c>
      <c r="F16" t="n">
        <v>14.83</v>
      </c>
      <c r="G16" t="n">
        <v>24.04</v>
      </c>
      <c r="H16" t="n">
        <v>0.32</v>
      </c>
      <c r="I16" t="n">
        <v>37</v>
      </c>
      <c r="J16" t="n">
        <v>248.85</v>
      </c>
      <c r="K16" t="n">
        <v>58.47</v>
      </c>
      <c r="L16" t="n">
        <v>4.5</v>
      </c>
      <c r="M16" t="n">
        <v>35</v>
      </c>
      <c r="N16" t="n">
        <v>60.88</v>
      </c>
      <c r="O16" t="n">
        <v>30925.72</v>
      </c>
      <c r="P16" t="n">
        <v>221.94</v>
      </c>
      <c r="Q16" t="n">
        <v>1389.7</v>
      </c>
      <c r="R16" t="n">
        <v>63.23</v>
      </c>
      <c r="S16" t="n">
        <v>39.31</v>
      </c>
      <c r="T16" t="n">
        <v>10996.69</v>
      </c>
      <c r="U16" t="n">
        <v>0.62</v>
      </c>
      <c r="V16" t="n">
        <v>0.87</v>
      </c>
      <c r="W16" t="n">
        <v>3.42</v>
      </c>
      <c r="X16" t="n">
        <v>0.7</v>
      </c>
      <c r="Y16" t="n">
        <v>1</v>
      </c>
      <c r="Z16" t="n">
        <v>10</v>
      </c>
      <c r="AA16" t="n">
        <v>1121.301921788918</v>
      </c>
      <c r="AB16" t="n">
        <v>1534.214757741087</v>
      </c>
      <c r="AC16" t="n">
        <v>1387.791454546214</v>
      </c>
      <c r="AD16" t="n">
        <v>1121301.921788918</v>
      </c>
      <c r="AE16" t="n">
        <v>1534214.757741087</v>
      </c>
      <c r="AF16" t="n">
        <v>2.849486853781873e-06</v>
      </c>
      <c r="AG16" t="n">
        <v>50.33854166666666</v>
      </c>
      <c r="AH16" t="n">
        <v>1387791.454546214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5.2059</v>
      </c>
      <c r="E17" t="n">
        <v>19.21</v>
      </c>
      <c r="F17" t="n">
        <v>14.8</v>
      </c>
      <c r="G17" t="n">
        <v>25.37</v>
      </c>
      <c r="H17" t="n">
        <v>0.34</v>
      </c>
      <c r="I17" t="n">
        <v>35</v>
      </c>
      <c r="J17" t="n">
        <v>249.3</v>
      </c>
      <c r="K17" t="n">
        <v>58.47</v>
      </c>
      <c r="L17" t="n">
        <v>4.75</v>
      </c>
      <c r="M17" t="n">
        <v>33</v>
      </c>
      <c r="N17" t="n">
        <v>61.07</v>
      </c>
      <c r="O17" t="n">
        <v>30980.93</v>
      </c>
      <c r="P17" t="n">
        <v>220.03</v>
      </c>
      <c r="Q17" t="n">
        <v>1389.77</v>
      </c>
      <c r="R17" t="n">
        <v>62.58</v>
      </c>
      <c r="S17" t="n">
        <v>39.31</v>
      </c>
      <c r="T17" t="n">
        <v>10682.29</v>
      </c>
      <c r="U17" t="n">
        <v>0.63</v>
      </c>
      <c r="V17" t="n">
        <v>0.87</v>
      </c>
      <c r="W17" t="n">
        <v>3.41</v>
      </c>
      <c r="X17" t="n">
        <v>0.68</v>
      </c>
      <c r="Y17" t="n">
        <v>1</v>
      </c>
      <c r="Z17" t="n">
        <v>10</v>
      </c>
      <c r="AA17" t="n">
        <v>1107.012453715086</v>
      </c>
      <c r="AB17" t="n">
        <v>1514.663277115631</v>
      </c>
      <c r="AC17" t="n">
        <v>1370.105939790975</v>
      </c>
      <c r="AD17" t="n">
        <v>1107012.453715086</v>
      </c>
      <c r="AE17" t="n">
        <v>1514663.277115631</v>
      </c>
      <c r="AF17" t="n">
        <v>2.86749857189033e-06</v>
      </c>
      <c r="AG17" t="n">
        <v>50.02604166666666</v>
      </c>
      <c r="AH17" t="n">
        <v>1370105.939790975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5.2434</v>
      </c>
      <c r="E18" t="n">
        <v>19.07</v>
      </c>
      <c r="F18" t="n">
        <v>14.76</v>
      </c>
      <c r="G18" t="n">
        <v>26.83</v>
      </c>
      <c r="H18" t="n">
        <v>0.36</v>
      </c>
      <c r="I18" t="n">
        <v>33</v>
      </c>
      <c r="J18" t="n">
        <v>249.75</v>
      </c>
      <c r="K18" t="n">
        <v>58.47</v>
      </c>
      <c r="L18" t="n">
        <v>5</v>
      </c>
      <c r="M18" t="n">
        <v>31</v>
      </c>
      <c r="N18" t="n">
        <v>61.27</v>
      </c>
      <c r="O18" t="n">
        <v>31036.22</v>
      </c>
      <c r="P18" t="n">
        <v>218.82</v>
      </c>
      <c r="Q18" t="n">
        <v>1389.74</v>
      </c>
      <c r="R18" t="n">
        <v>61.03</v>
      </c>
      <c r="S18" t="n">
        <v>39.31</v>
      </c>
      <c r="T18" t="n">
        <v>9917.07</v>
      </c>
      <c r="U18" t="n">
        <v>0.64</v>
      </c>
      <c r="V18" t="n">
        <v>0.87</v>
      </c>
      <c r="W18" t="n">
        <v>3.41</v>
      </c>
      <c r="X18" t="n">
        <v>0.63</v>
      </c>
      <c r="Y18" t="n">
        <v>1</v>
      </c>
      <c r="Z18" t="n">
        <v>10</v>
      </c>
      <c r="AA18" t="n">
        <v>1102.847921837302</v>
      </c>
      <c r="AB18" t="n">
        <v>1508.965180874266</v>
      </c>
      <c r="AC18" t="n">
        <v>1364.951661857559</v>
      </c>
      <c r="AD18" t="n">
        <v>1102847.921837302</v>
      </c>
      <c r="AE18" t="n">
        <v>1508965.180874266</v>
      </c>
      <c r="AF18" t="n">
        <v>2.888154211922963e-06</v>
      </c>
      <c r="AG18" t="n">
        <v>49.66145833333334</v>
      </c>
      <c r="AH18" t="n">
        <v>1364951.661857558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5.2805</v>
      </c>
      <c r="E19" t="n">
        <v>18.94</v>
      </c>
      <c r="F19" t="n">
        <v>14.72</v>
      </c>
      <c r="G19" t="n">
        <v>28.48</v>
      </c>
      <c r="H19" t="n">
        <v>0.37</v>
      </c>
      <c r="I19" t="n">
        <v>31</v>
      </c>
      <c r="J19" t="n">
        <v>250.2</v>
      </c>
      <c r="K19" t="n">
        <v>58.47</v>
      </c>
      <c r="L19" t="n">
        <v>5.25</v>
      </c>
      <c r="M19" t="n">
        <v>29</v>
      </c>
      <c r="N19" t="n">
        <v>61.47</v>
      </c>
      <c r="O19" t="n">
        <v>31091.59</v>
      </c>
      <c r="P19" t="n">
        <v>216.78</v>
      </c>
      <c r="Q19" t="n">
        <v>1389.71</v>
      </c>
      <c r="R19" t="n">
        <v>59.93</v>
      </c>
      <c r="S19" t="n">
        <v>39.31</v>
      </c>
      <c r="T19" t="n">
        <v>9376.27</v>
      </c>
      <c r="U19" t="n">
        <v>0.66</v>
      </c>
      <c r="V19" t="n">
        <v>0.87</v>
      </c>
      <c r="W19" t="n">
        <v>3.41</v>
      </c>
      <c r="X19" t="n">
        <v>0.59</v>
      </c>
      <c r="Y19" t="n">
        <v>1</v>
      </c>
      <c r="Z19" t="n">
        <v>10</v>
      </c>
      <c r="AA19" t="n">
        <v>1088.073147192899</v>
      </c>
      <c r="AB19" t="n">
        <v>1488.74968238874</v>
      </c>
      <c r="AC19" t="n">
        <v>1346.66550217486</v>
      </c>
      <c r="AD19" t="n">
        <v>1088073.147192899</v>
      </c>
      <c r="AE19" t="n">
        <v>1488749.68238874</v>
      </c>
      <c r="AF19" t="n">
        <v>2.908589525128582e-06</v>
      </c>
      <c r="AG19" t="n">
        <v>49.32291666666666</v>
      </c>
      <c r="AH19" t="n">
        <v>1346665.50217486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5.3149</v>
      </c>
      <c r="E20" t="n">
        <v>18.82</v>
      </c>
      <c r="F20" t="n">
        <v>14.69</v>
      </c>
      <c r="G20" t="n">
        <v>30.39</v>
      </c>
      <c r="H20" t="n">
        <v>0.39</v>
      </c>
      <c r="I20" t="n">
        <v>29</v>
      </c>
      <c r="J20" t="n">
        <v>250.64</v>
      </c>
      <c r="K20" t="n">
        <v>58.47</v>
      </c>
      <c r="L20" t="n">
        <v>5.5</v>
      </c>
      <c r="M20" t="n">
        <v>27</v>
      </c>
      <c r="N20" t="n">
        <v>61.67</v>
      </c>
      <c r="O20" t="n">
        <v>31147.02</v>
      </c>
      <c r="P20" t="n">
        <v>215.17</v>
      </c>
      <c r="Q20" t="n">
        <v>1389.71</v>
      </c>
      <c r="R20" t="n">
        <v>58.8</v>
      </c>
      <c r="S20" t="n">
        <v>39.31</v>
      </c>
      <c r="T20" t="n">
        <v>8818.889999999999</v>
      </c>
      <c r="U20" t="n">
        <v>0.67</v>
      </c>
      <c r="V20" t="n">
        <v>0.87</v>
      </c>
      <c r="W20" t="n">
        <v>3.41</v>
      </c>
      <c r="X20" t="n">
        <v>0.57</v>
      </c>
      <c r="Y20" t="n">
        <v>1</v>
      </c>
      <c r="Z20" t="n">
        <v>10</v>
      </c>
      <c r="AA20" t="n">
        <v>1083.994078140338</v>
      </c>
      <c r="AB20" t="n">
        <v>1483.1685201552</v>
      </c>
      <c r="AC20" t="n">
        <v>1341.616998231679</v>
      </c>
      <c r="AD20" t="n">
        <v>1083994.078140338</v>
      </c>
      <c r="AE20" t="n">
        <v>1483168.5201552</v>
      </c>
      <c r="AF20" t="n">
        <v>2.927537632251851e-06</v>
      </c>
      <c r="AG20" t="n">
        <v>49.01041666666666</v>
      </c>
      <c r="AH20" t="n">
        <v>1341616.998231679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5.3302</v>
      </c>
      <c r="E21" t="n">
        <v>18.76</v>
      </c>
      <c r="F21" t="n">
        <v>14.68</v>
      </c>
      <c r="G21" t="n">
        <v>31.46</v>
      </c>
      <c r="H21" t="n">
        <v>0.41</v>
      </c>
      <c r="I21" t="n">
        <v>28</v>
      </c>
      <c r="J21" t="n">
        <v>251.09</v>
      </c>
      <c r="K21" t="n">
        <v>58.47</v>
      </c>
      <c r="L21" t="n">
        <v>5.75</v>
      </c>
      <c r="M21" t="n">
        <v>26</v>
      </c>
      <c r="N21" t="n">
        <v>61.87</v>
      </c>
      <c r="O21" t="n">
        <v>31202.53</v>
      </c>
      <c r="P21" t="n">
        <v>213.91</v>
      </c>
      <c r="Q21" t="n">
        <v>1389.74</v>
      </c>
      <c r="R21" t="n">
        <v>58.52</v>
      </c>
      <c r="S21" t="n">
        <v>39.31</v>
      </c>
      <c r="T21" t="n">
        <v>8684.530000000001</v>
      </c>
      <c r="U21" t="n">
        <v>0.67</v>
      </c>
      <c r="V21" t="n">
        <v>0.87</v>
      </c>
      <c r="W21" t="n">
        <v>3.42</v>
      </c>
      <c r="X21" t="n">
        <v>0.5600000000000001</v>
      </c>
      <c r="Y21" t="n">
        <v>1</v>
      </c>
      <c r="Z21" t="n">
        <v>10</v>
      </c>
      <c r="AA21" t="n">
        <v>1081.566013519657</v>
      </c>
      <c r="AB21" t="n">
        <v>1479.846335022533</v>
      </c>
      <c r="AC21" t="n">
        <v>1338.611877785358</v>
      </c>
      <c r="AD21" t="n">
        <v>1081566.013519657</v>
      </c>
      <c r="AE21" t="n">
        <v>1479846.335022533</v>
      </c>
      <c r="AF21" t="n">
        <v>2.935965133385165e-06</v>
      </c>
      <c r="AG21" t="n">
        <v>48.85416666666666</v>
      </c>
      <c r="AH21" t="n">
        <v>1338611.877785358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5.3493</v>
      </c>
      <c r="E22" t="n">
        <v>18.69</v>
      </c>
      <c r="F22" t="n">
        <v>14.66</v>
      </c>
      <c r="G22" t="n">
        <v>32.58</v>
      </c>
      <c r="H22" t="n">
        <v>0.42</v>
      </c>
      <c r="I22" t="n">
        <v>27</v>
      </c>
      <c r="J22" t="n">
        <v>251.55</v>
      </c>
      <c r="K22" t="n">
        <v>58.47</v>
      </c>
      <c r="L22" t="n">
        <v>6</v>
      </c>
      <c r="M22" t="n">
        <v>25</v>
      </c>
      <c r="N22" t="n">
        <v>62.07</v>
      </c>
      <c r="O22" t="n">
        <v>31258.11</v>
      </c>
      <c r="P22" t="n">
        <v>212.47</v>
      </c>
      <c r="Q22" t="n">
        <v>1389.77</v>
      </c>
      <c r="R22" t="n">
        <v>58.02</v>
      </c>
      <c r="S22" t="n">
        <v>39.31</v>
      </c>
      <c r="T22" t="n">
        <v>8441.26</v>
      </c>
      <c r="U22" t="n">
        <v>0.68</v>
      </c>
      <c r="V22" t="n">
        <v>0.88</v>
      </c>
      <c r="W22" t="n">
        <v>3.41</v>
      </c>
      <c r="X22" t="n">
        <v>0.54</v>
      </c>
      <c r="Y22" t="n">
        <v>1</v>
      </c>
      <c r="Z22" t="n">
        <v>10</v>
      </c>
      <c r="AA22" t="n">
        <v>1068.918774410386</v>
      </c>
      <c r="AB22" t="n">
        <v>1462.541824516417</v>
      </c>
      <c r="AC22" t="n">
        <v>1322.958885474913</v>
      </c>
      <c r="AD22" t="n">
        <v>1068918.774410386</v>
      </c>
      <c r="AE22" t="n">
        <v>1462541.824516417</v>
      </c>
      <c r="AF22" t="n">
        <v>2.946485739375121e-06</v>
      </c>
      <c r="AG22" t="n">
        <v>48.671875</v>
      </c>
      <c r="AH22" t="n">
        <v>1322958.885474913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5.3687</v>
      </c>
      <c r="E23" t="n">
        <v>18.63</v>
      </c>
      <c r="F23" t="n">
        <v>14.64</v>
      </c>
      <c r="G23" t="n">
        <v>33.79</v>
      </c>
      <c r="H23" t="n">
        <v>0.44</v>
      </c>
      <c r="I23" t="n">
        <v>26</v>
      </c>
      <c r="J23" t="n">
        <v>252</v>
      </c>
      <c r="K23" t="n">
        <v>58.47</v>
      </c>
      <c r="L23" t="n">
        <v>6.25</v>
      </c>
      <c r="M23" t="n">
        <v>24</v>
      </c>
      <c r="N23" t="n">
        <v>62.27</v>
      </c>
      <c r="O23" t="n">
        <v>31313.77</v>
      </c>
      <c r="P23" t="n">
        <v>211.15</v>
      </c>
      <c r="Q23" t="n">
        <v>1389.68</v>
      </c>
      <c r="R23" t="n">
        <v>57.35</v>
      </c>
      <c r="S23" t="n">
        <v>39.31</v>
      </c>
      <c r="T23" t="n">
        <v>8110.01</v>
      </c>
      <c r="U23" t="n">
        <v>0.6899999999999999</v>
      </c>
      <c r="V23" t="n">
        <v>0.88</v>
      </c>
      <c r="W23" t="n">
        <v>3.41</v>
      </c>
      <c r="X23" t="n">
        <v>0.52</v>
      </c>
      <c r="Y23" t="n">
        <v>1</v>
      </c>
      <c r="Z23" t="n">
        <v>10</v>
      </c>
      <c r="AA23" t="n">
        <v>1066.233203844387</v>
      </c>
      <c r="AB23" t="n">
        <v>1458.867308389006</v>
      </c>
      <c r="AC23" t="n">
        <v>1319.635060009486</v>
      </c>
      <c r="AD23" t="n">
        <v>1066233.203844387</v>
      </c>
      <c r="AE23" t="n">
        <v>1458867.308389006</v>
      </c>
      <c r="AF23" t="n">
        <v>2.957171590485336e-06</v>
      </c>
      <c r="AG23" t="n">
        <v>48.515625</v>
      </c>
      <c r="AH23" t="n">
        <v>1319635.060009486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5.3912</v>
      </c>
      <c r="E24" t="n">
        <v>18.55</v>
      </c>
      <c r="F24" t="n">
        <v>14.61</v>
      </c>
      <c r="G24" t="n">
        <v>35.07</v>
      </c>
      <c r="H24" t="n">
        <v>0.46</v>
      </c>
      <c r="I24" t="n">
        <v>25</v>
      </c>
      <c r="J24" t="n">
        <v>252.45</v>
      </c>
      <c r="K24" t="n">
        <v>58.47</v>
      </c>
      <c r="L24" t="n">
        <v>6.5</v>
      </c>
      <c r="M24" t="n">
        <v>23</v>
      </c>
      <c r="N24" t="n">
        <v>62.47</v>
      </c>
      <c r="O24" t="n">
        <v>31369.49</v>
      </c>
      <c r="P24" t="n">
        <v>209.77</v>
      </c>
      <c r="Q24" t="n">
        <v>1389.62</v>
      </c>
      <c r="R24" t="n">
        <v>56.4</v>
      </c>
      <c r="S24" t="n">
        <v>39.31</v>
      </c>
      <c r="T24" t="n">
        <v>7639.07</v>
      </c>
      <c r="U24" t="n">
        <v>0.7</v>
      </c>
      <c r="V24" t="n">
        <v>0.88</v>
      </c>
      <c r="W24" t="n">
        <v>3.41</v>
      </c>
      <c r="X24" t="n">
        <v>0.49</v>
      </c>
      <c r="Y24" t="n">
        <v>1</v>
      </c>
      <c r="Z24" t="n">
        <v>10</v>
      </c>
      <c r="AA24" t="n">
        <v>1063.141105633376</v>
      </c>
      <c r="AB24" t="n">
        <v>1454.636563202956</v>
      </c>
      <c r="AC24" t="n">
        <v>1315.808091206104</v>
      </c>
      <c r="AD24" t="n">
        <v>1063141.105633376</v>
      </c>
      <c r="AE24" t="n">
        <v>1454636.563202956</v>
      </c>
      <c r="AF24" t="n">
        <v>2.969564974504917e-06</v>
      </c>
      <c r="AG24" t="n">
        <v>48.30729166666666</v>
      </c>
      <c r="AH24" t="n">
        <v>1315808.091206104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5.4319</v>
      </c>
      <c r="E25" t="n">
        <v>18.41</v>
      </c>
      <c r="F25" t="n">
        <v>14.57</v>
      </c>
      <c r="G25" t="n">
        <v>38</v>
      </c>
      <c r="H25" t="n">
        <v>0.47</v>
      </c>
      <c r="I25" t="n">
        <v>23</v>
      </c>
      <c r="J25" t="n">
        <v>252.9</v>
      </c>
      <c r="K25" t="n">
        <v>58.47</v>
      </c>
      <c r="L25" t="n">
        <v>6.75</v>
      </c>
      <c r="M25" t="n">
        <v>21</v>
      </c>
      <c r="N25" t="n">
        <v>62.68</v>
      </c>
      <c r="O25" t="n">
        <v>31425.3</v>
      </c>
      <c r="P25" t="n">
        <v>207.12</v>
      </c>
      <c r="Q25" t="n">
        <v>1389.64</v>
      </c>
      <c r="R25" t="n">
        <v>55.07</v>
      </c>
      <c r="S25" t="n">
        <v>39.31</v>
      </c>
      <c r="T25" t="n">
        <v>6987.29</v>
      </c>
      <c r="U25" t="n">
        <v>0.71</v>
      </c>
      <c r="V25" t="n">
        <v>0.88</v>
      </c>
      <c r="W25" t="n">
        <v>3.4</v>
      </c>
      <c r="X25" t="n">
        <v>0.44</v>
      </c>
      <c r="Y25" t="n">
        <v>1</v>
      </c>
      <c r="Z25" t="n">
        <v>10</v>
      </c>
      <c r="AA25" t="n">
        <v>1047.809699793677</v>
      </c>
      <c r="AB25" t="n">
        <v>1433.65945735919</v>
      </c>
      <c r="AC25" t="n">
        <v>1296.833010902514</v>
      </c>
      <c r="AD25" t="n">
        <v>1047809.699793677</v>
      </c>
      <c r="AE25" t="n">
        <v>1433659.45735919</v>
      </c>
      <c r="AF25" t="n">
        <v>2.991983229153668e-06</v>
      </c>
      <c r="AG25" t="n">
        <v>47.94270833333334</v>
      </c>
      <c r="AH25" t="n">
        <v>1296833.010902514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5.4528</v>
      </c>
      <c r="E26" t="n">
        <v>18.34</v>
      </c>
      <c r="F26" t="n">
        <v>14.54</v>
      </c>
      <c r="G26" t="n">
        <v>39.66</v>
      </c>
      <c r="H26" t="n">
        <v>0.49</v>
      </c>
      <c r="I26" t="n">
        <v>22</v>
      </c>
      <c r="J26" t="n">
        <v>253.35</v>
      </c>
      <c r="K26" t="n">
        <v>58.47</v>
      </c>
      <c r="L26" t="n">
        <v>7</v>
      </c>
      <c r="M26" t="n">
        <v>20</v>
      </c>
      <c r="N26" t="n">
        <v>62.88</v>
      </c>
      <c r="O26" t="n">
        <v>31481.17</v>
      </c>
      <c r="P26" t="n">
        <v>205.48</v>
      </c>
      <c r="Q26" t="n">
        <v>1389.8</v>
      </c>
      <c r="R26" t="n">
        <v>54.37</v>
      </c>
      <c r="S26" t="n">
        <v>39.31</v>
      </c>
      <c r="T26" t="n">
        <v>6640.87</v>
      </c>
      <c r="U26" t="n">
        <v>0.72</v>
      </c>
      <c r="V26" t="n">
        <v>0.88</v>
      </c>
      <c r="W26" t="n">
        <v>3.4</v>
      </c>
      <c r="X26" t="n">
        <v>0.42</v>
      </c>
      <c r="Y26" t="n">
        <v>1</v>
      </c>
      <c r="Z26" t="n">
        <v>10</v>
      </c>
      <c r="AA26" t="n">
        <v>1044.72157919999</v>
      </c>
      <c r="AB26" t="n">
        <v>1429.434154524642</v>
      </c>
      <c r="AC26" t="n">
        <v>1293.010965040245</v>
      </c>
      <c r="AD26" t="n">
        <v>1044721.57919999</v>
      </c>
      <c r="AE26" t="n">
        <v>1429434.154524642</v>
      </c>
      <c r="AF26" t="n">
        <v>3.003495305865189e-06</v>
      </c>
      <c r="AG26" t="n">
        <v>47.76041666666666</v>
      </c>
      <c r="AH26" t="n">
        <v>1293010.965040245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5.4488</v>
      </c>
      <c r="E27" t="n">
        <v>18.35</v>
      </c>
      <c r="F27" t="n">
        <v>14.56</v>
      </c>
      <c r="G27" t="n">
        <v>39.7</v>
      </c>
      <c r="H27" t="n">
        <v>0.51</v>
      </c>
      <c r="I27" t="n">
        <v>22</v>
      </c>
      <c r="J27" t="n">
        <v>253.81</v>
      </c>
      <c r="K27" t="n">
        <v>58.47</v>
      </c>
      <c r="L27" t="n">
        <v>7.25</v>
      </c>
      <c r="M27" t="n">
        <v>20</v>
      </c>
      <c r="N27" t="n">
        <v>63.08</v>
      </c>
      <c r="O27" t="n">
        <v>31537.13</v>
      </c>
      <c r="P27" t="n">
        <v>204.99</v>
      </c>
      <c r="Q27" t="n">
        <v>1389.65</v>
      </c>
      <c r="R27" t="n">
        <v>54.78</v>
      </c>
      <c r="S27" t="n">
        <v>39.31</v>
      </c>
      <c r="T27" t="n">
        <v>6845.2</v>
      </c>
      <c r="U27" t="n">
        <v>0.72</v>
      </c>
      <c r="V27" t="n">
        <v>0.88</v>
      </c>
      <c r="W27" t="n">
        <v>3.4</v>
      </c>
      <c r="X27" t="n">
        <v>0.43</v>
      </c>
      <c r="Y27" t="n">
        <v>1</v>
      </c>
      <c r="Z27" t="n">
        <v>10</v>
      </c>
      <c r="AA27" t="n">
        <v>1044.616680043848</v>
      </c>
      <c r="AB27" t="n">
        <v>1429.290626871384</v>
      </c>
      <c r="AC27" t="n">
        <v>1292.881135464773</v>
      </c>
      <c r="AD27" t="n">
        <v>1044616.680043848</v>
      </c>
      <c r="AE27" t="n">
        <v>1429290.626871384</v>
      </c>
      <c r="AF27" t="n">
        <v>3.001292037595042e-06</v>
      </c>
      <c r="AG27" t="n">
        <v>47.78645833333334</v>
      </c>
      <c r="AH27" t="n">
        <v>1292881.135464773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5.4812</v>
      </c>
      <c r="E28" t="n">
        <v>18.24</v>
      </c>
      <c r="F28" t="n">
        <v>14.5</v>
      </c>
      <c r="G28" t="n">
        <v>41.42</v>
      </c>
      <c r="H28" t="n">
        <v>0.52</v>
      </c>
      <c r="I28" t="n">
        <v>21</v>
      </c>
      <c r="J28" t="n">
        <v>254.26</v>
      </c>
      <c r="K28" t="n">
        <v>58.47</v>
      </c>
      <c r="L28" t="n">
        <v>7.5</v>
      </c>
      <c r="M28" t="n">
        <v>19</v>
      </c>
      <c r="N28" t="n">
        <v>63.29</v>
      </c>
      <c r="O28" t="n">
        <v>31593.16</v>
      </c>
      <c r="P28" t="n">
        <v>202.33</v>
      </c>
      <c r="Q28" t="n">
        <v>1389.65</v>
      </c>
      <c r="R28" t="n">
        <v>53.09</v>
      </c>
      <c r="S28" t="n">
        <v>39.31</v>
      </c>
      <c r="T28" t="n">
        <v>6008.03</v>
      </c>
      <c r="U28" t="n">
        <v>0.74</v>
      </c>
      <c r="V28" t="n">
        <v>0.89</v>
      </c>
      <c r="W28" t="n">
        <v>3.39</v>
      </c>
      <c r="X28" t="n">
        <v>0.37</v>
      </c>
      <c r="Y28" t="n">
        <v>1</v>
      </c>
      <c r="Z28" t="n">
        <v>10</v>
      </c>
      <c r="AA28" t="n">
        <v>1029.714126930891</v>
      </c>
      <c r="AB28" t="n">
        <v>1408.900296247993</v>
      </c>
      <c r="AC28" t="n">
        <v>1274.436829378069</v>
      </c>
      <c r="AD28" t="n">
        <v>1029714.126930891</v>
      </c>
      <c r="AE28" t="n">
        <v>1408900.296247993</v>
      </c>
      <c r="AF28" t="n">
        <v>3.019138510583237e-06</v>
      </c>
      <c r="AG28" t="n">
        <v>47.5</v>
      </c>
      <c r="AH28" t="n">
        <v>1274436.829378069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5.4912</v>
      </c>
      <c r="E29" t="n">
        <v>18.21</v>
      </c>
      <c r="F29" t="n">
        <v>14.51</v>
      </c>
      <c r="G29" t="n">
        <v>43.53</v>
      </c>
      <c r="H29" t="n">
        <v>0.54</v>
      </c>
      <c r="I29" t="n">
        <v>20</v>
      </c>
      <c r="J29" t="n">
        <v>254.72</v>
      </c>
      <c r="K29" t="n">
        <v>58.47</v>
      </c>
      <c r="L29" t="n">
        <v>7.75</v>
      </c>
      <c r="M29" t="n">
        <v>18</v>
      </c>
      <c r="N29" t="n">
        <v>63.49</v>
      </c>
      <c r="O29" t="n">
        <v>31649.26</v>
      </c>
      <c r="P29" t="n">
        <v>201.99</v>
      </c>
      <c r="Q29" t="n">
        <v>1389.59</v>
      </c>
      <c r="R29" t="n">
        <v>53.32</v>
      </c>
      <c r="S29" t="n">
        <v>39.31</v>
      </c>
      <c r="T29" t="n">
        <v>6125.1</v>
      </c>
      <c r="U29" t="n">
        <v>0.74</v>
      </c>
      <c r="V29" t="n">
        <v>0.88</v>
      </c>
      <c r="W29" t="n">
        <v>3.4</v>
      </c>
      <c r="X29" t="n">
        <v>0.39</v>
      </c>
      <c r="Y29" t="n">
        <v>1</v>
      </c>
      <c r="Z29" t="n">
        <v>10</v>
      </c>
      <c r="AA29" t="n">
        <v>1028.886798151002</v>
      </c>
      <c r="AB29" t="n">
        <v>1407.768308512179</v>
      </c>
      <c r="AC29" t="n">
        <v>1273.412876963007</v>
      </c>
      <c r="AD29" t="n">
        <v>1028886.798151002</v>
      </c>
      <c r="AE29" t="n">
        <v>1407768.308512179</v>
      </c>
      <c r="AF29" t="n">
        <v>3.024646681258606e-06</v>
      </c>
      <c r="AG29" t="n">
        <v>47.421875</v>
      </c>
      <c r="AH29" t="n">
        <v>1273412.876963007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5.5135</v>
      </c>
      <c r="E30" t="n">
        <v>18.14</v>
      </c>
      <c r="F30" t="n">
        <v>14.48</v>
      </c>
      <c r="G30" t="n">
        <v>45.74</v>
      </c>
      <c r="H30" t="n">
        <v>0.5600000000000001</v>
      </c>
      <c r="I30" t="n">
        <v>19</v>
      </c>
      <c r="J30" t="n">
        <v>255.17</v>
      </c>
      <c r="K30" t="n">
        <v>58.47</v>
      </c>
      <c r="L30" t="n">
        <v>8</v>
      </c>
      <c r="M30" t="n">
        <v>17</v>
      </c>
      <c r="N30" t="n">
        <v>63.7</v>
      </c>
      <c r="O30" t="n">
        <v>31705.44</v>
      </c>
      <c r="P30" t="n">
        <v>200.6</v>
      </c>
      <c r="Q30" t="n">
        <v>1389.58</v>
      </c>
      <c r="R30" t="n">
        <v>52.48</v>
      </c>
      <c r="S30" t="n">
        <v>39.31</v>
      </c>
      <c r="T30" t="n">
        <v>5710.21</v>
      </c>
      <c r="U30" t="n">
        <v>0.75</v>
      </c>
      <c r="V30" t="n">
        <v>0.89</v>
      </c>
      <c r="W30" t="n">
        <v>3.39</v>
      </c>
      <c r="X30" t="n">
        <v>0.36</v>
      </c>
      <c r="Y30" t="n">
        <v>1</v>
      </c>
      <c r="Z30" t="n">
        <v>10</v>
      </c>
      <c r="AA30" t="n">
        <v>1026.034764020888</v>
      </c>
      <c r="AB30" t="n">
        <v>1403.866029592492</v>
      </c>
      <c r="AC30" t="n">
        <v>1269.883026066531</v>
      </c>
      <c r="AD30" t="n">
        <v>1026034.764020888</v>
      </c>
      <c r="AE30" t="n">
        <v>1403866.029592492</v>
      </c>
      <c r="AF30" t="n">
        <v>3.036929901864679e-06</v>
      </c>
      <c r="AG30" t="n">
        <v>47.23958333333334</v>
      </c>
      <c r="AH30" t="n">
        <v>1269883.026066531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5.5154</v>
      </c>
      <c r="E31" t="n">
        <v>18.13</v>
      </c>
      <c r="F31" t="n">
        <v>14.48</v>
      </c>
      <c r="G31" t="n">
        <v>45.72</v>
      </c>
      <c r="H31" t="n">
        <v>0.57</v>
      </c>
      <c r="I31" t="n">
        <v>19</v>
      </c>
      <c r="J31" t="n">
        <v>255.63</v>
      </c>
      <c r="K31" t="n">
        <v>58.47</v>
      </c>
      <c r="L31" t="n">
        <v>8.25</v>
      </c>
      <c r="M31" t="n">
        <v>17</v>
      </c>
      <c r="N31" t="n">
        <v>63.91</v>
      </c>
      <c r="O31" t="n">
        <v>31761.69</v>
      </c>
      <c r="P31" t="n">
        <v>199.02</v>
      </c>
      <c r="Q31" t="n">
        <v>1389.6</v>
      </c>
      <c r="R31" t="n">
        <v>52.4</v>
      </c>
      <c r="S31" t="n">
        <v>39.31</v>
      </c>
      <c r="T31" t="n">
        <v>5668.41</v>
      </c>
      <c r="U31" t="n">
        <v>0.75</v>
      </c>
      <c r="V31" t="n">
        <v>0.89</v>
      </c>
      <c r="W31" t="n">
        <v>3.39</v>
      </c>
      <c r="X31" t="n">
        <v>0.36</v>
      </c>
      <c r="Y31" t="n">
        <v>1</v>
      </c>
      <c r="Z31" t="n">
        <v>10</v>
      </c>
      <c r="AA31" t="n">
        <v>1024.369987947882</v>
      </c>
      <c r="AB31" t="n">
        <v>1401.588209524667</v>
      </c>
      <c r="AC31" t="n">
        <v>1267.82259794904</v>
      </c>
      <c r="AD31" t="n">
        <v>1024369.987947881</v>
      </c>
      <c r="AE31" t="n">
        <v>1401588.209524668</v>
      </c>
      <c r="AF31" t="n">
        <v>3.037976454292999e-06</v>
      </c>
      <c r="AG31" t="n">
        <v>47.21354166666666</v>
      </c>
      <c r="AH31" t="n">
        <v>1267822.59794904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5.5351</v>
      </c>
      <c r="E32" t="n">
        <v>18.07</v>
      </c>
      <c r="F32" t="n">
        <v>14.46</v>
      </c>
      <c r="G32" t="n">
        <v>48.2</v>
      </c>
      <c r="H32" t="n">
        <v>0.59</v>
      </c>
      <c r="I32" t="n">
        <v>18</v>
      </c>
      <c r="J32" t="n">
        <v>256.09</v>
      </c>
      <c r="K32" t="n">
        <v>58.47</v>
      </c>
      <c r="L32" t="n">
        <v>8.5</v>
      </c>
      <c r="M32" t="n">
        <v>16</v>
      </c>
      <c r="N32" t="n">
        <v>64.11</v>
      </c>
      <c r="O32" t="n">
        <v>31818.02</v>
      </c>
      <c r="P32" t="n">
        <v>196.86</v>
      </c>
      <c r="Q32" t="n">
        <v>1389.57</v>
      </c>
      <c r="R32" t="n">
        <v>51.72</v>
      </c>
      <c r="S32" t="n">
        <v>39.31</v>
      </c>
      <c r="T32" t="n">
        <v>5333.09</v>
      </c>
      <c r="U32" t="n">
        <v>0.76</v>
      </c>
      <c r="V32" t="n">
        <v>0.89</v>
      </c>
      <c r="W32" t="n">
        <v>3.39</v>
      </c>
      <c r="X32" t="n">
        <v>0.34</v>
      </c>
      <c r="Y32" t="n">
        <v>1</v>
      </c>
      <c r="Z32" t="n">
        <v>10</v>
      </c>
      <c r="AA32" t="n">
        <v>1021.008837311167</v>
      </c>
      <c r="AB32" t="n">
        <v>1396.989334940014</v>
      </c>
      <c r="AC32" t="n">
        <v>1263.662633500184</v>
      </c>
      <c r="AD32" t="n">
        <v>1021008.837311167</v>
      </c>
      <c r="AE32" t="n">
        <v>1396989.334940013</v>
      </c>
      <c r="AF32" t="n">
        <v>3.048827550523476e-06</v>
      </c>
      <c r="AG32" t="n">
        <v>47.05729166666666</v>
      </c>
      <c r="AH32" t="n">
        <v>1263662.633500184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5.5526</v>
      </c>
      <c r="E33" t="n">
        <v>18.01</v>
      </c>
      <c r="F33" t="n">
        <v>14.45</v>
      </c>
      <c r="G33" t="n">
        <v>51</v>
      </c>
      <c r="H33" t="n">
        <v>0.61</v>
      </c>
      <c r="I33" t="n">
        <v>17</v>
      </c>
      <c r="J33" t="n">
        <v>256.54</v>
      </c>
      <c r="K33" t="n">
        <v>58.47</v>
      </c>
      <c r="L33" t="n">
        <v>8.75</v>
      </c>
      <c r="M33" t="n">
        <v>15</v>
      </c>
      <c r="N33" t="n">
        <v>64.31999999999999</v>
      </c>
      <c r="O33" t="n">
        <v>31874.43</v>
      </c>
      <c r="P33" t="n">
        <v>194.54</v>
      </c>
      <c r="Q33" t="n">
        <v>1389.62</v>
      </c>
      <c r="R33" t="n">
        <v>51.47</v>
      </c>
      <c r="S33" t="n">
        <v>39.31</v>
      </c>
      <c r="T33" t="n">
        <v>5216.05</v>
      </c>
      <c r="U33" t="n">
        <v>0.76</v>
      </c>
      <c r="V33" t="n">
        <v>0.89</v>
      </c>
      <c r="W33" t="n">
        <v>3.39</v>
      </c>
      <c r="X33" t="n">
        <v>0.33</v>
      </c>
      <c r="Y33" t="n">
        <v>1</v>
      </c>
      <c r="Z33" t="n">
        <v>10</v>
      </c>
      <c r="AA33" t="n">
        <v>1017.606478753481</v>
      </c>
      <c r="AB33" t="n">
        <v>1392.334077859923</v>
      </c>
      <c r="AC33" t="n">
        <v>1259.451667622123</v>
      </c>
      <c r="AD33" t="n">
        <v>1017606.478753482</v>
      </c>
      <c r="AE33" t="n">
        <v>1392334.077859923</v>
      </c>
      <c r="AF33" t="n">
        <v>3.058466849205372e-06</v>
      </c>
      <c r="AG33" t="n">
        <v>46.90104166666666</v>
      </c>
      <c r="AH33" t="n">
        <v>1259451.667622123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5.5555</v>
      </c>
      <c r="E34" t="n">
        <v>18</v>
      </c>
      <c r="F34" t="n">
        <v>14.44</v>
      </c>
      <c r="G34" t="n">
        <v>50.97</v>
      </c>
      <c r="H34" t="n">
        <v>0.62</v>
      </c>
      <c r="I34" t="n">
        <v>17</v>
      </c>
      <c r="J34" t="n">
        <v>257</v>
      </c>
      <c r="K34" t="n">
        <v>58.47</v>
      </c>
      <c r="L34" t="n">
        <v>9</v>
      </c>
      <c r="M34" t="n">
        <v>15</v>
      </c>
      <c r="N34" t="n">
        <v>64.53</v>
      </c>
      <c r="O34" t="n">
        <v>31931.04</v>
      </c>
      <c r="P34" t="n">
        <v>194.55</v>
      </c>
      <c r="Q34" t="n">
        <v>1389.65</v>
      </c>
      <c r="R34" t="n">
        <v>51.28</v>
      </c>
      <c r="S34" t="n">
        <v>39.31</v>
      </c>
      <c r="T34" t="n">
        <v>5120.48</v>
      </c>
      <c r="U34" t="n">
        <v>0.77</v>
      </c>
      <c r="V34" t="n">
        <v>0.89</v>
      </c>
      <c r="W34" t="n">
        <v>3.39</v>
      </c>
      <c r="X34" t="n">
        <v>0.32</v>
      </c>
      <c r="Y34" t="n">
        <v>1</v>
      </c>
      <c r="Z34" t="n">
        <v>10</v>
      </c>
      <c r="AA34" t="n">
        <v>1017.385458359407</v>
      </c>
      <c r="AB34" t="n">
        <v>1392.031668006019</v>
      </c>
      <c r="AC34" t="n">
        <v>1259.178119340241</v>
      </c>
      <c r="AD34" t="n">
        <v>1017385.458359407</v>
      </c>
      <c r="AE34" t="n">
        <v>1392031.668006019</v>
      </c>
      <c r="AF34" t="n">
        <v>3.060064218701229e-06</v>
      </c>
      <c r="AG34" t="n">
        <v>46.875</v>
      </c>
      <c r="AH34" t="n">
        <v>1259178.11934024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5.5779</v>
      </c>
      <c r="E35" t="n">
        <v>17.93</v>
      </c>
      <c r="F35" t="n">
        <v>14.42</v>
      </c>
      <c r="G35" t="n">
        <v>54.06</v>
      </c>
      <c r="H35" t="n">
        <v>0.64</v>
      </c>
      <c r="I35" t="n">
        <v>16</v>
      </c>
      <c r="J35" t="n">
        <v>257.46</v>
      </c>
      <c r="K35" t="n">
        <v>58.47</v>
      </c>
      <c r="L35" t="n">
        <v>9.25</v>
      </c>
      <c r="M35" t="n">
        <v>14</v>
      </c>
      <c r="N35" t="n">
        <v>64.73999999999999</v>
      </c>
      <c r="O35" t="n">
        <v>31987.61</v>
      </c>
      <c r="P35" t="n">
        <v>191.48</v>
      </c>
      <c r="Q35" t="n">
        <v>1389.57</v>
      </c>
      <c r="R35" t="n">
        <v>50.52</v>
      </c>
      <c r="S35" t="n">
        <v>39.31</v>
      </c>
      <c r="T35" t="n">
        <v>4743.64</v>
      </c>
      <c r="U35" t="n">
        <v>0.78</v>
      </c>
      <c r="V35" t="n">
        <v>0.89</v>
      </c>
      <c r="W35" t="n">
        <v>3.38</v>
      </c>
      <c r="X35" t="n">
        <v>0.29</v>
      </c>
      <c r="Y35" t="n">
        <v>1</v>
      </c>
      <c r="Z35" t="n">
        <v>10</v>
      </c>
      <c r="AA35" t="n">
        <v>1003.203707944603</v>
      </c>
      <c r="AB35" t="n">
        <v>1372.627571433812</v>
      </c>
      <c r="AC35" t="n">
        <v>1241.625922511065</v>
      </c>
      <c r="AD35" t="n">
        <v>1003203.707944603</v>
      </c>
      <c r="AE35" t="n">
        <v>1372627.571433812</v>
      </c>
      <c r="AF35" t="n">
        <v>3.072402521014055e-06</v>
      </c>
      <c r="AG35" t="n">
        <v>46.69270833333334</v>
      </c>
      <c r="AH35" t="n">
        <v>1241625.922511065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5.5718</v>
      </c>
      <c r="E36" t="n">
        <v>17.95</v>
      </c>
      <c r="F36" t="n">
        <v>14.44</v>
      </c>
      <c r="G36" t="n">
        <v>54.13</v>
      </c>
      <c r="H36" t="n">
        <v>0.66</v>
      </c>
      <c r="I36" t="n">
        <v>16</v>
      </c>
      <c r="J36" t="n">
        <v>257.92</v>
      </c>
      <c r="K36" t="n">
        <v>58.47</v>
      </c>
      <c r="L36" t="n">
        <v>9.5</v>
      </c>
      <c r="M36" t="n">
        <v>14</v>
      </c>
      <c r="N36" t="n">
        <v>64.95</v>
      </c>
      <c r="O36" t="n">
        <v>32044.25</v>
      </c>
      <c r="P36" t="n">
        <v>191.45</v>
      </c>
      <c r="Q36" t="n">
        <v>1389.64</v>
      </c>
      <c r="R36" t="n">
        <v>51.1</v>
      </c>
      <c r="S36" t="n">
        <v>39.31</v>
      </c>
      <c r="T36" t="n">
        <v>5036.94</v>
      </c>
      <c r="U36" t="n">
        <v>0.77</v>
      </c>
      <c r="V36" t="n">
        <v>0.89</v>
      </c>
      <c r="W36" t="n">
        <v>3.39</v>
      </c>
      <c r="X36" t="n">
        <v>0.31</v>
      </c>
      <c r="Y36" t="n">
        <v>1</v>
      </c>
      <c r="Z36" t="n">
        <v>10</v>
      </c>
      <c r="AA36" t="n">
        <v>1003.6457816131</v>
      </c>
      <c r="AB36" t="n">
        <v>1373.232436129963</v>
      </c>
      <c r="AC36" t="n">
        <v>1242.173059769548</v>
      </c>
      <c r="AD36" t="n">
        <v>1003645.7816131</v>
      </c>
      <c r="AE36" t="n">
        <v>1373232.436129963</v>
      </c>
      <c r="AF36" t="n">
        <v>3.06904253690208e-06</v>
      </c>
      <c r="AG36" t="n">
        <v>46.74479166666666</v>
      </c>
      <c r="AH36" t="n">
        <v>1242173.059769548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5.5928</v>
      </c>
      <c r="E37" t="n">
        <v>17.88</v>
      </c>
      <c r="F37" t="n">
        <v>14.41</v>
      </c>
      <c r="G37" t="n">
        <v>57.66</v>
      </c>
      <c r="H37" t="n">
        <v>0.67</v>
      </c>
      <c r="I37" t="n">
        <v>15</v>
      </c>
      <c r="J37" t="n">
        <v>258.38</v>
      </c>
      <c r="K37" t="n">
        <v>58.47</v>
      </c>
      <c r="L37" t="n">
        <v>9.75</v>
      </c>
      <c r="M37" t="n">
        <v>13</v>
      </c>
      <c r="N37" t="n">
        <v>65.16</v>
      </c>
      <c r="O37" t="n">
        <v>32100.97</v>
      </c>
      <c r="P37" t="n">
        <v>189.32</v>
      </c>
      <c r="Q37" t="n">
        <v>1389.66</v>
      </c>
      <c r="R37" t="n">
        <v>50.46</v>
      </c>
      <c r="S37" t="n">
        <v>39.31</v>
      </c>
      <c r="T37" t="n">
        <v>4721.39</v>
      </c>
      <c r="U37" t="n">
        <v>0.78</v>
      </c>
      <c r="V37" t="n">
        <v>0.89</v>
      </c>
      <c r="W37" t="n">
        <v>3.39</v>
      </c>
      <c r="X37" t="n">
        <v>0.29</v>
      </c>
      <c r="Y37" t="n">
        <v>1</v>
      </c>
      <c r="Z37" t="n">
        <v>10</v>
      </c>
      <c r="AA37" t="n">
        <v>1000.243658596532</v>
      </c>
      <c r="AB37" t="n">
        <v>1368.577501327621</v>
      </c>
      <c r="AC37" t="n">
        <v>1237.962385411499</v>
      </c>
      <c r="AD37" t="n">
        <v>1000243.658596532</v>
      </c>
      <c r="AE37" t="n">
        <v>1368577.501327621</v>
      </c>
      <c r="AF37" t="n">
        <v>3.080609695320355e-06</v>
      </c>
      <c r="AG37" t="n">
        <v>46.5625</v>
      </c>
      <c r="AH37" t="n">
        <v>1237962.385411499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5.5948</v>
      </c>
      <c r="E38" t="n">
        <v>17.87</v>
      </c>
      <c r="F38" t="n">
        <v>14.41</v>
      </c>
      <c r="G38" t="n">
        <v>57.63</v>
      </c>
      <c r="H38" t="n">
        <v>0.6899999999999999</v>
      </c>
      <c r="I38" t="n">
        <v>15</v>
      </c>
      <c r="J38" t="n">
        <v>258.84</v>
      </c>
      <c r="K38" t="n">
        <v>58.47</v>
      </c>
      <c r="L38" t="n">
        <v>10</v>
      </c>
      <c r="M38" t="n">
        <v>12</v>
      </c>
      <c r="N38" t="n">
        <v>65.37</v>
      </c>
      <c r="O38" t="n">
        <v>32157.77</v>
      </c>
      <c r="P38" t="n">
        <v>187.75</v>
      </c>
      <c r="Q38" t="n">
        <v>1389.59</v>
      </c>
      <c r="R38" t="n">
        <v>50.23</v>
      </c>
      <c r="S38" t="n">
        <v>39.31</v>
      </c>
      <c r="T38" t="n">
        <v>4605.21</v>
      </c>
      <c r="U38" t="n">
        <v>0.78</v>
      </c>
      <c r="V38" t="n">
        <v>0.89</v>
      </c>
      <c r="W38" t="n">
        <v>3.39</v>
      </c>
      <c r="X38" t="n">
        <v>0.29</v>
      </c>
      <c r="Y38" t="n">
        <v>1</v>
      </c>
      <c r="Z38" t="n">
        <v>10</v>
      </c>
      <c r="AA38" t="n">
        <v>998.612411692086</v>
      </c>
      <c r="AB38" t="n">
        <v>1366.345557347423</v>
      </c>
      <c r="AC38" t="n">
        <v>1235.943455032218</v>
      </c>
      <c r="AD38" t="n">
        <v>998612.411692086</v>
      </c>
      <c r="AE38" t="n">
        <v>1366345.557347423</v>
      </c>
      <c r="AF38" t="n">
        <v>3.081711329455429e-06</v>
      </c>
      <c r="AG38" t="n">
        <v>46.53645833333334</v>
      </c>
      <c r="AH38" t="n">
        <v>1235943.455032218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5.6182</v>
      </c>
      <c r="E39" t="n">
        <v>17.8</v>
      </c>
      <c r="F39" t="n">
        <v>14.38</v>
      </c>
      <c r="G39" t="n">
        <v>61.63</v>
      </c>
      <c r="H39" t="n">
        <v>0.7</v>
      </c>
      <c r="I39" t="n">
        <v>14</v>
      </c>
      <c r="J39" t="n">
        <v>259.3</v>
      </c>
      <c r="K39" t="n">
        <v>58.47</v>
      </c>
      <c r="L39" t="n">
        <v>10.25</v>
      </c>
      <c r="M39" t="n">
        <v>12</v>
      </c>
      <c r="N39" t="n">
        <v>65.58</v>
      </c>
      <c r="O39" t="n">
        <v>32214.64</v>
      </c>
      <c r="P39" t="n">
        <v>186.21</v>
      </c>
      <c r="Q39" t="n">
        <v>1389.6</v>
      </c>
      <c r="R39" t="n">
        <v>49.4</v>
      </c>
      <c r="S39" t="n">
        <v>39.31</v>
      </c>
      <c r="T39" t="n">
        <v>4194.32</v>
      </c>
      <c r="U39" t="n">
        <v>0.8</v>
      </c>
      <c r="V39" t="n">
        <v>0.89</v>
      </c>
      <c r="W39" t="n">
        <v>3.38</v>
      </c>
      <c r="X39" t="n">
        <v>0.26</v>
      </c>
      <c r="Y39" t="n">
        <v>1</v>
      </c>
      <c r="Z39" t="n">
        <v>10</v>
      </c>
      <c r="AA39" t="n">
        <v>995.5907433876241</v>
      </c>
      <c r="AB39" t="n">
        <v>1362.211177466661</v>
      </c>
      <c r="AC39" t="n">
        <v>1232.203654564638</v>
      </c>
      <c r="AD39" t="n">
        <v>995590.7433876242</v>
      </c>
      <c r="AE39" t="n">
        <v>1362211.177466661</v>
      </c>
      <c r="AF39" t="n">
        <v>3.094600448835792e-06</v>
      </c>
      <c r="AG39" t="n">
        <v>46.35416666666666</v>
      </c>
      <c r="AH39" t="n">
        <v>1232203.654564638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5.618</v>
      </c>
      <c r="E40" t="n">
        <v>17.8</v>
      </c>
      <c r="F40" t="n">
        <v>14.38</v>
      </c>
      <c r="G40" t="n">
        <v>61.64</v>
      </c>
      <c r="H40" t="n">
        <v>0.72</v>
      </c>
      <c r="I40" t="n">
        <v>14</v>
      </c>
      <c r="J40" t="n">
        <v>259.76</v>
      </c>
      <c r="K40" t="n">
        <v>58.47</v>
      </c>
      <c r="L40" t="n">
        <v>10.5</v>
      </c>
      <c r="M40" t="n">
        <v>10</v>
      </c>
      <c r="N40" t="n">
        <v>65.79000000000001</v>
      </c>
      <c r="O40" t="n">
        <v>32271.6</v>
      </c>
      <c r="P40" t="n">
        <v>184.51</v>
      </c>
      <c r="Q40" t="n">
        <v>1389.57</v>
      </c>
      <c r="R40" t="n">
        <v>49.36</v>
      </c>
      <c r="S40" t="n">
        <v>39.31</v>
      </c>
      <c r="T40" t="n">
        <v>4174.13</v>
      </c>
      <c r="U40" t="n">
        <v>0.8</v>
      </c>
      <c r="V40" t="n">
        <v>0.89</v>
      </c>
      <c r="W40" t="n">
        <v>3.39</v>
      </c>
      <c r="X40" t="n">
        <v>0.26</v>
      </c>
      <c r="Y40" t="n">
        <v>1</v>
      </c>
      <c r="Z40" t="n">
        <v>10</v>
      </c>
      <c r="AA40" t="n">
        <v>993.9542219695502</v>
      </c>
      <c r="AB40" t="n">
        <v>1359.972016664223</v>
      </c>
      <c r="AC40" t="n">
        <v>1230.178196126502</v>
      </c>
      <c r="AD40" t="n">
        <v>993954.2219695502</v>
      </c>
      <c r="AE40" t="n">
        <v>1359972.016664223</v>
      </c>
      <c r="AF40" t="n">
        <v>3.094490285422285e-06</v>
      </c>
      <c r="AG40" t="n">
        <v>46.35416666666666</v>
      </c>
      <c r="AH40" t="n">
        <v>1230178.196126502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5.6145</v>
      </c>
      <c r="E41" t="n">
        <v>17.81</v>
      </c>
      <c r="F41" t="n">
        <v>14.39</v>
      </c>
      <c r="G41" t="n">
        <v>61.68</v>
      </c>
      <c r="H41" t="n">
        <v>0.74</v>
      </c>
      <c r="I41" t="n">
        <v>14</v>
      </c>
      <c r="J41" t="n">
        <v>260.23</v>
      </c>
      <c r="K41" t="n">
        <v>58.47</v>
      </c>
      <c r="L41" t="n">
        <v>10.75</v>
      </c>
      <c r="M41" t="n">
        <v>10</v>
      </c>
      <c r="N41" t="n">
        <v>66</v>
      </c>
      <c r="O41" t="n">
        <v>32328.64</v>
      </c>
      <c r="P41" t="n">
        <v>183.5</v>
      </c>
      <c r="Q41" t="n">
        <v>1389.74</v>
      </c>
      <c r="R41" t="n">
        <v>49.58</v>
      </c>
      <c r="S41" t="n">
        <v>39.31</v>
      </c>
      <c r="T41" t="n">
        <v>4286.4</v>
      </c>
      <c r="U41" t="n">
        <v>0.79</v>
      </c>
      <c r="V41" t="n">
        <v>0.89</v>
      </c>
      <c r="W41" t="n">
        <v>3.39</v>
      </c>
      <c r="X41" t="n">
        <v>0.27</v>
      </c>
      <c r="Y41" t="n">
        <v>1</v>
      </c>
      <c r="Z41" t="n">
        <v>10</v>
      </c>
      <c r="AA41" t="n">
        <v>993.2270385971171</v>
      </c>
      <c r="AB41" t="n">
        <v>1358.977052292994</v>
      </c>
      <c r="AC41" t="n">
        <v>1229.278189758422</v>
      </c>
      <c r="AD41" t="n">
        <v>993227.0385971172</v>
      </c>
      <c r="AE41" t="n">
        <v>1358977.052292994</v>
      </c>
      <c r="AF41" t="n">
        <v>3.092562425685905e-06</v>
      </c>
      <c r="AG41" t="n">
        <v>46.38020833333334</v>
      </c>
      <c r="AH41" t="n">
        <v>1229278.189758422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5.6343</v>
      </c>
      <c r="E42" t="n">
        <v>17.75</v>
      </c>
      <c r="F42" t="n">
        <v>14.38</v>
      </c>
      <c r="G42" t="n">
        <v>66.36</v>
      </c>
      <c r="H42" t="n">
        <v>0.75</v>
      </c>
      <c r="I42" t="n">
        <v>13</v>
      </c>
      <c r="J42" t="n">
        <v>260.69</v>
      </c>
      <c r="K42" t="n">
        <v>58.47</v>
      </c>
      <c r="L42" t="n">
        <v>11</v>
      </c>
      <c r="M42" t="n">
        <v>8</v>
      </c>
      <c r="N42" t="n">
        <v>66.20999999999999</v>
      </c>
      <c r="O42" t="n">
        <v>32385.75</v>
      </c>
      <c r="P42" t="n">
        <v>182.42</v>
      </c>
      <c r="Q42" t="n">
        <v>1389.66</v>
      </c>
      <c r="R42" t="n">
        <v>49.23</v>
      </c>
      <c r="S42" t="n">
        <v>39.31</v>
      </c>
      <c r="T42" t="n">
        <v>4116.35</v>
      </c>
      <c r="U42" t="n">
        <v>0.8</v>
      </c>
      <c r="V42" t="n">
        <v>0.89</v>
      </c>
      <c r="W42" t="n">
        <v>3.39</v>
      </c>
      <c r="X42" t="n">
        <v>0.26</v>
      </c>
      <c r="Y42" t="n">
        <v>1</v>
      </c>
      <c r="Z42" t="n">
        <v>10</v>
      </c>
      <c r="AA42" t="n">
        <v>991.11070539629</v>
      </c>
      <c r="AB42" t="n">
        <v>1356.081391841591</v>
      </c>
      <c r="AC42" t="n">
        <v>1226.658887076416</v>
      </c>
      <c r="AD42" t="n">
        <v>991110.7053962899</v>
      </c>
      <c r="AE42" t="n">
        <v>1356081.391841591</v>
      </c>
      <c r="AF42" t="n">
        <v>3.103468603623136e-06</v>
      </c>
      <c r="AG42" t="n">
        <v>46.22395833333334</v>
      </c>
      <c r="AH42" t="n">
        <v>1226658.887076416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5.6357</v>
      </c>
      <c r="E43" t="n">
        <v>17.74</v>
      </c>
      <c r="F43" t="n">
        <v>14.37</v>
      </c>
      <c r="G43" t="n">
        <v>66.34</v>
      </c>
      <c r="H43" t="n">
        <v>0.77</v>
      </c>
      <c r="I43" t="n">
        <v>13</v>
      </c>
      <c r="J43" t="n">
        <v>261.15</v>
      </c>
      <c r="K43" t="n">
        <v>58.47</v>
      </c>
      <c r="L43" t="n">
        <v>11.25</v>
      </c>
      <c r="M43" t="n">
        <v>7</v>
      </c>
      <c r="N43" t="n">
        <v>66.43000000000001</v>
      </c>
      <c r="O43" t="n">
        <v>32442.95</v>
      </c>
      <c r="P43" t="n">
        <v>181.48</v>
      </c>
      <c r="Q43" t="n">
        <v>1389.6</v>
      </c>
      <c r="R43" t="n">
        <v>48.84</v>
      </c>
      <c r="S43" t="n">
        <v>39.31</v>
      </c>
      <c r="T43" t="n">
        <v>3918.04</v>
      </c>
      <c r="U43" t="n">
        <v>0.8</v>
      </c>
      <c r="V43" t="n">
        <v>0.89</v>
      </c>
      <c r="W43" t="n">
        <v>3.39</v>
      </c>
      <c r="X43" t="n">
        <v>0.25</v>
      </c>
      <c r="Y43" t="n">
        <v>1</v>
      </c>
      <c r="Z43" t="n">
        <v>10</v>
      </c>
      <c r="AA43" t="n">
        <v>980.220808484765</v>
      </c>
      <c r="AB43" t="n">
        <v>1341.181354458897</v>
      </c>
      <c r="AC43" t="n">
        <v>1213.180888349193</v>
      </c>
      <c r="AD43" t="n">
        <v>980220.808484765</v>
      </c>
      <c r="AE43" t="n">
        <v>1341181.354458897</v>
      </c>
      <c r="AF43" t="n">
        <v>3.104239747517688e-06</v>
      </c>
      <c r="AG43" t="n">
        <v>46.19791666666666</v>
      </c>
      <c r="AH43" t="n">
        <v>1213180.888349193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5.6357</v>
      </c>
      <c r="E44" t="n">
        <v>17.74</v>
      </c>
      <c r="F44" t="n">
        <v>14.37</v>
      </c>
      <c r="G44" t="n">
        <v>66.34</v>
      </c>
      <c r="H44" t="n">
        <v>0.78</v>
      </c>
      <c r="I44" t="n">
        <v>13</v>
      </c>
      <c r="J44" t="n">
        <v>261.62</v>
      </c>
      <c r="K44" t="n">
        <v>58.47</v>
      </c>
      <c r="L44" t="n">
        <v>11.5</v>
      </c>
      <c r="M44" t="n">
        <v>4</v>
      </c>
      <c r="N44" t="n">
        <v>66.64</v>
      </c>
      <c r="O44" t="n">
        <v>32500.22</v>
      </c>
      <c r="P44" t="n">
        <v>179.93</v>
      </c>
      <c r="Q44" t="n">
        <v>1389.66</v>
      </c>
      <c r="R44" t="n">
        <v>48.86</v>
      </c>
      <c r="S44" t="n">
        <v>39.31</v>
      </c>
      <c r="T44" t="n">
        <v>3931.06</v>
      </c>
      <c r="U44" t="n">
        <v>0.8</v>
      </c>
      <c r="V44" t="n">
        <v>0.89</v>
      </c>
      <c r="W44" t="n">
        <v>3.39</v>
      </c>
      <c r="X44" t="n">
        <v>0.25</v>
      </c>
      <c r="Y44" t="n">
        <v>1</v>
      </c>
      <c r="Z44" t="n">
        <v>10</v>
      </c>
      <c r="AA44" t="n">
        <v>978.7240936527503</v>
      </c>
      <c r="AB44" t="n">
        <v>1339.133483195337</v>
      </c>
      <c r="AC44" t="n">
        <v>1211.328463044821</v>
      </c>
      <c r="AD44" t="n">
        <v>978724.0936527502</v>
      </c>
      <c r="AE44" t="n">
        <v>1339133.483195337</v>
      </c>
      <c r="AF44" t="n">
        <v>3.104239747517688e-06</v>
      </c>
      <c r="AG44" t="n">
        <v>46.19791666666666</v>
      </c>
      <c r="AH44" t="n">
        <v>1211328.463044821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5.6333</v>
      </c>
      <c r="E45" t="n">
        <v>17.75</v>
      </c>
      <c r="F45" t="n">
        <v>14.38</v>
      </c>
      <c r="G45" t="n">
        <v>66.37</v>
      </c>
      <c r="H45" t="n">
        <v>0.8</v>
      </c>
      <c r="I45" t="n">
        <v>13</v>
      </c>
      <c r="J45" t="n">
        <v>262.08</v>
      </c>
      <c r="K45" t="n">
        <v>58.47</v>
      </c>
      <c r="L45" t="n">
        <v>11.75</v>
      </c>
      <c r="M45" t="n">
        <v>2</v>
      </c>
      <c r="N45" t="n">
        <v>66.86</v>
      </c>
      <c r="O45" t="n">
        <v>32557.58</v>
      </c>
      <c r="P45" t="n">
        <v>179.42</v>
      </c>
      <c r="Q45" t="n">
        <v>1389.59</v>
      </c>
      <c r="R45" t="n">
        <v>48.91</v>
      </c>
      <c r="S45" t="n">
        <v>39.31</v>
      </c>
      <c r="T45" t="n">
        <v>3957.94</v>
      </c>
      <c r="U45" t="n">
        <v>0.8</v>
      </c>
      <c r="V45" t="n">
        <v>0.89</v>
      </c>
      <c r="W45" t="n">
        <v>3.4</v>
      </c>
      <c r="X45" t="n">
        <v>0.26</v>
      </c>
      <c r="Y45" t="n">
        <v>1</v>
      </c>
      <c r="Z45" t="n">
        <v>10</v>
      </c>
      <c r="AA45" t="n">
        <v>988.2627131797537</v>
      </c>
      <c r="AB45" t="n">
        <v>1352.184643246377</v>
      </c>
      <c r="AC45" t="n">
        <v>1223.134038698008</v>
      </c>
      <c r="AD45" t="n">
        <v>988262.7131797537</v>
      </c>
      <c r="AE45" t="n">
        <v>1352184.643246377</v>
      </c>
      <c r="AF45" t="n">
        <v>3.102917786555599e-06</v>
      </c>
      <c r="AG45" t="n">
        <v>46.22395833333334</v>
      </c>
      <c r="AH45" t="n">
        <v>1223134.038698008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5.6354</v>
      </c>
      <c r="E46" t="n">
        <v>17.74</v>
      </c>
      <c r="F46" t="n">
        <v>14.37</v>
      </c>
      <c r="G46" t="n">
        <v>66.34</v>
      </c>
      <c r="H46" t="n">
        <v>0.8100000000000001</v>
      </c>
      <c r="I46" t="n">
        <v>13</v>
      </c>
      <c r="J46" t="n">
        <v>262.55</v>
      </c>
      <c r="K46" t="n">
        <v>58.47</v>
      </c>
      <c r="L46" t="n">
        <v>12</v>
      </c>
      <c r="M46" t="n">
        <v>2</v>
      </c>
      <c r="N46" t="n">
        <v>67.06999999999999</v>
      </c>
      <c r="O46" t="n">
        <v>32615.02</v>
      </c>
      <c r="P46" t="n">
        <v>179.4</v>
      </c>
      <c r="Q46" t="n">
        <v>1389.72</v>
      </c>
      <c r="R46" t="n">
        <v>48.75</v>
      </c>
      <c r="S46" t="n">
        <v>39.31</v>
      </c>
      <c r="T46" t="n">
        <v>3874.17</v>
      </c>
      <c r="U46" t="n">
        <v>0.8100000000000001</v>
      </c>
      <c r="V46" t="n">
        <v>0.89</v>
      </c>
      <c r="W46" t="n">
        <v>3.4</v>
      </c>
      <c r="X46" t="n">
        <v>0.25</v>
      </c>
      <c r="Y46" t="n">
        <v>1</v>
      </c>
      <c r="Z46" t="n">
        <v>10</v>
      </c>
      <c r="AA46" t="n">
        <v>978.2271780513324</v>
      </c>
      <c r="AB46" t="n">
        <v>1338.453581347108</v>
      </c>
      <c r="AC46" t="n">
        <v>1210.713450074739</v>
      </c>
      <c r="AD46" t="n">
        <v>978227.1780513325</v>
      </c>
      <c r="AE46" t="n">
        <v>1338453.581347108</v>
      </c>
      <c r="AF46" t="n">
        <v>3.104074502397427e-06</v>
      </c>
      <c r="AG46" t="n">
        <v>46.19791666666666</v>
      </c>
      <c r="AH46" t="n">
        <v>1210713.450074739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5.6349</v>
      </c>
      <c r="E47" t="n">
        <v>17.75</v>
      </c>
      <c r="F47" t="n">
        <v>14.38</v>
      </c>
      <c r="G47" t="n">
        <v>66.34999999999999</v>
      </c>
      <c r="H47" t="n">
        <v>0.83</v>
      </c>
      <c r="I47" t="n">
        <v>13</v>
      </c>
      <c r="J47" t="n">
        <v>263.01</v>
      </c>
      <c r="K47" t="n">
        <v>58.47</v>
      </c>
      <c r="L47" t="n">
        <v>12.25</v>
      </c>
      <c r="M47" t="n">
        <v>1</v>
      </c>
      <c r="N47" t="n">
        <v>67.29000000000001</v>
      </c>
      <c r="O47" t="n">
        <v>32672.53</v>
      </c>
      <c r="P47" t="n">
        <v>179.33</v>
      </c>
      <c r="Q47" t="n">
        <v>1389.63</v>
      </c>
      <c r="R47" t="n">
        <v>48.79</v>
      </c>
      <c r="S47" t="n">
        <v>39.31</v>
      </c>
      <c r="T47" t="n">
        <v>3896.1</v>
      </c>
      <c r="U47" t="n">
        <v>0.8100000000000001</v>
      </c>
      <c r="V47" t="n">
        <v>0.89</v>
      </c>
      <c r="W47" t="n">
        <v>3.4</v>
      </c>
      <c r="X47" t="n">
        <v>0.25</v>
      </c>
      <c r="Y47" t="n">
        <v>1</v>
      </c>
      <c r="Z47" t="n">
        <v>10</v>
      </c>
      <c r="AA47" t="n">
        <v>988.0964512550667</v>
      </c>
      <c r="AB47" t="n">
        <v>1351.957156346062</v>
      </c>
      <c r="AC47" t="n">
        <v>1222.928262828179</v>
      </c>
      <c r="AD47" t="n">
        <v>988096.4512550667</v>
      </c>
      <c r="AE47" t="n">
        <v>1351957.156346062</v>
      </c>
      <c r="AF47" t="n">
        <v>3.103799093863658e-06</v>
      </c>
      <c r="AG47" t="n">
        <v>46.22395833333334</v>
      </c>
      <c r="AH47" t="n">
        <v>1222928.262828179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5.6324</v>
      </c>
      <c r="E48" t="n">
        <v>17.75</v>
      </c>
      <c r="F48" t="n">
        <v>14.38</v>
      </c>
      <c r="G48" t="n">
        <v>66.39</v>
      </c>
      <c r="H48" t="n">
        <v>0.84</v>
      </c>
      <c r="I48" t="n">
        <v>13</v>
      </c>
      <c r="J48" t="n">
        <v>263.48</v>
      </c>
      <c r="K48" t="n">
        <v>58.47</v>
      </c>
      <c r="L48" t="n">
        <v>12.5</v>
      </c>
      <c r="M48" t="n">
        <v>0</v>
      </c>
      <c r="N48" t="n">
        <v>67.51000000000001</v>
      </c>
      <c r="O48" t="n">
        <v>32730.13</v>
      </c>
      <c r="P48" t="n">
        <v>179.65</v>
      </c>
      <c r="Q48" t="n">
        <v>1389.59</v>
      </c>
      <c r="R48" t="n">
        <v>48.84</v>
      </c>
      <c r="S48" t="n">
        <v>39.31</v>
      </c>
      <c r="T48" t="n">
        <v>3920.79</v>
      </c>
      <c r="U48" t="n">
        <v>0.8</v>
      </c>
      <c r="V48" t="n">
        <v>0.89</v>
      </c>
      <c r="W48" t="n">
        <v>3.4</v>
      </c>
      <c r="X48" t="n">
        <v>0.26</v>
      </c>
      <c r="Y48" t="n">
        <v>1</v>
      </c>
      <c r="Z48" t="n">
        <v>10</v>
      </c>
      <c r="AA48" t="n">
        <v>988.5295870363906</v>
      </c>
      <c r="AB48" t="n">
        <v>1352.549791830671</v>
      </c>
      <c r="AC48" t="n">
        <v>1223.464338013907</v>
      </c>
      <c r="AD48" t="n">
        <v>988529.5870363906</v>
      </c>
      <c r="AE48" t="n">
        <v>1352549.791830671</v>
      </c>
      <c r="AF48" t="n">
        <v>3.102422051194816e-06</v>
      </c>
      <c r="AG48" t="n">
        <v>46.22395833333334</v>
      </c>
      <c r="AH48" t="n">
        <v>1223464.338013907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5.4099</v>
      </c>
      <c r="E2" t="n">
        <v>18.48</v>
      </c>
      <c r="F2" t="n">
        <v>15.54</v>
      </c>
      <c r="G2" t="n">
        <v>13.13</v>
      </c>
      <c r="H2" t="n">
        <v>0.24</v>
      </c>
      <c r="I2" t="n">
        <v>71</v>
      </c>
      <c r="J2" t="n">
        <v>71.52</v>
      </c>
      <c r="K2" t="n">
        <v>32.27</v>
      </c>
      <c r="L2" t="n">
        <v>1</v>
      </c>
      <c r="M2" t="n">
        <v>69</v>
      </c>
      <c r="N2" t="n">
        <v>8.25</v>
      </c>
      <c r="O2" t="n">
        <v>9054.6</v>
      </c>
      <c r="P2" t="n">
        <v>97.81</v>
      </c>
      <c r="Q2" t="n">
        <v>1389.88</v>
      </c>
      <c r="R2" t="n">
        <v>85.54000000000001</v>
      </c>
      <c r="S2" t="n">
        <v>39.31</v>
      </c>
      <c r="T2" t="n">
        <v>21982.02</v>
      </c>
      <c r="U2" t="n">
        <v>0.46</v>
      </c>
      <c r="V2" t="n">
        <v>0.83</v>
      </c>
      <c r="W2" t="n">
        <v>3.47</v>
      </c>
      <c r="X2" t="n">
        <v>1.41</v>
      </c>
      <c r="Y2" t="n">
        <v>1</v>
      </c>
      <c r="Z2" t="n">
        <v>10</v>
      </c>
      <c r="AA2" t="n">
        <v>850.5951951785374</v>
      </c>
      <c r="AB2" t="n">
        <v>1163.821871654862</v>
      </c>
      <c r="AC2" t="n">
        <v>1052.748345658377</v>
      </c>
      <c r="AD2" t="n">
        <v>850595.1951785374</v>
      </c>
      <c r="AE2" t="n">
        <v>1163821.871654862</v>
      </c>
      <c r="AF2" t="n">
        <v>5.299069121777732e-06</v>
      </c>
      <c r="AG2" t="n">
        <v>48.125</v>
      </c>
      <c r="AH2" t="n">
        <v>1052748.345658377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5.5863</v>
      </c>
      <c r="E3" t="n">
        <v>17.9</v>
      </c>
      <c r="F3" t="n">
        <v>15.22</v>
      </c>
      <c r="G3" t="n">
        <v>16.91</v>
      </c>
      <c r="H3" t="n">
        <v>0.3</v>
      </c>
      <c r="I3" t="n">
        <v>54</v>
      </c>
      <c r="J3" t="n">
        <v>71.81</v>
      </c>
      <c r="K3" t="n">
        <v>32.27</v>
      </c>
      <c r="L3" t="n">
        <v>1.25</v>
      </c>
      <c r="M3" t="n">
        <v>41</v>
      </c>
      <c r="N3" t="n">
        <v>8.289999999999999</v>
      </c>
      <c r="O3" t="n">
        <v>9090.98</v>
      </c>
      <c r="P3" t="n">
        <v>91.28</v>
      </c>
      <c r="Q3" t="n">
        <v>1389.94</v>
      </c>
      <c r="R3" t="n">
        <v>75.12</v>
      </c>
      <c r="S3" t="n">
        <v>39.31</v>
      </c>
      <c r="T3" t="n">
        <v>16854.82</v>
      </c>
      <c r="U3" t="n">
        <v>0.52</v>
      </c>
      <c r="V3" t="n">
        <v>0.84</v>
      </c>
      <c r="W3" t="n">
        <v>3.46</v>
      </c>
      <c r="X3" t="n">
        <v>1.09</v>
      </c>
      <c r="Y3" t="n">
        <v>1</v>
      </c>
      <c r="Z3" t="n">
        <v>10</v>
      </c>
      <c r="AA3" t="n">
        <v>818.8881152158763</v>
      </c>
      <c r="AB3" t="n">
        <v>1120.438846032305</v>
      </c>
      <c r="AC3" t="n">
        <v>1013.505735112778</v>
      </c>
      <c r="AD3" t="n">
        <v>818888.1152158763</v>
      </c>
      <c r="AE3" t="n">
        <v>1120438.846032305</v>
      </c>
      <c r="AF3" t="n">
        <v>5.47185527181407e-06</v>
      </c>
      <c r="AG3" t="n">
        <v>46.61458333333334</v>
      </c>
      <c r="AH3" t="n">
        <v>1013505.735112778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5.6438</v>
      </c>
      <c r="E4" t="n">
        <v>17.72</v>
      </c>
      <c r="F4" t="n">
        <v>15.13</v>
      </c>
      <c r="G4" t="n">
        <v>18.91</v>
      </c>
      <c r="H4" t="n">
        <v>0.36</v>
      </c>
      <c r="I4" t="n">
        <v>48</v>
      </c>
      <c r="J4" t="n">
        <v>72.11</v>
      </c>
      <c r="K4" t="n">
        <v>32.27</v>
      </c>
      <c r="L4" t="n">
        <v>1.5</v>
      </c>
      <c r="M4" t="n">
        <v>6</v>
      </c>
      <c r="N4" t="n">
        <v>8.34</v>
      </c>
      <c r="O4" t="n">
        <v>9127.379999999999</v>
      </c>
      <c r="P4" t="n">
        <v>88.28</v>
      </c>
      <c r="Q4" t="n">
        <v>1389.87</v>
      </c>
      <c r="R4" t="n">
        <v>70.91</v>
      </c>
      <c r="S4" t="n">
        <v>39.31</v>
      </c>
      <c r="T4" t="n">
        <v>14780.02</v>
      </c>
      <c r="U4" t="n">
        <v>0.55</v>
      </c>
      <c r="V4" t="n">
        <v>0.85</v>
      </c>
      <c r="W4" t="n">
        <v>3.49</v>
      </c>
      <c r="X4" t="n">
        <v>1</v>
      </c>
      <c r="Y4" t="n">
        <v>1</v>
      </c>
      <c r="Z4" t="n">
        <v>10</v>
      </c>
      <c r="AA4" t="n">
        <v>804.7287533184345</v>
      </c>
      <c r="AB4" t="n">
        <v>1101.065382417265</v>
      </c>
      <c r="AC4" t="n">
        <v>995.9812476743306</v>
      </c>
      <c r="AD4" t="n">
        <v>804728.7533184346</v>
      </c>
      <c r="AE4" t="n">
        <v>1101065.382417265</v>
      </c>
      <c r="AF4" t="n">
        <v>5.528177287840654e-06</v>
      </c>
      <c r="AG4" t="n">
        <v>46.14583333333334</v>
      </c>
      <c r="AH4" t="n">
        <v>995981.2476743306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5.644</v>
      </c>
      <c r="E5" t="n">
        <v>17.72</v>
      </c>
      <c r="F5" t="n">
        <v>15.13</v>
      </c>
      <c r="G5" t="n">
        <v>18.91</v>
      </c>
      <c r="H5" t="n">
        <v>0.42</v>
      </c>
      <c r="I5" t="n">
        <v>48</v>
      </c>
      <c r="J5" t="n">
        <v>72.40000000000001</v>
      </c>
      <c r="K5" t="n">
        <v>32.27</v>
      </c>
      <c r="L5" t="n">
        <v>1.75</v>
      </c>
      <c r="M5" t="n">
        <v>0</v>
      </c>
      <c r="N5" t="n">
        <v>8.380000000000001</v>
      </c>
      <c r="O5" t="n">
        <v>9163.799999999999</v>
      </c>
      <c r="P5" t="n">
        <v>88.34</v>
      </c>
      <c r="Q5" t="n">
        <v>1389.98</v>
      </c>
      <c r="R5" t="n">
        <v>70.62</v>
      </c>
      <c r="S5" t="n">
        <v>39.31</v>
      </c>
      <c r="T5" t="n">
        <v>14633.53</v>
      </c>
      <c r="U5" t="n">
        <v>0.5600000000000001</v>
      </c>
      <c r="V5" t="n">
        <v>0.85</v>
      </c>
      <c r="W5" t="n">
        <v>3.5</v>
      </c>
      <c r="X5" t="n">
        <v>1</v>
      </c>
      <c r="Y5" t="n">
        <v>1</v>
      </c>
      <c r="Z5" t="n">
        <v>10</v>
      </c>
      <c r="AA5" t="n">
        <v>804.7813685337715</v>
      </c>
      <c r="AB5" t="n">
        <v>1101.137372876108</v>
      </c>
      <c r="AC5" t="n">
        <v>996.0463674648212</v>
      </c>
      <c r="AD5" t="n">
        <v>804781.3685337715</v>
      </c>
      <c r="AE5" t="n">
        <v>1101137.372876108</v>
      </c>
      <c r="AF5" t="n">
        <v>5.528373190505096e-06</v>
      </c>
      <c r="AG5" t="n">
        <v>46.14583333333334</v>
      </c>
      <c r="AH5" t="n">
        <v>996046.3674648212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5.3025</v>
      </c>
      <c r="E2" t="n">
        <v>18.86</v>
      </c>
      <c r="F2" t="n">
        <v>16.12</v>
      </c>
      <c r="G2" t="n">
        <v>10.29</v>
      </c>
      <c r="H2" t="n">
        <v>0.43</v>
      </c>
      <c r="I2" t="n">
        <v>94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63.83</v>
      </c>
      <c r="Q2" t="n">
        <v>1390.02</v>
      </c>
      <c r="R2" t="n">
        <v>99.76000000000001</v>
      </c>
      <c r="S2" t="n">
        <v>39.31</v>
      </c>
      <c r="T2" t="n">
        <v>28974</v>
      </c>
      <c r="U2" t="n">
        <v>0.39</v>
      </c>
      <c r="V2" t="n">
        <v>0.8</v>
      </c>
      <c r="W2" t="n">
        <v>3.63</v>
      </c>
      <c r="X2" t="n">
        <v>1.99</v>
      </c>
      <c r="Y2" t="n">
        <v>1</v>
      </c>
      <c r="Z2" t="n">
        <v>10</v>
      </c>
      <c r="AA2" t="n">
        <v>808.8580588912107</v>
      </c>
      <c r="AB2" t="n">
        <v>1106.715280474042</v>
      </c>
      <c r="AC2" t="n">
        <v>1001.09192739025</v>
      </c>
      <c r="AD2" t="n">
        <v>808858.0588912107</v>
      </c>
      <c r="AE2" t="n">
        <v>1106715.280474042</v>
      </c>
      <c r="AF2" t="n">
        <v>6.869369773466988e-06</v>
      </c>
      <c r="AG2" t="n">
        <v>49.11458333333334</v>
      </c>
      <c r="AH2" t="n">
        <v>1001091.92739025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4.336</v>
      </c>
      <c r="E2" t="n">
        <v>23.06</v>
      </c>
      <c r="F2" t="n">
        <v>16.91</v>
      </c>
      <c r="G2" t="n">
        <v>7.46</v>
      </c>
      <c r="H2" t="n">
        <v>0.12</v>
      </c>
      <c r="I2" t="n">
        <v>136</v>
      </c>
      <c r="J2" t="n">
        <v>141.81</v>
      </c>
      <c r="K2" t="n">
        <v>47.83</v>
      </c>
      <c r="L2" t="n">
        <v>1</v>
      </c>
      <c r="M2" t="n">
        <v>134</v>
      </c>
      <c r="N2" t="n">
        <v>22.98</v>
      </c>
      <c r="O2" t="n">
        <v>17723.39</v>
      </c>
      <c r="P2" t="n">
        <v>187.85</v>
      </c>
      <c r="Q2" t="n">
        <v>1390.27</v>
      </c>
      <c r="R2" t="n">
        <v>127.39</v>
      </c>
      <c r="S2" t="n">
        <v>39.31</v>
      </c>
      <c r="T2" t="n">
        <v>42580.08</v>
      </c>
      <c r="U2" t="n">
        <v>0.31</v>
      </c>
      <c r="V2" t="n">
        <v>0.76</v>
      </c>
      <c r="W2" t="n">
        <v>3.6</v>
      </c>
      <c r="X2" t="n">
        <v>2.78</v>
      </c>
      <c r="Y2" t="n">
        <v>1</v>
      </c>
      <c r="Z2" t="n">
        <v>10</v>
      </c>
      <c r="AA2" t="n">
        <v>1246.456166000235</v>
      </c>
      <c r="AB2" t="n">
        <v>1705.456316086583</v>
      </c>
      <c r="AC2" t="n">
        <v>1542.689958902252</v>
      </c>
      <c r="AD2" t="n">
        <v>1246456.166000235</v>
      </c>
      <c r="AE2" t="n">
        <v>1705456.316086583</v>
      </c>
      <c r="AF2" t="n">
        <v>3.017654793376505e-06</v>
      </c>
      <c r="AG2" t="n">
        <v>60.05208333333334</v>
      </c>
      <c r="AH2" t="n">
        <v>1542689.958902252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4.672</v>
      </c>
      <c r="E3" t="n">
        <v>21.4</v>
      </c>
      <c r="F3" t="n">
        <v>16.2</v>
      </c>
      <c r="G3" t="n">
        <v>9.44</v>
      </c>
      <c r="H3" t="n">
        <v>0.16</v>
      </c>
      <c r="I3" t="n">
        <v>103</v>
      </c>
      <c r="J3" t="n">
        <v>142.15</v>
      </c>
      <c r="K3" t="n">
        <v>47.83</v>
      </c>
      <c r="L3" t="n">
        <v>1.25</v>
      </c>
      <c r="M3" t="n">
        <v>101</v>
      </c>
      <c r="N3" t="n">
        <v>23.07</v>
      </c>
      <c r="O3" t="n">
        <v>17765.46</v>
      </c>
      <c r="P3" t="n">
        <v>177.73</v>
      </c>
      <c r="Q3" t="n">
        <v>1390.25</v>
      </c>
      <c r="R3" t="n">
        <v>105.82</v>
      </c>
      <c r="S3" t="n">
        <v>39.31</v>
      </c>
      <c r="T3" t="n">
        <v>31958.87</v>
      </c>
      <c r="U3" t="n">
        <v>0.37</v>
      </c>
      <c r="V3" t="n">
        <v>0.79</v>
      </c>
      <c r="W3" t="n">
        <v>3.53</v>
      </c>
      <c r="X3" t="n">
        <v>2.07</v>
      </c>
      <c r="Y3" t="n">
        <v>1</v>
      </c>
      <c r="Z3" t="n">
        <v>10</v>
      </c>
      <c r="AA3" t="n">
        <v>1145.260041992767</v>
      </c>
      <c r="AB3" t="n">
        <v>1566.995314761659</v>
      </c>
      <c r="AC3" t="n">
        <v>1417.443481212543</v>
      </c>
      <c r="AD3" t="n">
        <v>1145260.041992767</v>
      </c>
      <c r="AE3" t="n">
        <v>1566995.314761659</v>
      </c>
      <c r="AF3" t="n">
        <v>3.251495201719333e-06</v>
      </c>
      <c r="AG3" t="n">
        <v>55.72916666666666</v>
      </c>
      <c r="AH3" t="n">
        <v>1417443.481212543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4.9006</v>
      </c>
      <c r="E4" t="n">
        <v>20.41</v>
      </c>
      <c r="F4" t="n">
        <v>15.78</v>
      </c>
      <c r="G4" t="n">
        <v>11.41</v>
      </c>
      <c r="H4" t="n">
        <v>0.19</v>
      </c>
      <c r="I4" t="n">
        <v>83</v>
      </c>
      <c r="J4" t="n">
        <v>142.49</v>
      </c>
      <c r="K4" t="n">
        <v>47.83</v>
      </c>
      <c r="L4" t="n">
        <v>1.5</v>
      </c>
      <c r="M4" t="n">
        <v>81</v>
      </c>
      <c r="N4" t="n">
        <v>23.16</v>
      </c>
      <c r="O4" t="n">
        <v>17807.56</v>
      </c>
      <c r="P4" t="n">
        <v>171.05</v>
      </c>
      <c r="Q4" t="n">
        <v>1390.01</v>
      </c>
      <c r="R4" t="n">
        <v>92.72</v>
      </c>
      <c r="S4" t="n">
        <v>39.31</v>
      </c>
      <c r="T4" t="n">
        <v>25508.37</v>
      </c>
      <c r="U4" t="n">
        <v>0.42</v>
      </c>
      <c r="V4" t="n">
        <v>0.8100000000000001</v>
      </c>
      <c r="W4" t="n">
        <v>3.5</v>
      </c>
      <c r="X4" t="n">
        <v>1.65</v>
      </c>
      <c r="Y4" t="n">
        <v>1</v>
      </c>
      <c r="Z4" t="n">
        <v>10</v>
      </c>
      <c r="AA4" t="n">
        <v>1081.328515523776</v>
      </c>
      <c r="AB4" t="n">
        <v>1479.521379786896</v>
      </c>
      <c r="AC4" t="n">
        <v>1338.317935821333</v>
      </c>
      <c r="AD4" t="n">
        <v>1081328.515523776</v>
      </c>
      <c r="AE4" t="n">
        <v>1479521.379786897</v>
      </c>
      <c r="AF4" t="n">
        <v>3.410590193824008e-06</v>
      </c>
      <c r="AG4" t="n">
        <v>53.15104166666666</v>
      </c>
      <c r="AH4" t="n">
        <v>1338317.935821333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5.0711</v>
      </c>
      <c r="E5" t="n">
        <v>19.72</v>
      </c>
      <c r="F5" t="n">
        <v>15.5</v>
      </c>
      <c r="G5" t="n">
        <v>13.48</v>
      </c>
      <c r="H5" t="n">
        <v>0.22</v>
      </c>
      <c r="I5" t="n">
        <v>69</v>
      </c>
      <c r="J5" t="n">
        <v>142.83</v>
      </c>
      <c r="K5" t="n">
        <v>47.83</v>
      </c>
      <c r="L5" t="n">
        <v>1.75</v>
      </c>
      <c r="M5" t="n">
        <v>67</v>
      </c>
      <c r="N5" t="n">
        <v>23.25</v>
      </c>
      <c r="O5" t="n">
        <v>17849.7</v>
      </c>
      <c r="P5" t="n">
        <v>165.91</v>
      </c>
      <c r="Q5" t="n">
        <v>1389.97</v>
      </c>
      <c r="R5" t="n">
        <v>84.01000000000001</v>
      </c>
      <c r="S5" t="n">
        <v>39.31</v>
      </c>
      <c r="T5" t="n">
        <v>21223.57</v>
      </c>
      <c r="U5" t="n">
        <v>0.47</v>
      </c>
      <c r="V5" t="n">
        <v>0.83</v>
      </c>
      <c r="W5" t="n">
        <v>3.48</v>
      </c>
      <c r="X5" t="n">
        <v>1.37</v>
      </c>
      <c r="Y5" t="n">
        <v>1</v>
      </c>
      <c r="Z5" t="n">
        <v>10</v>
      </c>
      <c r="AA5" t="n">
        <v>1034.985854265203</v>
      </c>
      <c r="AB5" t="n">
        <v>1416.113306158995</v>
      </c>
      <c r="AC5" t="n">
        <v>1280.961439746688</v>
      </c>
      <c r="AD5" t="n">
        <v>1034985.854265203</v>
      </c>
      <c r="AE5" t="n">
        <v>1416113.306158995</v>
      </c>
      <c r="AF5" t="n">
        <v>3.529250281986069e-06</v>
      </c>
      <c r="AG5" t="n">
        <v>51.35416666666666</v>
      </c>
      <c r="AH5" t="n">
        <v>1280961.439746688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5.1978</v>
      </c>
      <c r="E6" t="n">
        <v>19.24</v>
      </c>
      <c r="F6" t="n">
        <v>15.31</v>
      </c>
      <c r="G6" t="n">
        <v>15.57</v>
      </c>
      <c r="H6" t="n">
        <v>0.25</v>
      </c>
      <c r="I6" t="n">
        <v>59</v>
      </c>
      <c r="J6" t="n">
        <v>143.17</v>
      </c>
      <c r="K6" t="n">
        <v>47.83</v>
      </c>
      <c r="L6" t="n">
        <v>2</v>
      </c>
      <c r="M6" t="n">
        <v>57</v>
      </c>
      <c r="N6" t="n">
        <v>23.34</v>
      </c>
      <c r="O6" t="n">
        <v>17891.86</v>
      </c>
      <c r="P6" t="n">
        <v>161.75</v>
      </c>
      <c r="Q6" t="n">
        <v>1389.93</v>
      </c>
      <c r="R6" t="n">
        <v>77.91</v>
      </c>
      <c r="S6" t="n">
        <v>39.31</v>
      </c>
      <c r="T6" t="n">
        <v>18225.75</v>
      </c>
      <c r="U6" t="n">
        <v>0.5</v>
      </c>
      <c r="V6" t="n">
        <v>0.84</v>
      </c>
      <c r="W6" t="n">
        <v>3.46</v>
      </c>
      <c r="X6" t="n">
        <v>1.18</v>
      </c>
      <c r="Y6" t="n">
        <v>1</v>
      </c>
      <c r="Z6" t="n">
        <v>10</v>
      </c>
      <c r="AA6" t="n">
        <v>1003.329653228908</v>
      </c>
      <c r="AB6" t="n">
        <v>1372.799895328112</v>
      </c>
      <c r="AC6" t="n">
        <v>1241.781800054751</v>
      </c>
      <c r="AD6" t="n">
        <v>1003329.653228908</v>
      </c>
      <c r="AE6" t="n">
        <v>1372799.895328112</v>
      </c>
      <c r="AF6" t="n">
        <v>3.617427602632011e-06</v>
      </c>
      <c r="AG6" t="n">
        <v>50.10416666666666</v>
      </c>
      <c r="AH6" t="n">
        <v>1241781.800054751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5.3101</v>
      </c>
      <c r="E7" t="n">
        <v>18.83</v>
      </c>
      <c r="F7" t="n">
        <v>15.13</v>
      </c>
      <c r="G7" t="n">
        <v>17.8</v>
      </c>
      <c r="H7" t="n">
        <v>0.28</v>
      </c>
      <c r="I7" t="n">
        <v>51</v>
      </c>
      <c r="J7" t="n">
        <v>143.51</v>
      </c>
      <c r="K7" t="n">
        <v>47.83</v>
      </c>
      <c r="L7" t="n">
        <v>2.25</v>
      </c>
      <c r="M7" t="n">
        <v>49</v>
      </c>
      <c r="N7" t="n">
        <v>23.44</v>
      </c>
      <c r="O7" t="n">
        <v>17934.06</v>
      </c>
      <c r="P7" t="n">
        <v>157.25</v>
      </c>
      <c r="Q7" t="n">
        <v>1389.62</v>
      </c>
      <c r="R7" t="n">
        <v>72.95</v>
      </c>
      <c r="S7" t="n">
        <v>39.31</v>
      </c>
      <c r="T7" t="n">
        <v>15786.86</v>
      </c>
      <c r="U7" t="n">
        <v>0.54</v>
      </c>
      <c r="V7" t="n">
        <v>0.85</v>
      </c>
      <c r="W7" t="n">
        <v>3.44</v>
      </c>
      <c r="X7" t="n">
        <v>1.01</v>
      </c>
      <c r="Y7" t="n">
        <v>1</v>
      </c>
      <c r="Z7" t="n">
        <v>10</v>
      </c>
      <c r="AA7" t="n">
        <v>982.2169001023161</v>
      </c>
      <c r="AB7" t="n">
        <v>1343.912495071378</v>
      </c>
      <c r="AC7" t="n">
        <v>1215.651372734798</v>
      </c>
      <c r="AD7" t="n">
        <v>982216.9001023162</v>
      </c>
      <c r="AE7" t="n">
        <v>1343912.495071378</v>
      </c>
      <c r="AF7" t="n">
        <v>3.695583191491831e-06</v>
      </c>
      <c r="AG7" t="n">
        <v>49.03645833333334</v>
      </c>
      <c r="AH7" t="n">
        <v>1215651.372734798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5.3775</v>
      </c>
      <c r="E8" t="n">
        <v>18.6</v>
      </c>
      <c r="F8" t="n">
        <v>15.04</v>
      </c>
      <c r="G8" t="n">
        <v>19.62</v>
      </c>
      <c r="H8" t="n">
        <v>0.31</v>
      </c>
      <c r="I8" t="n">
        <v>46</v>
      </c>
      <c r="J8" t="n">
        <v>143.86</v>
      </c>
      <c r="K8" t="n">
        <v>47.83</v>
      </c>
      <c r="L8" t="n">
        <v>2.5</v>
      </c>
      <c r="M8" t="n">
        <v>44</v>
      </c>
      <c r="N8" t="n">
        <v>23.53</v>
      </c>
      <c r="O8" t="n">
        <v>17976.29</v>
      </c>
      <c r="P8" t="n">
        <v>154.22</v>
      </c>
      <c r="Q8" t="n">
        <v>1389.77</v>
      </c>
      <c r="R8" t="n">
        <v>69.61</v>
      </c>
      <c r="S8" t="n">
        <v>39.31</v>
      </c>
      <c r="T8" t="n">
        <v>14139.96</v>
      </c>
      <c r="U8" t="n">
        <v>0.5600000000000001</v>
      </c>
      <c r="V8" t="n">
        <v>0.85</v>
      </c>
      <c r="W8" t="n">
        <v>3.44</v>
      </c>
      <c r="X8" t="n">
        <v>0.92</v>
      </c>
      <c r="Y8" t="n">
        <v>1</v>
      </c>
      <c r="Z8" t="n">
        <v>10</v>
      </c>
      <c r="AA8" t="n">
        <v>965.6501591494759</v>
      </c>
      <c r="AB8" t="n">
        <v>1321.245149226674</v>
      </c>
      <c r="AC8" t="n">
        <v>1195.147366563693</v>
      </c>
      <c r="AD8" t="n">
        <v>965650.159149476</v>
      </c>
      <c r="AE8" t="n">
        <v>1321245.149226674</v>
      </c>
      <c r="AF8" t="n">
        <v>3.742490463879648e-06</v>
      </c>
      <c r="AG8" t="n">
        <v>48.4375</v>
      </c>
      <c r="AH8" t="n">
        <v>1195147.366563693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5.4488</v>
      </c>
      <c r="E9" t="n">
        <v>18.35</v>
      </c>
      <c r="F9" t="n">
        <v>14.94</v>
      </c>
      <c r="G9" t="n">
        <v>21.86</v>
      </c>
      <c r="H9" t="n">
        <v>0.34</v>
      </c>
      <c r="I9" t="n">
        <v>41</v>
      </c>
      <c r="J9" t="n">
        <v>144.2</v>
      </c>
      <c r="K9" t="n">
        <v>47.83</v>
      </c>
      <c r="L9" t="n">
        <v>2.75</v>
      </c>
      <c r="M9" t="n">
        <v>39</v>
      </c>
      <c r="N9" t="n">
        <v>23.62</v>
      </c>
      <c r="O9" t="n">
        <v>18018.55</v>
      </c>
      <c r="P9" t="n">
        <v>151.08</v>
      </c>
      <c r="Q9" t="n">
        <v>1389.67</v>
      </c>
      <c r="R9" t="n">
        <v>66.67</v>
      </c>
      <c r="S9" t="n">
        <v>39.31</v>
      </c>
      <c r="T9" t="n">
        <v>12697.36</v>
      </c>
      <c r="U9" t="n">
        <v>0.59</v>
      </c>
      <c r="V9" t="n">
        <v>0.86</v>
      </c>
      <c r="W9" t="n">
        <v>3.43</v>
      </c>
      <c r="X9" t="n">
        <v>0.82</v>
      </c>
      <c r="Y9" t="n">
        <v>1</v>
      </c>
      <c r="Z9" t="n">
        <v>10</v>
      </c>
      <c r="AA9" t="n">
        <v>949.0104913194782</v>
      </c>
      <c r="AB9" t="n">
        <v>1298.478021611336</v>
      </c>
      <c r="AC9" t="n">
        <v>1174.553101654098</v>
      </c>
      <c r="AD9" t="n">
        <v>949010.4913194783</v>
      </c>
      <c r="AE9" t="n">
        <v>1298478.021611336</v>
      </c>
      <c r="AF9" t="n">
        <v>3.792111955292874e-06</v>
      </c>
      <c r="AG9" t="n">
        <v>47.78645833333334</v>
      </c>
      <c r="AH9" t="n">
        <v>1174553.101654098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5.5156</v>
      </c>
      <c r="E10" t="n">
        <v>18.13</v>
      </c>
      <c r="F10" t="n">
        <v>14.83</v>
      </c>
      <c r="G10" t="n">
        <v>24.05</v>
      </c>
      <c r="H10" t="n">
        <v>0.37</v>
      </c>
      <c r="I10" t="n">
        <v>37</v>
      </c>
      <c r="J10" t="n">
        <v>144.54</v>
      </c>
      <c r="K10" t="n">
        <v>47.83</v>
      </c>
      <c r="L10" t="n">
        <v>3</v>
      </c>
      <c r="M10" t="n">
        <v>35</v>
      </c>
      <c r="N10" t="n">
        <v>23.71</v>
      </c>
      <c r="O10" t="n">
        <v>18060.85</v>
      </c>
      <c r="P10" t="n">
        <v>147.67</v>
      </c>
      <c r="Q10" t="n">
        <v>1389.79</v>
      </c>
      <c r="R10" t="n">
        <v>63.37</v>
      </c>
      <c r="S10" t="n">
        <v>39.31</v>
      </c>
      <c r="T10" t="n">
        <v>11066.89</v>
      </c>
      <c r="U10" t="n">
        <v>0.62</v>
      </c>
      <c r="V10" t="n">
        <v>0.87</v>
      </c>
      <c r="W10" t="n">
        <v>3.42</v>
      </c>
      <c r="X10" t="n">
        <v>0.71</v>
      </c>
      <c r="Y10" t="n">
        <v>1</v>
      </c>
      <c r="Z10" t="n">
        <v>10</v>
      </c>
      <c r="AA10" t="n">
        <v>932.4164011401112</v>
      </c>
      <c r="AB10" t="n">
        <v>1275.773255348334</v>
      </c>
      <c r="AC10" t="n">
        <v>1154.015246416898</v>
      </c>
      <c r="AD10" t="n">
        <v>932416.4011401113</v>
      </c>
      <c r="AE10" t="n">
        <v>1275773.255348335</v>
      </c>
      <c r="AF10" t="n">
        <v>3.838601655522936e-06</v>
      </c>
      <c r="AG10" t="n">
        <v>47.21354166666666</v>
      </c>
      <c r="AH10" t="n">
        <v>1154015.246416898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5.5755</v>
      </c>
      <c r="E11" t="n">
        <v>17.94</v>
      </c>
      <c r="F11" t="n">
        <v>14.75</v>
      </c>
      <c r="G11" t="n">
        <v>26.83</v>
      </c>
      <c r="H11" t="n">
        <v>0.4</v>
      </c>
      <c r="I11" t="n">
        <v>33</v>
      </c>
      <c r="J11" t="n">
        <v>144.89</v>
      </c>
      <c r="K11" t="n">
        <v>47.83</v>
      </c>
      <c r="L11" t="n">
        <v>3.25</v>
      </c>
      <c r="M11" t="n">
        <v>31</v>
      </c>
      <c r="N11" t="n">
        <v>23.81</v>
      </c>
      <c r="O11" t="n">
        <v>18103.18</v>
      </c>
      <c r="P11" t="n">
        <v>144.29</v>
      </c>
      <c r="Q11" t="n">
        <v>1389.88</v>
      </c>
      <c r="R11" t="n">
        <v>61.12</v>
      </c>
      <c r="S11" t="n">
        <v>39.31</v>
      </c>
      <c r="T11" t="n">
        <v>9958.5</v>
      </c>
      <c r="U11" t="n">
        <v>0.64</v>
      </c>
      <c r="V11" t="n">
        <v>0.87</v>
      </c>
      <c r="W11" t="n">
        <v>3.41</v>
      </c>
      <c r="X11" t="n">
        <v>0.63</v>
      </c>
      <c r="Y11" t="n">
        <v>1</v>
      </c>
      <c r="Z11" t="n">
        <v>10</v>
      </c>
      <c r="AA11" t="n">
        <v>916.4761067408814</v>
      </c>
      <c r="AB11" t="n">
        <v>1253.963041315151</v>
      </c>
      <c r="AC11" t="n">
        <v>1134.286568600215</v>
      </c>
      <c r="AD11" t="n">
        <v>916476.1067408813</v>
      </c>
      <c r="AE11" t="n">
        <v>1253963.041315151</v>
      </c>
      <c r="AF11" t="n">
        <v>3.880289275938815e-06</v>
      </c>
      <c r="AG11" t="n">
        <v>46.71875</v>
      </c>
      <c r="AH11" t="n">
        <v>1134286.568600215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5.6201</v>
      </c>
      <c r="E12" t="n">
        <v>17.79</v>
      </c>
      <c r="F12" t="n">
        <v>14.7</v>
      </c>
      <c r="G12" t="n">
        <v>29.4</v>
      </c>
      <c r="H12" t="n">
        <v>0.43</v>
      </c>
      <c r="I12" t="n">
        <v>30</v>
      </c>
      <c r="J12" t="n">
        <v>145.23</v>
      </c>
      <c r="K12" t="n">
        <v>47.83</v>
      </c>
      <c r="L12" t="n">
        <v>3.5</v>
      </c>
      <c r="M12" t="n">
        <v>28</v>
      </c>
      <c r="N12" t="n">
        <v>23.9</v>
      </c>
      <c r="O12" t="n">
        <v>18145.54</v>
      </c>
      <c r="P12" t="n">
        <v>141.71</v>
      </c>
      <c r="Q12" t="n">
        <v>1389.7</v>
      </c>
      <c r="R12" t="n">
        <v>59.34</v>
      </c>
      <c r="S12" t="n">
        <v>39.31</v>
      </c>
      <c r="T12" t="n">
        <v>9086.41</v>
      </c>
      <c r="U12" t="n">
        <v>0.66</v>
      </c>
      <c r="V12" t="n">
        <v>0.87</v>
      </c>
      <c r="W12" t="n">
        <v>3.41</v>
      </c>
      <c r="X12" t="n">
        <v>0.58</v>
      </c>
      <c r="Y12" t="n">
        <v>1</v>
      </c>
      <c r="Z12" t="n">
        <v>10</v>
      </c>
      <c r="AA12" t="n">
        <v>911.7754048231249</v>
      </c>
      <c r="AB12" t="n">
        <v>1247.531333570944</v>
      </c>
      <c r="AC12" t="n">
        <v>1128.468694016156</v>
      </c>
      <c r="AD12" t="n">
        <v>911775.4048231249</v>
      </c>
      <c r="AE12" t="n">
        <v>1247531.333570944</v>
      </c>
      <c r="AF12" t="n">
        <v>3.911328806331941e-06</v>
      </c>
      <c r="AG12" t="n">
        <v>46.328125</v>
      </c>
      <c r="AH12" t="n">
        <v>1128468.694016156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5.6507</v>
      </c>
      <c r="E13" t="n">
        <v>17.7</v>
      </c>
      <c r="F13" t="n">
        <v>14.66</v>
      </c>
      <c r="G13" t="n">
        <v>31.41</v>
      </c>
      <c r="H13" t="n">
        <v>0.46</v>
      </c>
      <c r="I13" t="n">
        <v>28</v>
      </c>
      <c r="J13" t="n">
        <v>145.57</v>
      </c>
      <c r="K13" t="n">
        <v>47.83</v>
      </c>
      <c r="L13" t="n">
        <v>3.75</v>
      </c>
      <c r="M13" t="n">
        <v>26</v>
      </c>
      <c r="N13" t="n">
        <v>23.99</v>
      </c>
      <c r="O13" t="n">
        <v>18187.93</v>
      </c>
      <c r="P13" t="n">
        <v>138.58</v>
      </c>
      <c r="Q13" t="n">
        <v>1389.61</v>
      </c>
      <c r="R13" t="n">
        <v>58.1</v>
      </c>
      <c r="S13" t="n">
        <v>39.31</v>
      </c>
      <c r="T13" t="n">
        <v>8473.379999999999</v>
      </c>
      <c r="U13" t="n">
        <v>0.68</v>
      </c>
      <c r="V13" t="n">
        <v>0.88</v>
      </c>
      <c r="W13" t="n">
        <v>3.4</v>
      </c>
      <c r="X13" t="n">
        <v>0.54</v>
      </c>
      <c r="Y13" t="n">
        <v>1</v>
      </c>
      <c r="Z13" t="n">
        <v>10</v>
      </c>
      <c r="AA13" t="n">
        <v>897.7669901810042</v>
      </c>
      <c r="AB13" t="n">
        <v>1228.364402649958</v>
      </c>
      <c r="AC13" t="n">
        <v>1111.131028081312</v>
      </c>
      <c r="AD13" t="n">
        <v>897766.9901810042</v>
      </c>
      <c r="AE13" t="n">
        <v>1228364.402649958</v>
      </c>
      <c r="AF13" t="n">
        <v>3.932624986377448e-06</v>
      </c>
      <c r="AG13" t="n">
        <v>46.09375</v>
      </c>
      <c r="AH13" t="n">
        <v>1111131.028081312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5.6803</v>
      </c>
      <c r="E14" t="n">
        <v>17.6</v>
      </c>
      <c r="F14" t="n">
        <v>14.63</v>
      </c>
      <c r="G14" t="n">
        <v>33.75</v>
      </c>
      <c r="H14" t="n">
        <v>0.49</v>
      </c>
      <c r="I14" t="n">
        <v>26</v>
      </c>
      <c r="J14" t="n">
        <v>145.92</v>
      </c>
      <c r="K14" t="n">
        <v>47.83</v>
      </c>
      <c r="L14" t="n">
        <v>4</v>
      </c>
      <c r="M14" t="n">
        <v>24</v>
      </c>
      <c r="N14" t="n">
        <v>24.09</v>
      </c>
      <c r="O14" t="n">
        <v>18230.35</v>
      </c>
      <c r="P14" t="n">
        <v>135.45</v>
      </c>
      <c r="Q14" t="n">
        <v>1389.67</v>
      </c>
      <c r="R14" t="n">
        <v>57.19</v>
      </c>
      <c r="S14" t="n">
        <v>39.31</v>
      </c>
      <c r="T14" t="n">
        <v>8031.96</v>
      </c>
      <c r="U14" t="n">
        <v>0.6899999999999999</v>
      </c>
      <c r="V14" t="n">
        <v>0.88</v>
      </c>
      <c r="W14" t="n">
        <v>3.4</v>
      </c>
      <c r="X14" t="n">
        <v>0.5</v>
      </c>
      <c r="Y14" t="n">
        <v>1</v>
      </c>
      <c r="Z14" t="n">
        <v>10</v>
      </c>
      <c r="AA14" t="n">
        <v>893.3528608380174</v>
      </c>
      <c r="AB14" t="n">
        <v>1222.32479614524</v>
      </c>
      <c r="AC14" t="n">
        <v>1105.667833144764</v>
      </c>
      <c r="AD14" t="n">
        <v>893352.8608380173</v>
      </c>
      <c r="AE14" t="n">
        <v>1222324.79614524</v>
      </c>
      <c r="AF14" t="n">
        <v>3.953225212826697e-06</v>
      </c>
      <c r="AG14" t="n">
        <v>45.83333333333334</v>
      </c>
      <c r="AH14" t="n">
        <v>1105667.833144764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5.7126</v>
      </c>
      <c r="E15" t="n">
        <v>17.51</v>
      </c>
      <c r="F15" t="n">
        <v>14.58</v>
      </c>
      <c r="G15" t="n">
        <v>36.46</v>
      </c>
      <c r="H15" t="n">
        <v>0.51</v>
      </c>
      <c r="I15" t="n">
        <v>24</v>
      </c>
      <c r="J15" t="n">
        <v>146.26</v>
      </c>
      <c r="K15" t="n">
        <v>47.83</v>
      </c>
      <c r="L15" t="n">
        <v>4.25</v>
      </c>
      <c r="M15" t="n">
        <v>19</v>
      </c>
      <c r="N15" t="n">
        <v>24.18</v>
      </c>
      <c r="O15" t="n">
        <v>18272.81</v>
      </c>
      <c r="P15" t="n">
        <v>131.72</v>
      </c>
      <c r="Q15" t="n">
        <v>1389.65</v>
      </c>
      <c r="R15" t="n">
        <v>55.6</v>
      </c>
      <c r="S15" t="n">
        <v>39.31</v>
      </c>
      <c r="T15" t="n">
        <v>7246.54</v>
      </c>
      <c r="U15" t="n">
        <v>0.71</v>
      </c>
      <c r="V15" t="n">
        <v>0.88</v>
      </c>
      <c r="W15" t="n">
        <v>3.4</v>
      </c>
      <c r="X15" t="n">
        <v>0.46</v>
      </c>
      <c r="Y15" t="n">
        <v>1</v>
      </c>
      <c r="Z15" t="n">
        <v>10</v>
      </c>
      <c r="AA15" t="n">
        <v>888.2988133931484</v>
      </c>
      <c r="AB15" t="n">
        <v>1215.409625462334</v>
      </c>
      <c r="AC15" t="n">
        <v>1099.412636646331</v>
      </c>
      <c r="AD15" t="n">
        <v>888298.8133931484</v>
      </c>
      <c r="AE15" t="n">
        <v>1215409.625462334</v>
      </c>
      <c r="AF15" t="n">
        <v>3.975704513985844e-06</v>
      </c>
      <c r="AG15" t="n">
        <v>45.59895833333334</v>
      </c>
      <c r="AH15" t="n">
        <v>1099412.636646331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5.7427</v>
      </c>
      <c r="E16" t="n">
        <v>17.41</v>
      </c>
      <c r="F16" t="n">
        <v>14.55</v>
      </c>
      <c r="G16" t="n">
        <v>39.68</v>
      </c>
      <c r="H16" t="n">
        <v>0.54</v>
      </c>
      <c r="I16" t="n">
        <v>22</v>
      </c>
      <c r="J16" t="n">
        <v>146.61</v>
      </c>
      <c r="K16" t="n">
        <v>47.83</v>
      </c>
      <c r="L16" t="n">
        <v>4.5</v>
      </c>
      <c r="M16" t="n">
        <v>13</v>
      </c>
      <c r="N16" t="n">
        <v>24.28</v>
      </c>
      <c r="O16" t="n">
        <v>18315.3</v>
      </c>
      <c r="P16" t="n">
        <v>129.51</v>
      </c>
      <c r="Q16" t="n">
        <v>1389.87</v>
      </c>
      <c r="R16" t="n">
        <v>54.4</v>
      </c>
      <c r="S16" t="n">
        <v>39.31</v>
      </c>
      <c r="T16" t="n">
        <v>6658.04</v>
      </c>
      <c r="U16" t="n">
        <v>0.72</v>
      </c>
      <c r="V16" t="n">
        <v>0.88</v>
      </c>
      <c r="W16" t="n">
        <v>3.4</v>
      </c>
      <c r="X16" t="n">
        <v>0.43</v>
      </c>
      <c r="Y16" t="n">
        <v>1</v>
      </c>
      <c r="Z16" t="n">
        <v>10</v>
      </c>
      <c r="AA16" t="n">
        <v>875.2813045892855</v>
      </c>
      <c r="AB16" t="n">
        <v>1197.598495624932</v>
      </c>
      <c r="AC16" t="n">
        <v>1083.301376042533</v>
      </c>
      <c r="AD16" t="n">
        <v>875281.3045892855</v>
      </c>
      <c r="AE16" t="n">
        <v>1197598.495624932</v>
      </c>
      <c r="AF16" t="n">
        <v>3.996652717233223e-06</v>
      </c>
      <c r="AG16" t="n">
        <v>45.33854166666666</v>
      </c>
      <c r="AH16" t="n">
        <v>1083301.376042533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5.74</v>
      </c>
      <c r="E17" t="n">
        <v>17.42</v>
      </c>
      <c r="F17" t="n">
        <v>14.56</v>
      </c>
      <c r="G17" t="n">
        <v>39.7</v>
      </c>
      <c r="H17" t="n">
        <v>0.57</v>
      </c>
      <c r="I17" t="n">
        <v>22</v>
      </c>
      <c r="J17" t="n">
        <v>146.95</v>
      </c>
      <c r="K17" t="n">
        <v>47.83</v>
      </c>
      <c r="L17" t="n">
        <v>4.75</v>
      </c>
      <c r="M17" t="n">
        <v>8</v>
      </c>
      <c r="N17" t="n">
        <v>24.37</v>
      </c>
      <c r="O17" t="n">
        <v>18357.82</v>
      </c>
      <c r="P17" t="n">
        <v>129.12</v>
      </c>
      <c r="Q17" t="n">
        <v>1389.68</v>
      </c>
      <c r="R17" t="n">
        <v>54.52</v>
      </c>
      <c r="S17" t="n">
        <v>39.31</v>
      </c>
      <c r="T17" t="n">
        <v>6717.34</v>
      </c>
      <c r="U17" t="n">
        <v>0.72</v>
      </c>
      <c r="V17" t="n">
        <v>0.88</v>
      </c>
      <c r="W17" t="n">
        <v>3.41</v>
      </c>
      <c r="X17" t="n">
        <v>0.44</v>
      </c>
      <c r="Y17" t="n">
        <v>1</v>
      </c>
      <c r="Z17" t="n">
        <v>10</v>
      </c>
      <c r="AA17" t="n">
        <v>875.0658064093996</v>
      </c>
      <c r="AB17" t="n">
        <v>1197.303641508103</v>
      </c>
      <c r="AC17" t="n">
        <v>1083.034662388784</v>
      </c>
      <c r="AD17" t="n">
        <v>875065.8064093996</v>
      </c>
      <c r="AE17" t="n">
        <v>1197303.641508103</v>
      </c>
      <c r="AF17" t="n">
        <v>3.994773642523326e-06</v>
      </c>
      <c r="AG17" t="n">
        <v>45.36458333333334</v>
      </c>
      <c r="AH17" t="n">
        <v>1083034.662388784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5.7501</v>
      </c>
      <c r="E18" t="n">
        <v>17.39</v>
      </c>
      <c r="F18" t="n">
        <v>14.56</v>
      </c>
      <c r="G18" t="n">
        <v>41.59</v>
      </c>
      <c r="H18" t="n">
        <v>0.6</v>
      </c>
      <c r="I18" t="n">
        <v>21</v>
      </c>
      <c r="J18" t="n">
        <v>147.3</v>
      </c>
      <c r="K18" t="n">
        <v>47.83</v>
      </c>
      <c r="L18" t="n">
        <v>5</v>
      </c>
      <c r="M18" t="n">
        <v>0</v>
      </c>
      <c r="N18" t="n">
        <v>24.47</v>
      </c>
      <c r="O18" t="n">
        <v>18400.38</v>
      </c>
      <c r="P18" t="n">
        <v>128.41</v>
      </c>
      <c r="Q18" t="n">
        <v>1389.67</v>
      </c>
      <c r="R18" t="n">
        <v>54.23</v>
      </c>
      <c r="S18" t="n">
        <v>39.31</v>
      </c>
      <c r="T18" t="n">
        <v>6576.18</v>
      </c>
      <c r="U18" t="n">
        <v>0.72</v>
      </c>
      <c r="V18" t="n">
        <v>0.88</v>
      </c>
      <c r="W18" t="n">
        <v>3.42</v>
      </c>
      <c r="X18" t="n">
        <v>0.43</v>
      </c>
      <c r="Y18" t="n">
        <v>1</v>
      </c>
      <c r="Z18" t="n">
        <v>10</v>
      </c>
      <c r="AA18" t="n">
        <v>874.0322534433959</v>
      </c>
      <c r="AB18" t="n">
        <v>1195.889488742878</v>
      </c>
      <c r="AC18" t="n">
        <v>1081.755474378696</v>
      </c>
      <c r="AD18" t="n">
        <v>874032.253443396</v>
      </c>
      <c r="AE18" t="n">
        <v>1195889.488742878</v>
      </c>
      <c r="AF18" t="n">
        <v>4.001802773845535e-06</v>
      </c>
      <c r="AG18" t="n">
        <v>45.28645833333334</v>
      </c>
      <c r="AH18" t="n">
        <v>1081755.474378696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3.8959</v>
      </c>
      <c r="E2" t="n">
        <v>25.67</v>
      </c>
      <c r="F2" t="n">
        <v>17.45</v>
      </c>
      <c r="G2" t="n">
        <v>6.42</v>
      </c>
      <c r="H2" t="n">
        <v>0.1</v>
      </c>
      <c r="I2" t="n">
        <v>163</v>
      </c>
      <c r="J2" t="n">
        <v>176.73</v>
      </c>
      <c r="K2" t="n">
        <v>52.44</v>
      </c>
      <c r="L2" t="n">
        <v>1</v>
      </c>
      <c r="M2" t="n">
        <v>161</v>
      </c>
      <c r="N2" t="n">
        <v>33.29</v>
      </c>
      <c r="O2" t="n">
        <v>22031.19</v>
      </c>
      <c r="P2" t="n">
        <v>225.87</v>
      </c>
      <c r="Q2" t="n">
        <v>1390.03</v>
      </c>
      <c r="R2" t="n">
        <v>145.22</v>
      </c>
      <c r="S2" t="n">
        <v>39.31</v>
      </c>
      <c r="T2" t="n">
        <v>51361.61</v>
      </c>
      <c r="U2" t="n">
        <v>0.27</v>
      </c>
      <c r="V2" t="n">
        <v>0.74</v>
      </c>
      <c r="W2" t="n">
        <v>3.62</v>
      </c>
      <c r="X2" t="n">
        <v>3.33</v>
      </c>
      <c r="Y2" t="n">
        <v>1</v>
      </c>
      <c r="Z2" t="n">
        <v>10</v>
      </c>
      <c r="AA2" t="n">
        <v>1479.185333052163</v>
      </c>
      <c r="AB2" t="n">
        <v>2023.886629733251</v>
      </c>
      <c r="AC2" t="n">
        <v>1830.729730334235</v>
      </c>
      <c r="AD2" t="n">
        <v>1479185.333052163</v>
      </c>
      <c r="AE2" t="n">
        <v>2023886.629733251</v>
      </c>
      <c r="AF2" t="n">
        <v>2.449980889301804e-06</v>
      </c>
      <c r="AG2" t="n">
        <v>66.84895833333333</v>
      </c>
      <c r="AH2" t="n">
        <v>1830729.730334235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4.2587</v>
      </c>
      <c r="E3" t="n">
        <v>23.48</v>
      </c>
      <c r="F3" t="n">
        <v>16.65</v>
      </c>
      <c r="G3" t="n">
        <v>8.06</v>
      </c>
      <c r="H3" t="n">
        <v>0.13</v>
      </c>
      <c r="I3" t="n">
        <v>124</v>
      </c>
      <c r="J3" t="n">
        <v>177.1</v>
      </c>
      <c r="K3" t="n">
        <v>52.44</v>
      </c>
      <c r="L3" t="n">
        <v>1.25</v>
      </c>
      <c r="M3" t="n">
        <v>122</v>
      </c>
      <c r="N3" t="n">
        <v>33.41</v>
      </c>
      <c r="O3" t="n">
        <v>22076.81</v>
      </c>
      <c r="P3" t="n">
        <v>213.8</v>
      </c>
      <c r="Q3" t="n">
        <v>1390.07</v>
      </c>
      <c r="R3" t="n">
        <v>119.94</v>
      </c>
      <c r="S3" t="n">
        <v>39.31</v>
      </c>
      <c r="T3" t="n">
        <v>38916.91</v>
      </c>
      <c r="U3" t="n">
        <v>0.33</v>
      </c>
      <c r="V3" t="n">
        <v>0.77</v>
      </c>
      <c r="W3" t="n">
        <v>3.57</v>
      </c>
      <c r="X3" t="n">
        <v>2.53</v>
      </c>
      <c r="Y3" t="n">
        <v>1</v>
      </c>
      <c r="Z3" t="n">
        <v>10</v>
      </c>
      <c r="AA3" t="n">
        <v>1328.023636228507</v>
      </c>
      <c r="AB3" t="n">
        <v>1817.060527355722</v>
      </c>
      <c r="AC3" t="n">
        <v>1643.642820885359</v>
      </c>
      <c r="AD3" t="n">
        <v>1328023.636228507</v>
      </c>
      <c r="AE3" t="n">
        <v>1817060.527355722</v>
      </c>
      <c r="AF3" t="n">
        <v>2.67813178296917e-06</v>
      </c>
      <c r="AG3" t="n">
        <v>61.14583333333334</v>
      </c>
      <c r="AH3" t="n">
        <v>1643642.820885359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4.5374</v>
      </c>
      <c r="E4" t="n">
        <v>22.04</v>
      </c>
      <c r="F4" t="n">
        <v>16.1</v>
      </c>
      <c r="G4" t="n">
        <v>9.76</v>
      </c>
      <c r="H4" t="n">
        <v>0.15</v>
      </c>
      <c r="I4" t="n">
        <v>99</v>
      </c>
      <c r="J4" t="n">
        <v>177.47</v>
      </c>
      <c r="K4" t="n">
        <v>52.44</v>
      </c>
      <c r="L4" t="n">
        <v>1.5</v>
      </c>
      <c r="M4" t="n">
        <v>97</v>
      </c>
      <c r="N4" t="n">
        <v>33.53</v>
      </c>
      <c r="O4" t="n">
        <v>22122.46</v>
      </c>
      <c r="P4" t="n">
        <v>205.05</v>
      </c>
      <c r="Q4" t="n">
        <v>1389.84</v>
      </c>
      <c r="R4" t="n">
        <v>103.24</v>
      </c>
      <c r="S4" t="n">
        <v>39.31</v>
      </c>
      <c r="T4" t="n">
        <v>30690.18</v>
      </c>
      <c r="U4" t="n">
        <v>0.38</v>
      </c>
      <c r="V4" t="n">
        <v>0.8</v>
      </c>
      <c r="W4" t="n">
        <v>3.51</v>
      </c>
      <c r="X4" t="n">
        <v>1.97</v>
      </c>
      <c r="Y4" t="n">
        <v>1</v>
      </c>
      <c r="Z4" t="n">
        <v>10</v>
      </c>
      <c r="AA4" t="n">
        <v>1228.77206569333</v>
      </c>
      <c r="AB4" t="n">
        <v>1681.260149879231</v>
      </c>
      <c r="AC4" t="n">
        <v>1520.803040838197</v>
      </c>
      <c r="AD4" t="n">
        <v>1228772.06569333</v>
      </c>
      <c r="AE4" t="n">
        <v>1681260.149879231</v>
      </c>
      <c r="AF4" t="n">
        <v>2.853395438054879e-06</v>
      </c>
      <c r="AG4" t="n">
        <v>57.39583333333334</v>
      </c>
      <c r="AH4" t="n">
        <v>1520803.040838197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4.7287</v>
      </c>
      <c r="E5" t="n">
        <v>21.15</v>
      </c>
      <c r="F5" t="n">
        <v>15.78</v>
      </c>
      <c r="G5" t="n">
        <v>11.4</v>
      </c>
      <c r="H5" t="n">
        <v>0.17</v>
      </c>
      <c r="I5" t="n">
        <v>83</v>
      </c>
      <c r="J5" t="n">
        <v>177.84</v>
      </c>
      <c r="K5" t="n">
        <v>52.44</v>
      </c>
      <c r="L5" t="n">
        <v>1.75</v>
      </c>
      <c r="M5" t="n">
        <v>81</v>
      </c>
      <c r="N5" t="n">
        <v>33.65</v>
      </c>
      <c r="O5" t="n">
        <v>22168.15</v>
      </c>
      <c r="P5" t="n">
        <v>199.41</v>
      </c>
      <c r="Q5" t="n">
        <v>1389.77</v>
      </c>
      <c r="R5" t="n">
        <v>92.64</v>
      </c>
      <c r="S5" t="n">
        <v>39.31</v>
      </c>
      <c r="T5" t="n">
        <v>25472.9</v>
      </c>
      <c r="U5" t="n">
        <v>0.42</v>
      </c>
      <c r="V5" t="n">
        <v>0.8100000000000001</v>
      </c>
      <c r="W5" t="n">
        <v>3.5</v>
      </c>
      <c r="X5" t="n">
        <v>1.65</v>
      </c>
      <c r="Y5" t="n">
        <v>1</v>
      </c>
      <c r="Z5" t="n">
        <v>10</v>
      </c>
      <c r="AA5" t="n">
        <v>1175.232253065245</v>
      </c>
      <c r="AB5" t="n">
        <v>1608.004616231654</v>
      </c>
      <c r="AC5" t="n">
        <v>1454.538912507158</v>
      </c>
      <c r="AD5" t="n">
        <v>1175232.253065245</v>
      </c>
      <c r="AE5" t="n">
        <v>1608004.616231654</v>
      </c>
      <c r="AF5" t="n">
        <v>2.973696612141338e-06</v>
      </c>
      <c r="AG5" t="n">
        <v>55.078125</v>
      </c>
      <c r="AH5" t="n">
        <v>1454538.912507158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4.8818</v>
      </c>
      <c r="E6" t="n">
        <v>20.48</v>
      </c>
      <c r="F6" t="n">
        <v>15.54</v>
      </c>
      <c r="G6" t="n">
        <v>13.13</v>
      </c>
      <c r="H6" t="n">
        <v>0.2</v>
      </c>
      <c r="I6" t="n">
        <v>71</v>
      </c>
      <c r="J6" t="n">
        <v>178.21</v>
      </c>
      <c r="K6" t="n">
        <v>52.44</v>
      </c>
      <c r="L6" t="n">
        <v>2</v>
      </c>
      <c r="M6" t="n">
        <v>69</v>
      </c>
      <c r="N6" t="n">
        <v>33.77</v>
      </c>
      <c r="O6" t="n">
        <v>22213.89</v>
      </c>
      <c r="P6" t="n">
        <v>194.7</v>
      </c>
      <c r="Q6" t="n">
        <v>1389.89</v>
      </c>
      <c r="R6" t="n">
        <v>85.28</v>
      </c>
      <c r="S6" t="n">
        <v>39.31</v>
      </c>
      <c r="T6" t="n">
        <v>21850.99</v>
      </c>
      <c r="U6" t="n">
        <v>0.46</v>
      </c>
      <c r="V6" t="n">
        <v>0.83</v>
      </c>
      <c r="W6" t="n">
        <v>3.48</v>
      </c>
      <c r="X6" t="n">
        <v>1.42</v>
      </c>
      <c r="Y6" t="n">
        <v>1</v>
      </c>
      <c r="Z6" t="n">
        <v>10</v>
      </c>
      <c r="AA6" t="n">
        <v>1127.774557584229</v>
      </c>
      <c r="AB6" t="n">
        <v>1543.070903588769</v>
      </c>
      <c r="AC6" t="n">
        <v>1395.802382263871</v>
      </c>
      <c r="AD6" t="n">
        <v>1127774.557584229</v>
      </c>
      <c r="AE6" t="n">
        <v>1543070.903588769</v>
      </c>
      <c r="AF6" t="n">
        <v>3.069975283090825e-06</v>
      </c>
      <c r="AG6" t="n">
        <v>53.33333333333334</v>
      </c>
      <c r="AH6" t="n">
        <v>1395802.382263871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5.004</v>
      </c>
      <c r="E7" t="n">
        <v>19.98</v>
      </c>
      <c r="F7" t="n">
        <v>15.36</v>
      </c>
      <c r="G7" t="n">
        <v>14.86</v>
      </c>
      <c r="H7" t="n">
        <v>0.22</v>
      </c>
      <c r="I7" t="n">
        <v>62</v>
      </c>
      <c r="J7" t="n">
        <v>178.59</v>
      </c>
      <c r="K7" t="n">
        <v>52.44</v>
      </c>
      <c r="L7" t="n">
        <v>2.25</v>
      </c>
      <c r="M7" t="n">
        <v>60</v>
      </c>
      <c r="N7" t="n">
        <v>33.89</v>
      </c>
      <c r="O7" t="n">
        <v>22259.66</v>
      </c>
      <c r="P7" t="n">
        <v>190.81</v>
      </c>
      <c r="Q7" t="n">
        <v>1389.77</v>
      </c>
      <c r="R7" t="n">
        <v>79.81999999999999</v>
      </c>
      <c r="S7" t="n">
        <v>39.31</v>
      </c>
      <c r="T7" t="n">
        <v>19163.47</v>
      </c>
      <c r="U7" t="n">
        <v>0.49</v>
      </c>
      <c r="V7" t="n">
        <v>0.84</v>
      </c>
      <c r="W7" t="n">
        <v>3.46</v>
      </c>
      <c r="X7" t="n">
        <v>1.24</v>
      </c>
      <c r="Y7" t="n">
        <v>1</v>
      </c>
      <c r="Z7" t="n">
        <v>10</v>
      </c>
      <c r="AA7" t="n">
        <v>1094.56497731681</v>
      </c>
      <c r="AB7" t="n">
        <v>1497.632090763607</v>
      </c>
      <c r="AC7" t="n">
        <v>1354.700185960969</v>
      </c>
      <c r="AD7" t="n">
        <v>1094564.977316811</v>
      </c>
      <c r="AE7" t="n">
        <v>1497632.090763608</v>
      </c>
      <c r="AF7" t="n">
        <v>3.146822138675588e-06</v>
      </c>
      <c r="AG7" t="n">
        <v>52.03125</v>
      </c>
      <c r="AH7" t="n">
        <v>1354700.185960969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5.1042</v>
      </c>
      <c r="E8" t="n">
        <v>19.59</v>
      </c>
      <c r="F8" t="n">
        <v>15.22</v>
      </c>
      <c r="G8" t="n">
        <v>16.6</v>
      </c>
      <c r="H8" t="n">
        <v>0.25</v>
      </c>
      <c r="I8" t="n">
        <v>55</v>
      </c>
      <c r="J8" t="n">
        <v>178.96</v>
      </c>
      <c r="K8" t="n">
        <v>52.44</v>
      </c>
      <c r="L8" t="n">
        <v>2.5</v>
      </c>
      <c r="M8" t="n">
        <v>53</v>
      </c>
      <c r="N8" t="n">
        <v>34.02</v>
      </c>
      <c r="O8" t="n">
        <v>22305.48</v>
      </c>
      <c r="P8" t="n">
        <v>187.29</v>
      </c>
      <c r="Q8" t="n">
        <v>1389.77</v>
      </c>
      <c r="R8" t="n">
        <v>75.19</v>
      </c>
      <c r="S8" t="n">
        <v>39.31</v>
      </c>
      <c r="T8" t="n">
        <v>16886.9</v>
      </c>
      <c r="U8" t="n">
        <v>0.52</v>
      </c>
      <c r="V8" t="n">
        <v>0.84</v>
      </c>
      <c r="W8" t="n">
        <v>3.45</v>
      </c>
      <c r="X8" t="n">
        <v>1.09</v>
      </c>
      <c r="Y8" t="n">
        <v>1</v>
      </c>
      <c r="Z8" t="n">
        <v>10</v>
      </c>
      <c r="AA8" t="n">
        <v>1073.6749540168</v>
      </c>
      <c r="AB8" t="n">
        <v>1469.049439281748</v>
      </c>
      <c r="AC8" t="n">
        <v>1328.845422620535</v>
      </c>
      <c r="AD8" t="n">
        <v>1073674.9540168</v>
      </c>
      <c r="AE8" t="n">
        <v>1469049.439281748</v>
      </c>
      <c r="AF8" t="n">
        <v>3.20983404480974e-06</v>
      </c>
      <c r="AG8" t="n">
        <v>51.015625</v>
      </c>
      <c r="AH8" t="n">
        <v>1328845.422620535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5.1918</v>
      </c>
      <c r="E9" t="n">
        <v>19.26</v>
      </c>
      <c r="F9" t="n">
        <v>15.1</v>
      </c>
      <c r="G9" t="n">
        <v>18.49</v>
      </c>
      <c r="H9" t="n">
        <v>0.27</v>
      </c>
      <c r="I9" t="n">
        <v>49</v>
      </c>
      <c r="J9" t="n">
        <v>179.33</v>
      </c>
      <c r="K9" t="n">
        <v>52.44</v>
      </c>
      <c r="L9" t="n">
        <v>2.75</v>
      </c>
      <c r="M9" t="n">
        <v>47</v>
      </c>
      <c r="N9" t="n">
        <v>34.14</v>
      </c>
      <c r="O9" t="n">
        <v>22351.34</v>
      </c>
      <c r="P9" t="n">
        <v>184.25</v>
      </c>
      <c r="Q9" t="n">
        <v>1389.63</v>
      </c>
      <c r="R9" t="n">
        <v>71.47</v>
      </c>
      <c r="S9" t="n">
        <v>39.31</v>
      </c>
      <c r="T9" t="n">
        <v>15054.05</v>
      </c>
      <c r="U9" t="n">
        <v>0.55</v>
      </c>
      <c r="V9" t="n">
        <v>0.85</v>
      </c>
      <c r="W9" t="n">
        <v>3.45</v>
      </c>
      <c r="X9" t="n">
        <v>0.98</v>
      </c>
      <c r="Y9" t="n">
        <v>1</v>
      </c>
      <c r="Z9" t="n">
        <v>10</v>
      </c>
      <c r="AA9" t="n">
        <v>1044.906989271547</v>
      </c>
      <c r="AB9" t="n">
        <v>1429.687840764262</v>
      </c>
      <c r="AC9" t="n">
        <v>1293.240439821207</v>
      </c>
      <c r="AD9" t="n">
        <v>1044906.989271547</v>
      </c>
      <c r="AE9" t="n">
        <v>1429687.840764262</v>
      </c>
      <c r="AF9" t="n">
        <v>3.264922298076723e-06</v>
      </c>
      <c r="AG9" t="n">
        <v>50.15625</v>
      </c>
      <c r="AH9" t="n">
        <v>1293240.439821207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5.2546</v>
      </c>
      <c r="E10" t="n">
        <v>19.03</v>
      </c>
      <c r="F10" t="n">
        <v>15.01</v>
      </c>
      <c r="G10" t="n">
        <v>20.01</v>
      </c>
      <c r="H10" t="n">
        <v>0.3</v>
      </c>
      <c r="I10" t="n">
        <v>45</v>
      </c>
      <c r="J10" t="n">
        <v>179.7</v>
      </c>
      <c r="K10" t="n">
        <v>52.44</v>
      </c>
      <c r="L10" t="n">
        <v>3</v>
      </c>
      <c r="M10" t="n">
        <v>43</v>
      </c>
      <c r="N10" t="n">
        <v>34.26</v>
      </c>
      <c r="O10" t="n">
        <v>22397.24</v>
      </c>
      <c r="P10" t="n">
        <v>181.43</v>
      </c>
      <c r="Q10" t="n">
        <v>1389.91</v>
      </c>
      <c r="R10" t="n">
        <v>68.93000000000001</v>
      </c>
      <c r="S10" t="n">
        <v>39.31</v>
      </c>
      <c r="T10" t="n">
        <v>13806.98</v>
      </c>
      <c r="U10" t="n">
        <v>0.57</v>
      </c>
      <c r="V10" t="n">
        <v>0.86</v>
      </c>
      <c r="W10" t="n">
        <v>3.43</v>
      </c>
      <c r="X10" t="n">
        <v>0.89</v>
      </c>
      <c r="Y10" t="n">
        <v>1</v>
      </c>
      <c r="Z10" t="n">
        <v>10</v>
      </c>
      <c r="AA10" t="n">
        <v>1037.687646945315</v>
      </c>
      <c r="AB10" t="n">
        <v>1419.810018098605</v>
      </c>
      <c r="AC10" t="n">
        <v>1284.305342687149</v>
      </c>
      <c r="AD10" t="n">
        <v>1037687.646945315</v>
      </c>
      <c r="AE10" t="n">
        <v>1419810.018098605</v>
      </c>
      <c r="AF10" t="n">
        <v>3.304414790144833e-06</v>
      </c>
      <c r="AG10" t="n">
        <v>49.55729166666666</v>
      </c>
      <c r="AH10" t="n">
        <v>1284305.342687149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5.318</v>
      </c>
      <c r="E11" t="n">
        <v>18.8</v>
      </c>
      <c r="F11" t="n">
        <v>14.93</v>
      </c>
      <c r="G11" t="n">
        <v>21.84</v>
      </c>
      <c r="H11" t="n">
        <v>0.32</v>
      </c>
      <c r="I11" t="n">
        <v>41</v>
      </c>
      <c r="J11" t="n">
        <v>180.07</v>
      </c>
      <c r="K11" t="n">
        <v>52.44</v>
      </c>
      <c r="L11" t="n">
        <v>3.25</v>
      </c>
      <c r="M11" t="n">
        <v>39</v>
      </c>
      <c r="N11" t="n">
        <v>34.38</v>
      </c>
      <c r="O11" t="n">
        <v>22443.18</v>
      </c>
      <c r="P11" t="n">
        <v>178.69</v>
      </c>
      <c r="Q11" t="n">
        <v>1389.59</v>
      </c>
      <c r="R11" t="n">
        <v>66.62</v>
      </c>
      <c r="S11" t="n">
        <v>39.31</v>
      </c>
      <c r="T11" t="n">
        <v>12670.17</v>
      </c>
      <c r="U11" t="n">
        <v>0.59</v>
      </c>
      <c r="V11" t="n">
        <v>0.86</v>
      </c>
      <c r="W11" t="n">
        <v>3.42</v>
      </c>
      <c r="X11" t="n">
        <v>0.8</v>
      </c>
      <c r="Y11" t="n">
        <v>1</v>
      </c>
      <c r="Z11" t="n">
        <v>10</v>
      </c>
      <c r="AA11" t="n">
        <v>1020.985127142831</v>
      </c>
      <c r="AB11" t="n">
        <v>1396.956893641678</v>
      </c>
      <c r="AC11" t="n">
        <v>1263.63328835383</v>
      </c>
      <c r="AD11" t="n">
        <v>1020985.127142831</v>
      </c>
      <c r="AE11" t="n">
        <v>1396956.893641678</v>
      </c>
      <c r="AF11" t="n">
        <v>3.344284599016143e-06</v>
      </c>
      <c r="AG11" t="n">
        <v>48.95833333333334</v>
      </c>
      <c r="AH11" t="n">
        <v>1263633.28835383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5.36</v>
      </c>
      <c r="E12" t="n">
        <v>18.66</v>
      </c>
      <c r="F12" t="n">
        <v>14.88</v>
      </c>
      <c r="G12" t="n">
        <v>23.5</v>
      </c>
      <c r="H12" t="n">
        <v>0.34</v>
      </c>
      <c r="I12" t="n">
        <v>38</v>
      </c>
      <c r="J12" t="n">
        <v>180.45</v>
      </c>
      <c r="K12" t="n">
        <v>52.44</v>
      </c>
      <c r="L12" t="n">
        <v>3.5</v>
      </c>
      <c r="M12" t="n">
        <v>36</v>
      </c>
      <c r="N12" t="n">
        <v>34.51</v>
      </c>
      <c r="O12" t="n">
        <v>22489.16</v>
      </c>
      <c r="P12" t="n">
        <v>176.57</v>
      </c>
      <c r="Q12" t="n">
        <v>1389.66</v>
      </c>
      <c r="R12" t="n">
        <v>65.05</v>
      </c>
      <c r="S12" t="n">
        <v>39.31</v>
      </c>
      <c r="T12" t="n">
        <v>11899.48</v>
      </c>
      <c r="U12" t="n">
        <v>0.6</v>
      </c>
      <c r="V12" t="n">
        <v>0.86</v>
      </c>
      <c r="W12" t="n">
        <v>3.42</v>
      </c>
      <c r="X12" t="n">
        <v>0.76</v>
      </c>
      <c r="Y12" t="n">
        <v>1</v>
      </c>
      <c r="Z12" t="n">
        <v>10</v>
      </c>
      <c r="AA12" t="n">
        <v>1006.591325503911</v>
      </c>
      <c r="AB12" t="n">
        <v>1377.262659229596</v>
      </c>
      <c r="AC12" t="n">
        <v>1245.818644033006</v>
      </c>
      <c r="AD12" t="n">
        <v>1006591.325503911</v>
      </c>
      <c r="AE12" t="n">
        <v>1377262.659229596</v>
      </c>
      <c r="AF12" t="n">
        <v>3.370696775240039e-06</v>
      </c>
      <c r="AG12" t="n">
        <v>48.59375</v>
      </c>
      <c r="AH12" t="n">
        <v>1245818.644033005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5.4113</v>
      </c>
      <c r="E13" t="n">
        <v>18.48</v>
      </c>
      <c r="F13" t="n">
        <v>14.81</v>
      </c>
      <c r="G13" t="n">
        <v>25.4</v>
      </c>
      <c r="H13" t="n">
        <v>0.37</v>
      </c>
      <c r="I13" t="n">
        <v>35</v>
      </c>
      <c r="J13" t="n">
        <v>180.82</v>
      </c>
      <c r="K13" t="n">
        <v>52.44</v>
      </c>
      <c r="L13" t="n">
        <v>3.75</v>
      </c>
      <c r="M13" t="n">
        <v>33</v>
      </c>
      <c r="N13" t="n">
        <v>34.63</v>
      </c>
      <c r="O13" t="n">
        <v>22535.19</v>
      </c>
      <c r="P13" t="n">
        <v>173.68</v>
      </c>
      <c r="Q13" t="n">
        <v>1389.72</v>
      </c>
      <c r="R13" t="n">
        <v>62.58</v>
      </c>
      <c r="S13" t="n">
        <v>39.31</v>
      </c>
      <c r="T13" t="n">
        <v>10681.99</v>
      </c>
      <c r="U13" t="n">
        <v>0.63</v>
      </c>
      <c r="V13" t="n">
        <v>0.87</v>
      </c>
      <c r="W13" t="n">
        <v>3.42</v>
      </c>
      <c r="X13" t="n">
        <v>0.6899999999999999</v>
      </c>
      <c r="Y13" t="n">
        <v>1</v>
      </c>
      <c r="Z13" t="n">
        <v>10</v>
      </c>
      <c r="AA13" t="n">
        <v>990.7867859710507</v>
      </c>
      <c r="AB13" t="n">
        <v>1355.638190993662</v>
      </c>
      <c r="AC13" t="n">
        <v>1226.257984695377</v>
      </c>
      <c r="AD13" t="n">
        <v>990786.7859710507</v>
      </c>
      <c r="AE13" t="n">
        <v>1355638.190993662</v>
      </c>
      <c r="AF13" t="n">
        <v>3.402957361913512e-06</v>
      </c>
      <c r="AG13" t="n">
        <v>48.125</v>
      </c>
      <c r="AH13" t="n">
        <v>1226257.984695377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5.4615</v>
      </c>
      <c r="E14" t="n">
        <v>18.31</v>
      </c>
      <c r="F14" t="n">
        <v>14.75</v>
      </c>
      <c r="G14" t="n">
        <v>27.66</v>
      </c>
      <c r="H14" t="n">
        <v>0.39</v>
      </c>
      <c r="I14" t="n">
        <v>32</v>
      </c>
      <c r="J14" t="n">
        <v>181.19</v>
      </c>
      <c r="K14" t="n">
        <v>52.44</v>
      </c>
      <c r="L14" t="n">
        <v>4</v>
      </c>
      <c r="M14" t="n">
        <v>30</v>
      </c>
      <c r="N14" t="n">
        <v>34.75</v>
      </c>
      <c r="O14" t="n">
        <v>22581.25</v>
      </c>
      <c r="P14" t="n">
        <v>171.06</v>
      </c>
      <c r="Q14" t="n">
        <v>1389.61</v>
      </c>
      <c r="R14" t="n">
        <v>60.96</v>
      </c>
      <c r="S14" t="n">
        <v>39.31</v>
      </c>
      <c r="T14" t="n">
        <v>9886.99</v>
      </c>
      <c r="U14" t="n">
        <v>0.64</v>
      </c>
      <c r="V14" t="n">
        <v>0.87</v>
      </c>
      <c r="W14" t="n">
        <v>3.41</v>
      </c>
      <c r="X14" t="n">
        <v>0.63</v>
      </c>
      <c r="Y14" t="n">
        <v>1</v>
      </c>
      <c r="Z14" t="n">
        <v>10</v>
      </c>
      <c r="AA14" t="n">
        <v>985.1533499986564</v>
      </c>
      <c r="AB14" t="n">
        <v>1347.930275366577</v>
      </c>
      <c r="AC14" t="n">
        <v>1219.285701717614</v>
      </c>
      <c r="AD14" t="n">
        <v>985153.3499986564</v>
      </c>
      <c r="AE14" t="n">
        <v>1347930.275366577</v>
      </c>
      <c r="AF14" t="n">
        <v>3.434526201114454e-06</v>
      </c>
      <c r="AG14" t="n">
        <v>47.68229166666666</v>
      </c>
      <c r="AH14" t="n">
        <v>1219285.701717614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5.4991</v>
      </c>
      <c r="E15" t="n">
        <v>18.18</v>
      </c>
      <c r="F15" t="n">
        <v>14.7</v>
      </c>
      <c r="G15" t="n">
        <v>29.39</v>
      </c>
      <c r="H15" t="n">
        <v>0.42</v>
      </c>
      <c r="I15" t="n">
        <v>30</v>
      </c>
      <c r="J15" t="n">
        <v>181.57</v>
      </c>
      <c r="K15" t="n">
        <v>52.44</v>
      </c>
      <c r="L15" t="n">
        <v>4.25</v>
      </c>
      <c r="M15" t="n">
        <v>28</v>
      </c>
      <c r="N15" t="n">
        <v>34.88</v>
      </c>
      <c r="O15" t="n">
        <v>22627.36</v>
      </c>
      <c r="P15" t="n">
        <v>168.76</v>
      </c>
      <c r="Q15" t="n">
        <v>1389.76</v>
      </c>
      <c r="R15" t="n">
        <v>58.82</v>
      </c>
      <c r="S15" t="n">
        <v>39.31</v>
      </c>
      <c r="T15" t="n">
        <v>8826.1</v>
      </c>
      <c r="U15" t="n">
        <v>0.67</v>
      </c>
      <c r="V15" t="n">
        <v>0.87</v>
      </c>
      <c r="W15" t="n">
        <v>3.42</v>
      </c>
      <c r="X15" t="n">
        <v>0.57</v>
      </c>
      <c r="Y15" t="n">
        <v>1</v>
      </c>
      <c r="Z15" t="n">
        <v>10</v>
      </c>
      <c r="AA15" t="n">
        <v>970.9389679717389</v>
      </c>
      <c r="AB15" t="n">
        <v>1328.481530783072</v>
      </c>
      <c r="AC15" t="n">
        <v>1201.693118020674</v>
      </c>
      <c r="AD15" t="n">
        <v>970938.9679717389</v>
      </c>
      <c r="AE15" t="n">
        <v>1328481.530783072</v>
      </c>
      <c r="AF15" t="n">
        <v>3.458171387448227e-06</v>
      </c>
      <c r="AG15" t="n">
        <v>47.34375</v>
      </c>
      <c r="AH15" t="n">
        <v>1201693.118020674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5.5292</v>
      </c>
      <c r="E16" t="n">
        <v>18.09</v>
      </c>
      <c r="F16" t="n">
        <v>14.67</v>
      </c>
      <c r="G16" t="n">
        <v>31.44</v>
      </c>
      <c r="H16" t="n">
        <v>0.44</v>
      </c>
      <c r="I16" t="n">
        <v>28</v>
      </c>
      <c r="J16" t="n">
        <v>181.94</v>
      </c>
      <c r="K16" t="n">
        <v>52.44</v>
      </c>
      <c r="L16" t="n">
        <v>4.5</v>
      </c>
      <c r="M16" t="n">
        <v>26</v>
      </c>
      <c r="N16" t="n">
        <v>35</v>
      </c>
      <c r="O16" t="n">
        <v>22673.63</v>
      </c>
      <c r="P16" t="n">
        <v>166.87</v>
      </c>
      <c r="Q16" t="n">
        <v>1389.73</v>
      </c>
      <c r="R16" t="n">
        <v>58.36</v>
      </c>
      <c r="S16" t="n">
        <v>39.31</v>
      </c>
      <c r="T16" t="n">
        <v>8603.91</v>
      </c>
      <c r="U16" t="n">
        <v>0.67</v>
      </c>
      <c r="V16" t="n">
        <v>0.88</v>
      </c>
      <c r="W16" t="n">
        <v>3.41</v>
      </c>
      <c r="X16" t="n">
        <v>0.55</v>
      </c>
      <c r="Y16" t="n">
        <v>1</v>
      </c>
      <c r="Z16" t="n">
        <v>10</v>
      </c>
      <c r="AA16" t="n">
        <v>967.4422682195178</v>
      </c>
      <c r="AB16" t="n">
        <v>1323.697191918577</v>
      </c>
      <c r="AC16" t="n">
        <v>1197.365389742545</v>
      </c>
      <c r="AD16" t="n">
        <v>967442.2682195178</v>
      </c>
      <c r="AE16" t="n">
        <v>1323697.191918577</v>
      </c>
      <c r="AF16" t="n">
        <v>3.47710011374202e-06</v>
      </c>
      <c r="AG16" t="n">
        <v>47.109375</v>
      </c>
      <c r="AH16" t="n">
        <v>1197365.389742545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5.5688</v>
      </c>
      <c r="E17" t="n">
        <v>17.96</v>
      </c>
      <c r="F17" t="n">
        <v>14.61</v>
      </c>
      <c r="G17" t="n">
        <v>33.72</v>
      </c>
      <c r="H17" t="n">
        <v>0.46</v>
      </c>
      <c r="I17" t="n">
        <v>26</v>
      </c>
      <c r="J17" t="n">
        <v>182.32</v>
      </c>
      <c r="K17" t="n">
        <v>52.44</v>
      </c>
      <c r="L17" t="n">
        <v>4.75</v>
      </c>
      <c r="M17" t="n">
        <v>24</v>
      </c>
      <c r="N17" t="n">
        <v>35.12</v>
      </c>
      <c r="O17" t="n">
        <v>22719.83</v>
      </c>
      <c r="P17" t="n">
        <v>164.11</v>
      </c>
      <c r="Q17" t="n">
        <v>1389.65</v>
      </c>
      <c r="R17" t="n">
        <v>56.66</v>
      </c>
      <c r="S17" t="n">
        <v>39.31</v>
      </c>
      <c r="T17" t="n">
        <v>7767.18</v>
      </c>
      <c r="U17" t="n">
        <v>0.6899999999999999</v>
      </c>
      <c r="V17" t="n">
        <v>0.88</v>
      </c>
      <c r="W17" t="n">
        <v>3.4</v>
      </c>
      <c r="X17" t="n">
        <v>0.49</v>
      </c>
      <c r="Y17" t="n">
        <v>1</v>
      </c>
      <c r="Z17" t="n">
        <v>10</v>
      </c>
      <c r="AA17" t="n">
        <v>952.7285609142407</v>
      </c>
      <c r="AB17" t="n">
        <v>1303.565248460543</v>
      </c>
      <c r="AC17" t="n">
        <v>1179.154810712786</v>
      </c>
      <c r="AD17" t="n">
        <v>952728.5609142407</v>
      </c>
      <c r="AE17" t="n">
        <v>1303565.248460543</v>
      </c>
      <c r="AF17" t="n">
        <v>3.502003022753121e-06</v>
      </c>
      <c r="AG17" t="n">
        <v>46.77083333333334</v>
      </c>
      <c r="AH17" t="n">
        <v>1179154.810712785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5.58</v>
      </c>
      <c r="E18" t="n">
        <v>17.92</v>
      </c>
      <c r="F18" t="n">
        <v>14.61</v>
      </c>
      <c r="G18" t="n">
        <v>35.07</v>
      </c>
      <c r="H18" t="n">
        <v>0.49</v>
      </c>
      <c r="I18" t="n">
        <v>25</v>
      </c>
      <c r="J18" t="n">
        <v>182.69</v>
      </c>
      <c r="K18" t="n">
        <v>52.44</v>
      </c>
      <c r="L18" t="n">
        <v>5</v>
      </c>
      <c r="M18" t="n">
        <v>23</v>
      </c>
      <c r="N18" t="n">
        <v>35.25</v>
      </c>
      <c r="O18" t="n">
        <v>22766.06</v>
      </c>
      <c r="P18" t="n">
        <v>162.66</v>
      </c>
      <c r="Q18" t="n">
        <v>1389.78</v>
      </c>
      <c r="R18" t="n">
        <v>56.5</v>
      </c>
      <c r="S18" t="n">
        <v>39.31</v>
      </c>
      <c r="T18" t="n">
        <v>7688.53</v>
      </c>
      <c r="U18" t="n">
        <v>0.7</v>
      </c>
      <c r="V18" t="n">
        <v>0.88</v>
      </c>
      <c r="W18" t="n">
        <v>3.4</v>
      </c>
      <c r="X18" t="n">
        <v>0.49</v>
      </c>
      <c r="Y18" t="n">
        <v>1</v>
      </c>
      <c r="Z18" t="n">
        <v>10</v>
      </c>
      <c r="AA18" t="n">
        <v>950.8008151074287</v>
      </c>
      <c r="AB18" t="n">
        <v>1300.927621601521</v>
      </c>
      <c r="AC18" t="n">
        <v>1176.768915259255</v>
      </c>
      <c r="AD18" t="n">
        <v>950800.8151074287</v>
      </c>
      <c r="AE18" t="n">
        <v>1300927.621601521</v>
      </c>
      <c r="AF18" t="n">
        <v>3.50904626974616e-06</v>
      </c>
      <c r="AG18" t="n">
        <v>46.66666666666666</v>
      </c>
      <c r="AH18" t="n">
        <v>1176768.915259255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5.6177</v>
      </c>
      <c r="E19" t="n">
        <v>17.8</v>
      </c>
      <c r="F19" t="n">
        <v>14.56</v>
      </c>
      <c r="G19" t="n">
        <v>37.99</v>
      </c>
      <c r="H19" t="n">
        <v>0.51</v>
      </c>
      <c r="I19" t="n">
        <v>23</v>
      </c>
      <c r="J19" t="n">
        <v>183.07</v>
      </c>
      <c r="K19" t="n">
        <v>52.44</v>
      </c>
      <c r="L19" t="n">
        <v>5.25</v>
      </c>
      <c r="M19" t="n">
        <v>21</v>
      </c>
      <c r="N19" t="n">
        <v>35.37</v>
      </c>
      <c r="O19" t="n">
        <v>22812.34</v>
      </c>
      <c r="P19" t="n">
        <v>159.95</v>
      </c>
      <c r="Q19" t="n">
        <v>1389.68</v>
      </c>
      <c r="R19" t="n">
        <v>54.92</v>
      </c>
      <c r="S19" t="n">
        <v>39.31</v>
      </c>
      <c r="T19" t="n">
        <v>6912.26</v>
      </c>
      <c r="U19" t="n">
        <v>0.72</v>
      </c>
      <c r="V19" t="n">
        <v>0.88</v>
      </c>
      <c r="W19" t="n">
        <v>3.4</v>
      </c>
      <c r="X19" t="n">
        <v>0.44</v>
      </c>
      <c r="Y19" t="n">
        <v>1</v>
      </c>
      <c r="Z19" t="n">
        <v>10</v>
      </c>
      <c r="AA19" t="n">
        <v>946.0457256617599</v>
      </c>
      <c r="AB19" t="n">
        <v>1294.421498442216</v>
      </c>
      <c r="AC19" t="n">
        <v>1170.883727362873</v>
      </c>
      <c r="AD19" t="n">
        <v>946045.7256617598</v>
      </c>
      <c r="AE19" t="n">
        <v>1294421.498442216</v>
      </c>
      <c r="AF19" t="n">
        <v>3.5327543422138e-06</v>
      </c>
      <c r="AG19" t="n">
        <v>46.35416666666666</v>
      </c>
      <c r="AH19" t="n">
        <v>1170883.727362873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5.6356</v>
      </c>
      <c r="E20" t="n">
        <v>17.74</v>
      </c>
      <c r="F20" t="n">
        <v>14.54</v>
      </c>
      <c r="G20" t="n">
        <v>39.66</v>
      </c>
      <c r="H20" t="n">
        <v>0.53</v>
      </c>
      <c r="I20" t="n">
        <v>22</v>
      </c>
      <c r="J20" t="n">
        <v>183.44</v>
      </c>
      <c r="K20" t="n">
        <v>52.44</v>
      </c>
      <c r="L20" t="n">
        <v>5.5</v>
      </c>
      <c r="M20" t="n">
        <v>20</v>
      </c>
      <c r="N20" t="n">
        <v>35.5</v>
      </c>
      <c r="O20" t="n">
        <v>22858.66</v>
      </c>
      <c r="P20" t="n">
        <v>157.59</v>
      </c>
      <c r="Q20" t="n">
        <v>1389.73</v>
      </c>
      <c r="R20" t="n">
        <v>54.23</v>
      </c>
      <c r="S20" t="n">
        <v>39.31</v>
      </c>
      <c r="T20" t="n">
        <v>6569.03</v>
      </c>
      <c r="U20" t="n">
        <v>0.72</v>
      </c>
      <c r="V20" t="n">
        <v>0.88</v>
      </c>
      <c r="W20" t="n">
        <v>3.4</v>
      </c>
      <c r="X20" t="n">
        <v>0.42</v>
      </c>
      <c r="Y20" t="n">
        <v>1</v>
      </c>
      <c r="Z20" t="n">
        <v>10</v>
      </c>
      <c r="AA20" t="n">
        <v>933.1777423301829</v>
      </c>
      <c r="AB20" t="n">
        <v>1276.814955952594</v>
      </c>
      <c r="AC20" t="n">
        <v>1154.957528577523</v>
      </c>
      <c r="AD20" t="n">
        <v>933177.7423301829</v>
      </c>
      <c r="AE20" t="n">
        <v>1276814.955952594</v>
      </c>
      <c r="AF20" t="n">
        <v>3.544010960175889e-06</v>
      </c>
      <c r="AG20" t="n">
        <v>46.19791666666666</v>
      </c>
      <c r="AH20" t="n">
        <v>1154957.528577523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5.6518</v>
      </c>
      <c r="E21" t="n">
        <v>17.69</v>
      </c>
      <c r="F21" t="n">
        <v>14.53</v>
      </c>
      <c r="G21" t="n">
        <v>41.5</v>
      </c>
      <c r="H21" t="n">
        <v>0.55</v>
      </c>
      <c r="I21" t="n">
        <v>21</v>
      </c>
      <c r="J21" t="n">
        <v>183.82</v>
      </c>
      <c r="K21" t="n">
        <v>52.44</v>
      </c>
      <c r="L21" t="n">
        <v>5.75</v>
      </c>
      <c r="M21" t="n">
        <v>19</v>
      </c>
      <c r="N21" t="n">
        <v>35.63</v>
      </c>
      <c r="O21" t="n">
        <v>22905.03</v>
      </c>
      <c r="P21" t="n">
        <v>154.16</v>
      </c>
      <c r="Q21" t="n">
        <v>1389.71</v>
      </c>
      <c r="R21" t="n">
        <v>53.61</v>
      </c>
      <c r="S21" t="n">
        <v>39.31</v>
      </c>
      <c r="T21" t="n">
        <v>6263.49</v>
      </c>
      <c r="U21" t="n">
        <v>0.73</v>
      </c>
      <c r="V21" t="n">
        <v>0.88</v>
      </c>
      <c r="W21" t="n">
        <v>3.4</v>
      </c>
      <c r="X21" t="n">
        <v>0.4</v>
      </c>
      <c r="Y21" t="n">
        <v>1</v>
      </c>
      <c r="Z21" t="n">
        <v>10</v>
      </c>
      <c r="AA21" t="n">
        <v>929.1052375753835</v>
      </c>
      <c r="AB21" t="n">
        <v>1271.242775280847</v>
      </c>
      <c r="AC21" t="n">
        <v>1149.917149008484</v>
      </c>
      <c r="AD21" t="n">
        <v>929105.2375753835</v>
      </c>
      <c r="AE21" t="n">
        <v>1271242.775280847</v>
      </c>
      <c r="AF21" t="n">
        <v>3.554198513862248e-06</v>
      </c>
      <c r="AG21" t="n">
        <v>46.06770833333334</v>
      </c>
      <c r="AH21" t="n">
        <v>1149917.149008484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5.6764</v>
      </c>
      <c r="E22" t="n">
        <v>17.62</v>
      </c>
      <c r="F22" t="n">
        <v>14.48</v>
      </c>
      <c r="G22" t="n">
        <v>43.46</v>
      </c>
      <c r="H22" t="n">
        <v>0.58</v>
      </c>
      <c r="I22" t="n">
        <v>20</v>
      </c>
      <c r="J22" t="n">
        <v>184.19</v>
      </c>
      <c r="K22" t="n">
        <v>52.44</v>
      </c>
      <c r="L22" t="n">
        <v>6</v>
      </c>
      <c r="M22" t="n">
        <v>17</v>
      </c>
      <c r="N22" t="n">
        <v>35.75</v>
      </c>
      <c r="O22" t="n">
        <v>22951.43</v>
      </c>
      <c r="P22" t="n">
        <v>152.83</v>
      </c>
      <c r="Q22" t="n">
        <v>1389.57</v>
      </c>
      <c r="R22" t="n">
        <v>52.89</v>
      </c>
      <c r="S22" t="n">
        <v>39.31</v>
      </c>
      <c r="T22" t="n">
        <v>5908.34</v>
      </c>
      <c r="U22" t="n">
        <v>0.74</v>
      </c>
      <c r="V22" t="n">
        <v>0.89</v>
      </c>
      <c r="W22" t="n">
        <v>3.38</v>
      </c>
      <c r="X22" t="n">
        <v>0.36</v>
      </c>
      <c r="Y22" t="n">
        <v>1</v>
      </c>
      <c r="Z22" t="n">
        <v>10</v>
      </c>
      <c r="AA22" t="n">
        <v>926.3590574457662</v>
      </c>
      <c r="AB22" t="n">
        <v>1267.485330474588</v>
      </c>
      <c r="AC22" t="n">
        <v>1146.518309460927</v>
      </c>
      <c r="AD22" t="n">
        <v>926359.0574457662</v>
      </c>
      <c r="AE22" t="n">
        <v>1267485.330474588</v>
      </c>
      <c r="AF22" t="n">
        <v>3.569668502793388e-06</v>
      </c>
      <c r="AG22" t="n">
        <v>45.88541666666666</v>
      </c>
      <c r="AH22" t="n">
        <v>1146518.309460927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5.6886</v>
      </c>
      <c r="E23" t="n">
        <v>17.58</v>
      </c>
      <c r="F23" t="n">
        <v>14.48</v>
      </c>
      <c r="G23" t="n">
        <v>45.74</v>
      </c>
      <c r="H23" t="n">
        <v>0.6</v>
      </c>
      <c r="I23" t="n">
        <v>19</v>
      </c>
      <c r="J23" t="n">
        <v>184.57</v>
      </c>
      <c r="K23" t="n">
        <v>52.44</v>
      </c>
      <c r="L23" t="n">
        <v>6.25</v>
      </c>
      <c r="M23" t="n">
        <v>15</v>
      </c>
      <c r="N23" t="n">
        <v>35.88</v>
      </c>
      <c r="O23" t="n">
        <v>22997.88</v>
      </c>
      <c r="P23" t="n">
        <v>150.42</v>
      </c>
      <c r="Q23" t="n">
        <v>1389.67</v>
      </c>
      <c r="R23" t="n">
        <v>52.46</v>
      </c>
      <c r="S23" t="n">
        <v>39.31</v>
      </c>
      <c r="T23" t="n">
        <v>5699.24</v>
      </c>
      <c r="U23" t="n">
        <v>0.75</v>
      </c>
      <c r="V23" t="n">
        <v>0.89</v>
      </c>
      <c r="W23" t="n">
        <v>3.39</v>
      </c>
      <c r="X23" t="n">
        <v>0.36</v>
      </c>
      <c r="Y23" t="n">
        <v>1</v>
      </c>
      <c r="Z23" t="n">
        <v>10</v>
      </c>
      <c r="AA23" t="n">
        <v>923.5401369873092</v>
      </c>
      <c r="AB23" t="n">
        <v>1263.628359141333</v>
      </c>
      <c r="AC23" t="n">
        <v>1143.029442058425</v>
      </c>
      <c r="AD23" t="n">
        <v>923540.1369873092</v>
      </c>
      <c r="AE23" t="n">
        <v>1263628.359141333</v>
      </c>
      <c r="AF23" t="n">
        <v>3.57734061112509e-06</v>
      </c>
      <c r="AG23" t="n">
        <v>45.78125</v>
      </c>
      <c r="AH23" t="n">
        <v>1143029.442058425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5.7017</v>
      </c>
      <c r="E24" t="n">
        <v>17.54</v>
      </c>
      <c r="F24" t="n">
        <v>14.48</v>
      </c>
      <c r="G24" t="n">
        <v>48.26</v>
      </c>
      <c r="H24" t="n">
        <v>0.62</v>
      </c>
      <c r="I24" t="n">
        <v>18</v>
      </c>
      <c r="J24" t="n">
        <v>184.95</v>
      </c>
      <c r="K24" t="n">
        <v>52.44</v>
      </c>
      <c r="L24" t="n">
        <v>6.5</v>
      </c>
      <c r="M24" t="n">
        <v>12</v>
      </c>
      <c r="N24" t="n">
        <v>36.01</v>
      </c>
      <c r="O24" t="n">
        <v>23044.38</v>
      </c>
      <c r="P24" t="n">
        <v>148.28</v>
      </c>
      <c r="Q24" t="n">
        <v>1389.61</v>
      </c>
      <c r="R24" t="n">
        <v>52.21</v>
      </c>
      <c r="S24" t="n">
        <v>39.31</v>
      </c>
      <c r="T24" t="n">
        <v>5578.81</v>
      </c>
      <c r="U24" t="n">
        <v>0.75</v>
      </c>
      <c r="V24" t="n">
        <v>0.89</v>
      </c>
      <c r="W24" t="n">
        <v>3.4</v>
      </c>
      <c r="X24" t="n">
        <v>0.36</v>
      </c>
      <c r="Y24" t="n">
        <v>1</v>
      </c>
      <c r="Z24" t="n">
        <v>10</v>
      </c>
      <c r="AA24" t="n">
        <v>920.954082360335</v>
      </c>
      <c r="AB24" t="n">
        <v>1260.090005112029</v>
      </c>
      <c r="AC24" t="n">
        <v>1139.828783571566</v>
      </c>
      <c r="AD24" t="n">
        <v>920954.0823603349</v>
      </c>
      <c r="AE24" t="n">
        <v>1260090.005112029</v>
      </c>
      <c r="AF24" t="n">
        <v>3.585578694661591e-06</v>
      </c>
      <c r="AG24" t="n">
        <v>45.67708333333334</v>
      </c>
      <c r="AH24" t="n">
        <v>1139828.783571566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5.7176</v>
      </c>
      <c r="E25" t="n">
        <v>17.49</v>
      </c>
      <c r="F25" t="n">
        <v>14.46</v>
      </c>
      <c r="G25" t="n">
        <v>51.05</v>
      </c>
      <c r="H25" t="n">
        <v>0.65</v>
      </c>
      <c r="I25" t="n">
        <v>17</v>
      </c>
      <c r="J25" t="n">
        <v>185.33</v>
      </c>
      <c r="K25" t="n">
        <v>52.44</v>
      </c>
      <c r="L25" t="n">
        <v>6.75</v>
      </c>
      <c r="M25" t="n">
        <v>5</v>
      </c>
      <c r="N25" t="n">
        <v>36.13</v>
      </c>
      <c r="O25" t="n">
        <v>23090.91</v>
      </c>
      <c r="P25" t="n">
        <v>146.24</v>
      </c>
      <c r="Q25" t="n">
        <v>1389.75</v>
      </c>
      <c r="R25" t="n">
        <v>51.47</v>
      </c>
      <c r="S25" t="n">
        <v>39.31</v>
      </c>
      <c r="T25" t="n">
        <v>5213.42</v>
      </c>
      <c r="U25" t="n">
        <v>0.76</v>
      </c>
      <c r="V25" t="n">
        <v>0.89</v>
      </c>
      <c r="W25" t="n">
        <v>3.41</v>
      </c>
      <c r="X25" t="n">
        <v>0.34</v>
      </c>
      <c r="Y25" t="n">
        <v>1</v>
      </c>
      <c r="Z25" t="n">
        <v>10</v>
      </c>
      <c r="AA25" t="n">
        <v>918.2343802552778</v>
      </c>
      <c r="AB25" t="n">
        <v>1256.368788707101</v>
      </c>
      <c r="AC25" t="n">
        <v>1136.462714837565</v>
      </c>
      <c r="AD25" t="n">
        <v>918234.3802552777</v>
      </c>
      <c r="AE25" t="n">
        <v>1256368.788707101</v>
      </c>
      <c r="AF25" t="n">
        <v>3.595577589946352e-06</v>
      </c>
      <c r="AG25" t="n">
        <v>45.546875</v>
      </c>
      <c r="AH25" t="n">
        <v>1136462.714837565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5.7225</v>
      </c>
      <c r="E26" t="n">
        <v>17.48</v>
      </c>
      <c r="F26" t="n">
        <v>14.45</v>
      </c>
      <c r="G26" t="n">
        <v>51</v>
      </c>
      <c r="H26" t="n">
        <v>0.67</v>
      </c>
      <c r="I26" t="n">
        <v>17</v>
      </c>
      <c r="J26" t="n">
        <v>185.7</v>
      </c>
      <c r="K26" t="n">
        <v>52.44</v>
      </c>
      <c r="L26" t="n">
        <v>7</v>
      </c>
      <c r="M26" t="n">
        <v>4</v>
      </c>
      <c r="N26" t="n">
        <v>36.26</v>
      </c>
      <c r="O26" t="n">
        <v>23137.49</v>
      </c>
      <c r="P26" t="n">
        <v>146.71</v>
      </c>
      <c r="Q26" t="n">
        <v>1389.65</v>
      </c>
      <c r="R26" t="n">
        <v>51.24</v>
      </c>
      <c r="S26" t="n">
        <v>39.31</v>
      </c>
      <c r="T26" t="n">
        <v>5100.91</v>
      </c>
      <c r="U26" t="n">
        <v>0.77</v>
      </c>
      <c r="V26" t="n">
        <v>0.89</v>
      </c>
      <c r="W26" t="n">
        <v>3.4</v>
      </c>
      <c r="X26" t="n">
        <v>0.33</v>
      </c>
      <c r="Y26" t="n">
        <v>1</v>
      </c>
      <c r="Z26" t="n">
        <v>10</v>
      </c>
      <c r="AA26" t="n">
        <v>908.751689935797</v>
      </c>
      <c r="AB26" t="n">
        <v>1243.394153465216</v>
      </c>
      <c r="AC26" t="n">
        <v>1124.72636057315</v>
      </c>
      <c r="AD26" t="n">
        <v>908751.689935797</v>
      </c>
      <c r="AE26" t="n">
        <v>1243394.153465216</v>
      </c>
      <c r="AF26" t="n">
        <v>3.598659010505807e-06</v>
      </c>
      <c r="AG26" t="n">
        <v>45.52083333333334</v>
      </c>
      <c r="AH26" t="n">
        <v>1124726.36057315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5.7199</v>
      </c>
      <c r="E27" t="n">
        <v>17.48</v>
      </c>
      <c r="F27" t="n">
        <v>14.46</v>
      </c>
      <c r="G27" t="n">
        <v>51.03</v>
      </c>
      <c r="H27" t="n">
        <v>0.6899999999999999</v>
      </c>
      <c r="I27" t="n">
        <v>17</v>
      </c>
      <c r="J27" t="n">
        <v>186.08</v>
      </c>
      <c r="K27" t="n">
        <v>52.44</v>
      </c>
      <c r="L27" t="n">
        <v>7.25</v>
      </c>
      <c r="M27" t="n">
        <v>1</v>
      </c>
      <c r="N27" t="n">
        <v>36.39</v>
      </c>
      <c r="O27" t="n">
        <v>23184.11</v>
      </c>
      <c r="P27" t="n">
        <v>147.08</v>
      </c>
      <c r="Q27" t="n">
        <v>1389.77</v>
      </c>
      <c r="R27" t="n">
        <v>51.26</v>
      </c>
      <c r="S27" t="n">
        <v>39.31</v>
      </c>
      <c r="T27" t="n">
        <v>5110.08</v>
      </c>
      <c r="U27" t="n">
        <v>0.77</v>
      </c>
      <c r="V27" t="n">
        <v>0.89</v>
      </c>
      <c r="W27" t="n">
        <v>3.41</v>
      </c>
      <c r="X27" t="n">
        <v>0.34</v>
      </c>
      <c r="Y27" t="n">
        <v>1</v>
      </c>
      <c r="Z27" t="n">
        <v>10</v>
      </c>
      <c r="AA27" t="n">
        <v>909.2725710051283</v>
      </c>
      <c r="AB27" t="n">
        <v>1244.106845923926</v>
      </c>
      <c r="AC27" t="n">
        <v>1125.371034663871</v>
      </c>
      <c r="AD27" t="n">
        <v>909272.5710051283</v>
      </c>
      <c r="AE27" t="n">
        <v>1244106.845923926</v>
      </c>
      <c r="AF27" t="n">
        <v>3.59702397102528e-06</v>
      </c>
      <c r="AG27" t="n">
        <v>45.52083333333334</v>
      </c>
      <c r="AH27" t="n">
        <v>1125371.034663871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5.7203</v>
      </c>
      <c r="E28" t="n">
        <v>17.48</v>
      </c>
      <c r="F28" t="n">
        <v>14.46</v>
      </c>
      <c r="G28" t="n">
        <v>51.02</v>
      </c>
      <c r="H28" t="n">
        <v>0.71</v>
      </c>
      <c r="I28" t="n">
        <v>17</v>
      </c>
      <c r="J28" t="n">
        <v>186.46</v>
      </c>
      <c r="K28" t="n">
        <v>52.44</v>
      </c>
      <c r="L28" t="n">
        <v>7.5</v>
      </c>
      <c r="M28" t="n">
        <v>0</v>
      </c>
      <c r="N28" t="n">
        <v>36.52</v>
      </c>
      <c r="O28" t="n">
        <v>23230.78</v>
      </c>
      <c r="P28" t="n">
        <v>147.29</v>
      </c>
      <c r="Q28" t="n">
        <v>1389.76</v>
      </c>
      <c r="R28" t="n">
        <v>51.18</v>
      </c>
      <c r="S28" t="n">
        <v>39.31</v>
      </c>
      <c r="T28" t="n">
        <v>5071.61</v>
      </c>
      <c r="U28" t="n">
        <v>0.77</v>
      </c>
      <c r="V28" t="n">
        <v>0.89</v>
      </c>
      <c r="W28" t="n">
        <v>3.41</v>
      </c>
      <c r="X28" t="n">
        <v>0.33</v>
      </c>
      <c r="Y28" t="n">
        <v>1</v>
      </c>
      <c r="Z28" t="n">
        <v>10</v>
      </c>
      <c r="AA28" t="n">
        <v>909.456131591096</v>
      </c>
      <c r="AB28" t="n">
        <v>1244.358001615769</v>
      </c>
      <c r="AC28" t="n">
        <v>1125.598220408983</v>
      </c>
      <c r="AD28" t="n">
        <v>909456.1315910959</v>
      </c>
      <c r="AE28" t="n">
        <v>1244358.001615769</v>
      </c>
      <c r="AF28" t="n">
        <v>3.597275515560745e-06</v>
      </c>
      <c r="AG28" t="n">
        <v>45.52083333333334</v>
      </c>
      <c r="AH28" t="n">
        <v>1125598.220408983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3.48</v>
      </c>
      <c r="E2" t="n">
        <v>28.74</v>
      </c>
      <c r="F2" t="n">
        <v>18.06</v>
      </c>
      <c r="G2" t="n">
        <v>5.67</v>
      </c>
      <c r="H2" t="n">
        <v>0.08</v>
      </c>
      <c r="I2" t="n">
        <v>191</v>
      </c>
      <c r="J2" t="n">
        <v>213.37</v>
      </c>
      <c r="K2" t="n">
        <v>56.13</v>
      </c>
      <c r="L2" t="n">
        <v>1</v>
      </c>
      <c r="M2" t="n">
        <v>189</v>
      </c>
      <c r="N2" t="n">
        <v>46.25</v>
      </c>
      <c r="O2" t="n">
        <v>26550.29</v>
      </c>
      <c r="P2" t="n">
        <v>265.09</v>
      </c>
      <c r="Q2" t="n">
        <v>1390.3</v>
      </c>
      <c r="R2" t="n">
        <v>163.7</v>
      </c>
      <c r="S2" t="n">
        <v>39.31</v>
      </c>
      <c r="T2" t="n">
        <v>60462.97</v>
      </c>
      <c r="U2" t="n">
        <v>0.24</v>
      </c>
      <c r="V2" t="n">
        <v>0.71</v>
      </c>
      <c r="W2" t="n">
        <v>3.68</v>
      </c>
      <c r="X2" t="n">
        <v>3.93</v>
      </c>
      <c r="Y2" t="n">
        <v>1</v>
      </c>
      <c r="Z2" t="n">
        <v>10</v>
      </c>
      <c r="AA2" t="n">
        <v>1749.21914571564</v>
      </c>
      <c r="AB2" t="n">
        <v>2393.358805270456</v>
      </c>
      <c r="AC2" t="n">
        <v>2164.939999995623</v>
      </c>
      <c r="AD2" t="n">
        <v>1749219.14571564</v>
      </c>
      <c r="AE2" t="n">
        <v>2393358.805270456</v>
      </c>
      <c r="AF2" t="n">
        <v>2.018275957769546e-06</v>
      </c>
      <c r="AG2" t="n">
        <v>74.84375</v>
      </c>
      <c r="AH2" t="n">
        <v>2164939.999995623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3.8831</v>
      </c>
      <c r="E3" t="n">
        <v>25.75</v>
      </c>
      <c r="F3" t="n">
        <v>17.06</v>
      </c>
      <c r="G3" t="n">
        <v>7.11</v>
      </c>
      <c r="H3" t="n">
        <v>0.1</v>
      </c>
      <c r="I3" t="n">
        <v>144</v>
      </c>
      <c r="J3" t="n">
        <v>213.78</v>
      </c>
      <c r="K3" t="n">
        <v>56.13</v>
      </c>
      <c r="L3" t="n">
        <v>1.25</v>
      </c>
      <c r="M3" t="n">
        <v>142</v>
      </c>
      <c r="N3" t="n">
        <v>46.4</v>
      </c>
      <c r="O3" t="n">
        <v>26600.32</v>
      </c>
      <c r="P3" t="n">
        <v>249.11</v>
      </c>
      <c r="Q3" t="n">
        <v>1389.98</v>
      </c>
      <c r="R3" t="n">
        <v>132.71</v>
      </c>
      <c r="S3" t="n">
        <v>39.31</v>
      </c>
      <c r="T3" t="n">
        <v>45199.73</v>
      </c>
      <c r="U3" t="n">
        <v>0.3</v>
      </c>
      <c r="V3" t="n">
        <v>0.75</v>
      </c>
      <c r="W3" t="n">
        <v>3.6</v>
      </c>
      <c r="X3" t="n">
        <v>2.93</v>
      </c>
      <c r="Y3" t="n">
        <v>1</v>
      </c>
      <c r="Z3" t="n">
        <v>10</v>
      </c>
      <c r="AA3" t="n">
        <v>1533.601599214585</v>
      </c>
      <c r="AB3" t="n">
        <v>2098.341365772909</v>
      </c>
      <c r="AC3" t="n">
        <v>1898.078610864146</v>
      </c>
      <c r="AD3" t="n">
        <v>1533601.599214585</v>
      </c>
      <c r="AE3" t="n">
        <v>2098341.365772909</v>
      </c>
      <c r="AF3" t="n">
        <v>2.252059589544518e-06</v>
      </c>
      <c r="AG3" t="n">
        <v>67.05729166666667</v>
      </c>
      <c r="AH3" t="n">
        <v>1898078.610864146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4.1676</v>
      </c>
      <c r="E4" t="n">
        <v>23.99</v>
      </c>
      <c r="F4" t="n">
        <v>16.48</v>
      </c>
      <c r="G4" t="n">
        <v>8.529999999999999</v>
      </c>
      <c r="H4" t="n">
        <v>0.12</v>
      </c>
      <c r="I4" t="n">
        <v>116</v>
      </c>
      <c r="J4" t="n">
        <v>214.19</v>
      </c>
      <c r="K4" t="n">
        <v>56.13</v>
      </c>
      <c r="L4" t="n">
        <v>1.5</v>
      </c>
      <c r="M4" t="n">
        <v>114</v>
      </c>
      <c r="N4" t="n">
        <v>46.56</v>
      </c>
      <c r="O4" t="n">
        <v>26650.41</v>
      </c>
      <c r="P4" t="n">
        <v>239.39</v>
      </c>
      <c r="Q4" t="n">
        <v>1390.12</v>
      </c>
      <c r="R4" t="n">
        <v>114.88</v>
      </c>
      <c r="S4" t="n">
        <v>39.31</v>
      </c>
      <c r="T4" t="n">
        <v>36427.46</v>
      </c>
      <c r="U4" t="n">
        <v>0.34</v>
      </c>
      <c r="V4" t="n">
        <v>0.78</v>
      </c>
      <c r="W4" t="n">
        <v>3.55</v>
      </c>
      <c r="X4" t="n">
        <v>2.36</v>
      </c>
      <c r="Y4" t="n">
        <v>1</v>
      </c>
      <c r="Z4" t="n">
        <v>10</v>
      </c>
      <c r="AA4" t="n">
        <v>1410.342789476568</v>
      </c>
      <c r="AB4" t="n">
        <v>1929.69322449445</v>
      </c>
      <c r="AC4" t="n">
        <v>1745.526011490149</v>
      </c>
      <c r="AD4" t="n">
        <v>1410342.789476568</v>
      </c>
      <c r="AE4" t="n">
        <v>1929693.22449445</v>
      </c>
      <c r="AF4" t="n">
        <v>2.417059448735736e-06</v>
      </c>
      <c r="AG4" t="n">
        <v>62.47395833333334</v>
      </c>
      <c r="AH4" t="n">
        <v>1745526.011490149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4.3985</v>
      </c>
      <c r="E5" t="n">
        <v>22.74</v>
      </c>
      <c r="F5" t="n">
        <v>16.07</v>
      </c>
      <c r="G5" t="n">
        <v>10.04</v>
      </c>
      <c r="H5" t="n">
        <v>0.14</v>
      </c>
      <c r="I5" t="n">
        <v>96</v>
      </c>
      <c r="J5" t="n">
        <v>214.59</v>
      </c>
      <c r="K5" t="n">
        <v>56.13</v>
      </c>
      <c r="L5" t="n">
        <v>1.75</v>
      </c>
      <c r="M5" t="n">
        <v>94</v>
      </c>
      <c r="N5" t="n">
        <v>46.72</v>
      </c>
      <c r="O5" t="n">
        <v>26700.55</v>
      </c>
      <c r="P5" t="n">
        <v>232.05</v>
      </c>
      <c r="Q5" t="n">
        <v>1389.82</v>
      </c>
      <c r="R5" t="n">
        <v>101.51</v>
      </c>
      <c r="S5" t="n">
        <v>39.31</v>
      </c>
      <c r="T5" t="n">
        <v>29838.06</v>
      </c>
      <c r="U5" t="n">
        <v>0.39</v>
      </c>
      <c r="V5" t="n">
        <v>0.8</v>
      </c>
      <c r="W5" t="n">
        <v>3.53</v>
      </c>
      <c r="X5" t="n">
        <v>1.94</v>
      </c>
      <c r="Y5" t="n">
        <v>1</v>
      </c>
      <c r="Z5" t="n">
        <v>10</v>
      </c>
      <c r="AA5" t="n">
        <v>1323.521531963824</v>
      </c>
      <c r="AB5" t="n">
        <v>1810.90054968196</v>
      </c>
      <c r="AC5" t="n">
        <v>1638.070742835197</v>
      </c>
      <c r="AD5" t="n">
        <v>1323521.531963824</v>
      </c>
      <c r="AE5" t="n">
        <v>1810900.54968196</v>
      </c>
      <c r="AF5" t="n">
        <v>2.550973218462457e-06</v>
      </c>
      <c r="AG5" t="n">
        <v>59.21875</v>
      </c>
      <c r="AH5" t="n">
        <v>1638070.742835197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4.579</v>
      </c>
      <c r="E6" t="n">
        <v>21.84</v>
      </c>
      <c r="F6" t="n">
        <v>15.76</v>
      </c>
      <c r="G6" t="n">
        <v>11.53</v>
      </c>
      <c r="H6" t="n">
        <v>0.17</v>
      </c>
      <c r="I6" t="n">
        <v>82</v>
      </c>
      <c r="J6" t="n">
        <v>215</v>
      </c>
      <c r="K6" t="n">
        <v>56.13</v>
      </c>
      <c r="L6" t="n">
        <v>2</v>
      </c>
      <c r="M6" t="n">
        <v>80</v>
      </c>
      <c r="N6" t="n">
        <v>46.87</v>
      </c>
      <c r="O6" t="n">
        <v>26750.75</v>
      </c>
      <c r="P6" t="n">
        <v>226.41</v>
      </c>
      <c r="Q6" t="n">
        <v>1390.03</v>
      </c>
      <c r="R6" t="n">
        <v>92.5</v>
      </c>
      <c r="S6" t="n">
        <v>39.31</v>
      </c>
      <c r="T6" t="n">
        <v>25405.76</v>
      </c>
      <c r="U6" t="n">
        <v>0.42</v>
      </c>
      <c r="V6" t="n">
        <v>0.8100000000000001</v>
      </c>
      <c r="W6" t="n">
        <v>3.49</v>
      </c>
      <c r="X6" t="n">
        <v>1.64</v>
      </c>
      <c r="Y6" t="n">
        <v>1</v>
      </c>
      <c r="Z6" t="n">
        <v>10</v>
      </c>
      <c r="AA6" t="n">
        <v>1267.32769562006</v>
      </c>
      <c r="AB6" t="n">
        <v>1734.013663699328</v>
      </c>
      <c r="AC6" t="n">
        <v>1568.521833339325</v>
      </c>
      <c r="AD6" t="n">
        <v>1267327.69562006</v>
      </c>
      <c r="AE6" t="n">
        <v>1734013.663699328</v>
      </c>
      <c r="AF6" t="n">
        <v>2.655656784662859e-06</v>
      </c>
      <c r="AG6" t="n">
        <v>56.875</v>
      </c>
      <c r="AH6" t="n">
        <v>1568521.833339325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4.7137</v>
      </c>
      <c r="E7" t="n">
        <v>21.21</v>
      </c>
      <c r="F7" t="n">
        <v>15.56</v>
      </c>
      <c r="G7" t="n">
        <v>12.97</v>
      </c>
      <c r="H7" t="n">
        <v>0.19</v>
      </c>
      <c r="I7" t="n">
        <v>72</v>
      </c>
      <c r="J7" t="n">
        <v>215.41</v>
      </c>
      <c r="K7" t="n">
        <v>56.13</v>
      </c>
      <c r="L7" t="n">
        <v>2.25</v>
      </c>
      <c r="M7" t="n">
        <v>70</v>
      </c>
      <c r="N7" t="n">
        <v>47.03</v>
      </c>
      <c r="O7" t="n">
        <v>26801</v>
      </c>
      <c r="P7" t="n">
        <v>222.26</v>
      </c>
      <c r="Q7" t="n">
        <v>1390.12</v>
      </c>
      <c r="R7" t="n">
        <v>85.91</v>
      </c>
      <c r="S7" t="n">
        <v>39.31</v>
      </c>
      <c r="T7" t="n">
        <v>22162.05</v>
      </c>
      <c r="U7" t="n">
        <v>0.46</v>
      </c>
      <c r="V7" t="n">
        <v>0.83</v>
      </c>
      <c r="W7" t="n">
        <v>3.48</v>
      </c>
      <c r="X7" t="n">
        <v>1.44</v>
      </c>
      <c r="Y7" t="n">
        <v>1</v>
      </c>
      <c r="Z7" t="n">
        <v>10</v>
      </c>
      <c r="AA7" t="n">
        <v>1219.676877992608</v>
      </c>
      <c r="AB7" t="n">
        <v>1668.815712815742</v>
      </c>
      <c r="AC7" t="n">
        <v>1509.54628338217</v>
      </c>
      <c r="AD7" t="n">
        <v>1219676.877992608</v>
      </c>
      <c r="AE7" t="n">
        <v>1668815.712815742</v>
      </c>
      <c r="AF7" t="n">
        <v>2.733777983373078e-06</v>
      </c>
      <c r="AG7" t="n">
        <v>55.234375</v>
      </c>
      <c r="AH7" t="n">
        <v>1509546.28338217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4.8286</v>
      </c>
      <c r="E8" t="n">
        <v>20.71</v>
      </c>
      <c r="F8" t="n">
        <v>15.39</v>
      </c>
      <c r="G8" t="n">
        <v>14.43</v>
      </c>
      <c r="H8" t="n">
        <v>0.21</v>
      </c>
      <c r="I8" t="n">
        <v>64</v>
      </c>
      <c r="J8" t="n">
        <v>215.82</v>
      </c>
      <c r="K8" t="n">
        <v>56.13</v>
      </c>
      <c r="L8" t="n">
        <v>2.5</v>
      </c>
      <c r="M8" t="n">
        <v>62</v>
      </c>
      <c r="N8" t="n">
        <v>47.19</v>
      </c>
      <c r="O8" t="n">
        <v>26851.31</v>
      </c>
      <c r="P8" t="n">
        <v>218.56</v>
      </c>
      <c r="Q8" t="n">
        <v>1390.02</v>
      </c>
      <c r="R8" t="n">
        <v>80.78</v>
      </c>
      <c r="S8" t="n">
        <v>39.31</v>
      </c>
      <c r="T8" t="n">
        <v>19637.8</v>
      </c>
      <c r="U8" t="n">
        <v>0.49</v>
      </c>
      <c r="V8" t="n">
        <v>0.83</v>
      </c>
      <c r="W8" t="n">
        <v>3.46</v>
      </c>
      <c r="X8" t="n">
        <v>1.27</v>
      </c>
      <c r="Y8" t="n">
        <v>1</v>
      </c>
      <c r="Z8" t="n">
        <v>10</v>
      </c>
      <c r="AA8" t="n">
        <v>1185.066864938976</v>
      </c>
      <c r="AB8" t="n">
        <v>1621.460766069748</v>
      </c>
      <c r="AC8" t="n">
        <v>1466.710826290529</v>
      </c>
      <c r="AD8" t="n">
        <v>1185066.864938976</v>
      </c>
      <c r="AE8" t="n">
        <v>1621460.766069748</v>
      </c>
      <c r="AF8" t="n">
        <v>2.800415887840813e-06</v>
      </c>
      <c r="AG8" t="n">
        <v>53.93229166666666</v>
      </c>
      <c r="AH8" t="n">
        <v>1466710.826290529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4.9323</v>
      </c>
      <c r="E9" t="n">
        <v>20.27</v>
      </c>
      <c r="F9" t="n">
        <v>15.26</v>
      </c>
      <c r="G9" t="n">
        <v>16.06</v>
      </c>
      <c r="H9" t="n">
        <v>0.23</v>
      </c>
      <c r="I9" t="n">
        <v>57</v>
      </c>
      <c r="J9" t="n">
        <v>216.22</v>
      </c>
      <c r="K9" t="n">
        <v>56.13</v>
      </c>
      <c r="L9" t="n">
        <v>2.75</v>
      </c>
      <c r="M9" t="n">
        <v>55</v>
      </c>
      <c r="N9" t="n">
        <v>47.35</v>
      </c>
      <c r="O9" t="n">
        <v>26901.66</v>
      </c>
      <c r="P9" t="n">
        <v>215.18</v>
      </c>
      <c r="Q9" t="n">
        <v>1389.82</v>
      </c>
      <c r="R9" t="n">
        <v>76.53</v>
      </c>
      <c r="S9" t="n">
        <v>39.31</v>
      </c>
      <c r="T9" t="n">
        <v>17547.64</v>
      </c>
      <c r="U9" t="n">
        <v>0.51</v>
      </c>
      <c r="V9" t="n">
        <v>0.84</v>
      </c>
      <c r="W9" t="n">
        <v>3.45</v>
      </c>
      <c r="X9" t="n">
        <v>1.13</v>
      </c>
      <c r="Y9" t="n">
        <v>1</v>
      </c>
      <c r="Z9" t="n">
        <v>10</v>
      </c>
      <c r="AA9" t="n">
        <v>1152.731087590029</v>
      </c>
      <c r="AB9" t="n">
        <v>1577.217528947103</v>
      </c>
      <c r="AC9" t="n">
        <v>1426.690101623096</v>
      </c>
      <c r="AD9" t="n">
        <v>1152731.087590029</v>
      </c>
      <c r="AE9" t="n">
        <v>1577217.528947103</v>
      </c>
      <c r="AF9" t="n">
        <v>2.860558191524923e-06</v>
      </c>
      <c r="AG9" t="n">
        <v>52.78645833333334</v>
      </c>
      <c r="AH9" t="n">
        <v>1426690.101623096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5.0102</v>
      </c>
      <c r="E10" t="n">
        <v>19.96</v>
      </c>
      <c r="F10" t="n">
        <v>15.15</v>
      </c>
      <c r="G10" t="n">
        <v>17.48</v>
      </c>
      <c r="H10" t="n">
        <v>0.25</v>
      </c>
      <c r="I10" t="n">
        <v>52</v>
      </c>
      <c r="J10" t="n">
        <v>216.63</v>
      </c>
      <c r="K10" t="n">
        <v>56.13</v>
      </c>
      <c r="L10" t="n">
        <v>3</v>
      </c>
      <c r="M10" t="n">
        <v>50</v>
      </c>
      <c r="N10" t="n">
        <v>47.51</v>
      </c>
      <c r="O10" t="n">
        <v>26952.08</v>
      </c>
      <c r="P10" t="n">
        <v>212.54</v>
      </c>
      <c r="Q10" t="n">
        <v>1389.83</v>
      </c>
      <c r="R10" t="n">
        <v>73.26000000000001</v>
      </c>
      <c r="S10" t="n">
        <v>39.31</v>
      </c>
      <c r="T10" t="n">
        <v>15934.35</v>
      </c>
      <c r="U10" t="n">
        <v>0.54</v>
      </c>
      <c r="V10" t="n">
        <v>0.85</v>
      </c>
      <c r="W10" t="n">
        <v>3.45</v>
      </c>
      <c r="X10" t="n">
        <v>1.03</v>
      </c>
      <c r="Y10" t="n">
        <v>1</v>
      </c>
      <c r="Z10" t="n">
        <v>10</v>
      </c>
      <c r="AA10" t="n">
        <v>1133.434040401557</v>
      </c>
      <c r="AB10" t="n">
        <v>1550.814457658197</v>
      </c>
      <c r="AC10" t="n">
        <v>1402.80690240106</v>
      </c>
      <c r="AD10" t="n">
        <v>1133434.040401557</v>
      </c>
      <c r="AE10" t="n">
        <v>1550814.457658197</v>
      </c>
      <c r="AF10" t="n">
        <v>2.905737414832465e-06</v>
      </c>
      <c r="AG10" t="n">
        <v>51.97916666666666</v>
      </c>
      <c r="AH10" t="n">
        <v>1402806.90240106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5.0731</v>
      </c>
      <c r="E11" t="n">
        <v>19.71</v>
      </c>
      <c r="F11" t="n">
        <v>15.07</v>
      </c>
      <c r="G11" t="n">
        <v>18.84</v>
      </c>
      <c r="H11" t="n">
        <v>0.27</v>
      </c>
      <c r="I11" t="n">
        <v>48</v>
      </c>
      <c r="J11" t="n">
        <v>217.04</v>
      </c>
      <c r="K11" t="n">
        <v>56.13</v>
      </c>
      <c r="L11" t="n">
        <v>3.25</v>
      </c>
      <c r="M11" t="n">
        <v>46</v>
      </c>
      <c r="N11" t="n">
        <v>47.66</v>
      </c>
      <c r="O11" t="n">
        <v>27002.55</v>
      </c>
      <c r="P11" t="n">
        <v>210.08</v>
      </c>
      <c r="Q11" t="n">
        <v>1389.89</v>
      </c>
      <c r="R11" t="n">
        <v>70.84999999999999</v>
      </c>
      <c r="S11" t="n">
        <v>39.31</v>
      </c>
      <c r="T11" t="n">
        <v>14750.48</v>
      </c>
      <c r="U11" t="n">
        <v>0.55</v>
      </c>
      <c r="V11" t="n">
        <v>0.85</v>
      </c>
      <c r="W11" t="n">
        <v>3.44</v>
      </c>
      <c r="X11" t="n">
        <v>0.95</v>
      </c>
      <c r="Y11" t="n">
        <v>1</v>
      </c>
      <c r="Z11" t="n">
        <v>10</v>
      </c>
      <c r="AA11" t="n">
        <v>1115.959374195244</v>
      </c>
      <c r="AB11" t="n">
        <v>1526.904848426856</v>
      </c>
      <c r="AC11" t="n">
        <v>1381.179192717411</v>
      </c>
      <c r="AD11" t="n">
        <v>1115959.374195244</v>
      </c>
      <c r="AE11" t="n">
        <v>1526904.848426857</v>
      </c>
      <c r="AF11" t="n">
        <v>2.942217172804794e-06</v>
      </c>
      <c r="AG11" t="n">
        <v>51.328125</v>
      </c>
      <c r="AH11" t="n">
        <v>1381179.192717411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5.1398</v>
      </c>
      <c r="E12" t="n">
        <v>19.46</v>
      </c>
      <c r="F12" t="n">
        <v>14.99</v>
      </c>
      <c r="G12" t="n">
        <v>20.43</v>
      </c>
      <c r="H12" t="n">
        <v>0.29</v>
      </c>
      <c r="I12" t="n">
        <v>44</v>
      </c>
      <c r="J12" t="n">
        <v>217.45</v>
      </c>
      <c r="K12" t="n">
        <v>56.13</v>
      </c>
      <c r="L12" t="n">
        <v>3.5</v>
      </c>
      <c r="M12" t="n">
        <v>42</v>
      </c>
      <c r="N12" t="n">
        <v>47.82</v>
      </c>
      <c r="O12" t="n">
        <v>27053.07</v>
      </c>
      <c r="P12" t="n">
        <v>207.61</v>
      </c>
      <c r="Q12" t="n">
        <v>1389.85</v>
      </c>
      <c r="R12" t="n">
        <v>68.13</v>
      </c>
      <c r="S12" t="n">
        <v>39.31</v>
      </c>
      <c r="T12" t="n">
        <v>13412.89</v>
      </c>
      <c r="U12" t="n">
        <v>0.58</v>
      </c>
      <c r="V12" t="n">
        <v>0.86</v>
      </c>
      <c r="W12" t="n">
        <v>3.43</v>
      </c>
      <c r="X12" t="n">
        <v>0.86</v>
      </c>
      <c r="Y12" t="n">
        <v>1</v>
      </c>
      <c r="Z12" t="n">
        <v>10</v>
      </c>
      <c r="AA12" t="n">
        <v>1098.4125367119</v>
      </c>
      <c r="AB12" t="n">
        <v>1502.89649127031</v>
      </c>
      <c r="AC12" t="n">
        <v>1359.462159471944</v>
      </c>
      <c r="AD12" t="n">
        <v>1098412.5367119</v>
      </c>
      <c r="AE12" t="n">
        <v>1502896.49127031</v>
      </c>
      <c r="AF12" t="n">
        <v>2.98090079532871e-06</v>
      </c>
      <c r="AG12" t="n">
        <v>50.67708333333334</v>
      </c>
      <c r="AH12" t="n">
        <v>1359462.159471944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5.1884</v>
      </c>
      <c r="E13" t="n">
        <v>19.27</v>
      </c>
      <c r="F13" t="n">
        <v>14.93</v>
      </c>
      <c r="G13" t="n">
        <v>21.85</v>
      </c>
      <c r="H13" t="n">
        <v>0.31</v>
      </c>
      <c r="I13" t="n">
        <v>41</v>
      </c>
      <c r="J13" t="n">
        <v>217.86</v>
      </c>
      <c r="K13" t="n">
        <v>56.13</v>
      </c>
      <c r="L13" t="n">
        <v>3.75</v>
      </c>
      <c r="M13" t="n">
        <v>39</v>
      </c>
      <c r="N13" t="n">
        <v>47.98</v>
      </c>
      <c r="O13" t="n">
        <v>27103.65</v>
      </c>
      <c r="P13" t="n">
        <v>205.27</v>
      </c>
      <c r="Q13" t="n">
        <v>1389.68</v>
      </c>
      <c r="R13" t="n">
        <v>66.72</v>
      </c>
      <c r="S13" t="n">
        <v>39.31</v>
      </c>
      <c r="T13" t="n">
        <v>12721.94</v>
      </c>
      <c r="U13" t="n">
        <v>0.59</v>
      </c>
      <c r="V13" t="n">
        <v>0.86</v>
      </c>
      <c r="W13" t="n">
        <v>3.42</v>
      </c>
      <c r="X13" t="n">
        <v>0.8100000000000001</v>
      </c>
      <c r="Y13" t="n">
        <v>1</v>
      </c>
      <c r="Z13" t="n">
        <v>10</v>
      </c>
      <c r="AA13" t="n">
        <v>1092.262658693033</v>
      </c>
      <c r="AB13" t="n">
        <v>1494.481956851426</v>
      </c>
      <c r="AC13" t="n">
        <v>1351.850696408125</v>
      </c>
      <c r="AD13" t="n">
        <v>1092262.658693033</v>
      </c>
      <c r="AE13" t="n">
        <v>1494481.956851426</v>
      </c>
      <c r="AF13" t="n">
        <v>3.009087063014802e-06</v>
      </c>
      <c r="AG13" t="n">
        <v>50.18229166666666</v>
      </c>
      <c r="AH13" t="n">
        <v>1351850.696408125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5.2389</v>
      </c>
      <c r="E14" t="n">
        <v>19.09</v>
      </c>
      <c r="F14" t="n">
        <v>14.87</v>
      </c>
      <c r="G14" t="n">
        <v>23.48</v>
      </c>
      <c r="H14" t="n">
        <v>0.33</v>
      </c>
      <c r="I14" t="n">
        <v>38</v>
      </c>
      <c r="J14" t="n">
        <v>218.27</v>
      </c>
      <c r="K14" t="n">
        <v>56.13</v>
      </c>
      <c r="L14" t="n">
        <v>4</v>
      </c>
      <c r="M14" t="n">
        <v>36</v>
      </c>
      <c r="N14" t="n">
        <v>48.15</v>
      </c>
      <c r="O14" t="n">
        <v>27154.29</v>
      </c>
      <c r="P14" t="n">
        <v>203.71</v>
      </c>
      <c r="Q14" t="n">
        <v>1389.78</v>
      </c>
      <c r="R14" t="n">
        <v>64.65000000000001</v>
      </c>
      <c r="S14" t="n">
        <v>39.31</v>
      </c>
      <c r="T14" t="n">
        <v>11699.78</v>
      </c>
      <c r="U14" t="n">
        <v>0.61</v>
      </c>
      <c r="V14" t="n">
        <v>0.86</v>
      </c>
      <c r="W14" t="n">
        <v>3.42</v>
      </c>
      <c r="X14" t="n">
        <v>0.75</v>
      </c>
      <c r="Y14" t="n">
        <v>1</v>
      </c>
      <c r="Z14" t="n">
        <v>10</v>
      </c>
      <c r="AA14" t="n">
        <v>1077.14878857734</v>
      </c>
      <c r="AB14" t="n">
        <v>1473.802492982244</v>
      </c>
      <c r="AC14" t="n">
        <v>1333.144851546808</v>
      </c>
      <c r="AD14" t="n">
        <v>1077148.78857734</v>
      </c>
      <c r="AE14" t="n">
        <v>1473802.492982244</v>
      </c>
      <c r="AF14" t="n">
        <v>3.038375262976688e-06</v>
      </c>
      <c r="AG14" t="n">
        <v>49.71354166666666</v>
      </c>
      <c r="AH14" t="n">
        <v>1333144.851546808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5.2875</v>
      </c>
      <c r="E15" t="n">
        <v>18.91</v>
      </c>
      <c r="F15" t="n">
        <v>14.82</v>
      </c>
      <c r="G15" t="n">
        <v>25.41</v>
      </c>
      <c r="H15" t="n">
        <v>0.35</v>
      </c>
      <c r="I15" t="n">
        <v>35</v>
      </c>
      <c r="J15" t="n">
        <v>218.68</v>
      </c>
      <c r="K15" t="n">
        <v>56.13</v>
      </c>
      <c r="L15" t="n">
        <v>4.25</v>
      </c>
      <c r="M15" t="n">
        <v>33</v>
      </c>
      <c r="N15" t="n">
        <v>48.31</v>
      </c>
      <c r="O15" t="n">
        <v>27204.98</v>
      </c>
      <c r="P15" t="n">
        <v>200.94</v>
      </c>
      <c r="Q15" t="n">
        <v>1389.71</v>
      </c>
      <c r="R15" t="n">
        <v>62.91</v>
      </c>
      <c r="S15" t="n">
        <v>39.31</v>
      </c>
      <c r="T15" t="n">
        <v>10844.93</v>
      </c>
      <c r="U15" t="n">
        <v>0.62</v>
      </c>
      <c r="V15" t="n">
        <v>0.87</v>
      </c>
      <c r="W15" t="n">
        <v>3.42</v>
      </c>
      <c r="X15" t="n">
        <v>0.7</v>
      </c>
      <c r="Y15" t="n">
        <v>1</v>
      </c>
      <c r="Z15" t="n">
        <v>10</v>
      </c>
      <c r="AA15" t="n">
        <v>1061.078804611129</v>
      </c>
      <c r="AB15" t="n">
        <v>1451.814831962017</v>
      </c>
      <c r="AC15" t="n">
        <v>1313.255662034476</v>
      </c>
      <c r="AD15" t="n">
        <v>1061078.804611129</v>
      </c>
      <c r="AE15" t="n">
        <v>1451814.831962017</v>
      </c>
      <c r="AF15" t="n">
        <v>3.06656153066278e-06</v>
      </c>
      <c r="AG15" t="n">
        <v>49.24479166666666</v>
      </c>
      <c r="AH15" t="n">
        <v>1313255.662034475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5.3284</v>
      </c>
      <c r="E16" t="n">
        <v>18.77</v>
      </c>
      <c r="F16" t="n">
        <v>14.76</v>
      </c>
      <c r="G16" t="n">
        <v>26.84</v>
      </c>
      <c r="H16" t="n">
        <v>0.36</v>
      </c>
      <c r="I16" t="n">
        <v>33</v>
      </c>
      <c r="J16" t="n">
        <v>219.09</v>
      </c>
      <c r="K16" t="n">
        <v>56.13</v>
      </c>
      <c r="L16" t="n">
        <v>4.5</v>
      </c>
      <c r="M16" t="n">
        <v>31</v>
      </c>
      <c r="N16" t="n">
        <v>48.47</v>
      </c>
      <c r="O16" t="n">
        <v>27255.72</v>
      </c>
      <c r="P16" t="n">
        <v>198.91</v>
      </c>
      <c r="Q16" t="n">
        <v>1389.66</v>
      </c>
      <c r="R16" t="n">
        <v>61.23</v>
      </c>
      <c r="S16" t="n">
        <v>39.31</v>
      </c>
      <c r="T16" t="n">
        <v>10017.22</v>
      </c>
      <c r="U16" t="n">
        <v>0.64</v>
      </c>
      <c r="V16" t="n">
        <v>0.87</v>
      </c>
      <c r="W16" t="n">
        <v>3.41</v>
      </c>
      <c r="X16" t="n">
        <v>0.64</v>
      </c>
      <c r="Y16" t="n">
        <v>1</v>
      </c>
      <c r="Z16" t="n">
        <v>10</v>
      </c>
      <c r="AA16" t="n">
        <v>1056.022738743178</v>
      </c>
      <c r="AB16" t="n">
        <v>1444.896899583603</v>
      </c>
      <c r="AC16" t="n">
        <v>1306.997967412878</v>
      </c>
      <c r="AD16" t="n">
        <v>1056022.738743178</v>
      </c>
      <c r="AE16" t="n">
        <v>1444896.899583603</v>
      </c>
      <c r="AF16" t="n">
        <v>3.090282072810129e-06</v>
      </c>
      <c r="AG16" t="n">
        <v>48.88020833333334</v>
      </c>
      <c r="AH16" t="n">
        <v>1306997.967412878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5.3618</v>
      </c>
      <c r="E17" t="n">
        <v>18.65</v>
      </c>
      <c r="F17" t="n">
        <v>14.73</v>
      </c>
      <c r="G17" t="n">
        <v>28.51</v>
      </c>
      <c r="H17" t="n">
        <v>0.38</v>
      </c>
      <c r="I17" t="n">
        <v>31</v>
      </c>
      <c r="J17" t="n">
        <v>219.51</v>
      </c>
      <c r="K17" t="n">
        <v>56.13</v>
      </c>
      <c r="L17" t="n">
        <v>4.75</v>
      </c>
      <c r="M17" t="n">
        <v>29</v>
      </c>
      <c r="N17" t="n">
        <v>48.63</v>
      </c>
      <c r="O17" t="n">
        <v>27306.53</v>
      </c>
      <c r="P17" t="n">
        <v>197.13</v>
      </c>
      <c r="Q17" t="n">
        <v>1389.83</v>
      </c>
      <c r="R17" t="n">
        <v>60.18</v>
      </c>
      <c r="S17" t="n">
        <v>39.31</v>
      </c>
      <c r="T17" t="n">
        <v>9499.049999999999</v>
      </c>
      <c r="U17" t="n">
        <v>0.65</v>
      </c>
      <c r="V17" t="n">
        <v>0.87</v>
      </c>
      <c r="W17" t="n">
        <v>3.41</v>
      </c>
      <c r="X17" t="n">
        <v>0.61</v>
      </c>
      <c r="Y17" t="n">
        <v>1</v>
      </c>
      <c r="Z17" t="n">
        <v>10</v>
      </c>
      <c r="AA17" t="n">
        <v>1042.279212094117</v>
      </c>
      <c r="AB17" t="n">
        <v>1426.092400100754</v>
      </c>
      <c r="AC17" t="n">
        <v>1289.988142968392</v>
      </c>
      <c r="AD17" t="n">
        <v>1042279.212094117</v>
      </c>
      <c r="AE17" t="n">
        <v>1426092.400100754</v>
      </c>
      <c r="AF17" t="n">
        <v>3.109652882289871e-06</v>
      </c>
      <c r="AG17" t="n">
        <v>48.56770833333334</v>
      </c>
      <c r="AH17" t="n">
        <v>1289988.142968392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5.3958</v>
      </c>
      <c r="E18" t="n">
        <v>18.53</v>
      </c>
      <c r="F18" t="n">
        <v>14.7</v>
      </c>
      <c r="G18" t="n">
        <v>30.4</v>
      </c>
      <c r="H18" t="n">
        <v>0.4</v>
      </c>
      <c r="I18" t="n">
        <v>29</v>
      </c>
      <c r="J18" t="n">
        <v>219.92</v>
      </c>
      <c r="K18" t="n">
        <v>56.13</v>
      </c>
      <c r="L18" t="n">
        <v>5</v>
      </c>
      <c r="M18" t="n">
        <v>27</v>
      </c>
      <c r="N18" t="n">
        <v>48.79</v>
      </c>
      <c r="O18" t="n">
        <v>27357.39</v>
      </c>
      <c r="P18" t="n">
        <v>195.1</v>
      </c>
      <c r="Q18" t="n">
        <v>1389.62</v>
      </c>
      <c r="R18" t="n">
        <v>59.08</v>
      </c>
      <c r="S18" t="n">
        <v>39.31</v>
      </c>
      <c r="T18" t="n">
        <v>8962.58</v>
      </c>
      <c r="U18" t="n">
        <v>0.67</v>
      </c>
      <c r="V18" t="n">
        <v>0.87</v>
      </c>
      <c r="W18" t="n">
        <v>3.41</v>
      </c>
      <c r="X18" t="n">
        <v>0.57</v>
      </c>
      <c r="Y18" t="n">
        <v>1</v>
      </c>
      <c r="Z18" t="n">
        <v>10</v>
      </c>
      <c r="AA18" t="n">
        <v>1037.966749423168</v>
      </c>
      <c r="AB18" t="n">
        <v>1420.191898421937</v>
      </c>
      <c r="AC18" t="n">
        <v>1284.650776888395</v>
      </c>
      <c r="AD18" t="n">
        <v>1037966.749423168</v>
      </c>
      <c r="AE18" t="n">
        <v>1420191.898421937</v>
      </c>
      <c r="AF18" t="n">
        <v>3.129371670383022e-06</v>
      </c>
      <c r="AG18" t="n">
        <v>48.25520833333334</v>
      </c>
      <c r="AH18" t="n">
        <v>1284650.776888394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5.4178</v>
      </c>
      <c r="E19" t="n">
        <v>18.46</v>
      </c>
      <c r="F19" t="n">
        <v>14.66</v>
      </c>
      <c r="G19" t="n">
        <v>31.42</v>
      </c>
      <c r="H19" t="n">
        <v>0.42</v>
      </c>
      <c r="I19" t="n">
        <v>28</v>
      </c>
      <c r="J19" t="n">
        <v>220.33</v>
      </c>
      <c r="K19" t="n">
        <v>56.13</v>
      </c>
      <c r="L19" t="n">
        <v>5.25</v>
      </c>
      <c r="M19" t="n">
        <v>26</v>
      </c>
      <c r="N19" t="n">
        <v>48.95</v>
      </c>
      <c r="O19" t="n">
        <v>27408.3</v>
      </c>
      <c r="P19" t="n">
        <v>193.63</v>
      </c>
      <c r="Q19" t="n">
        <v>1389.67</v>
      </c>
      <c r="R19" t="n">
        <v>58.07</v>
      </c>
      <c r="S19" t="n">
        <v>39.31</v>
      </c>
      <c r="T19" t="n">
        <v>8459.969999999999</v>
      </c>
      <c r="U19" t="n">
        <v>0.68</v>
      </c>
      <c r="V19" t="n">
        <v>0.88</v>
      </c>
      <c r="W19" t="n">
        <v>3.41</v>
      </c>
      <c r="X19" t="n">
        <v>0.54</v>
      </c>
      <c r="Y19" t="n">
        <v>1</v>
      </c>
      <c r="Z19" t="n">
        <v>10</v>
      </c>
      <c r="AA19" t="n">
        <v>1025.193620308637</v>
      </c>
      <c r="AB19" t="n">
        <v>1402.715139656749</v>
      </c>
      <c r="AC19" t="n">
        <v>1268.841975450971</v>
      </c>
      <c r="AD19" t="n">
        <v>1025193.620308637</v>
      </c>
      <c r="AE19" t="n">
        <v>1402715.139656749</v>
      </c>
      <c r="AF19" t="n">
        <v>3.142130886208002e-06</v>
      </c>
      <c r="AG19" t="n">
        <v>48.07291666666666</v>
      </c>
      <c r="AH19" t="n">
        <v>1268841.975450971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5.4547</v>
      </c>
      <c r="E20" t="n">
        <v>18.33</v>
      </c>
      <c r="F20" t="n">
        <v>14.62</v>
      </c>
      <c r="G20" t="n">
        <v>33.74</v>
      </c>
      <c r="H20" t="n">
        <v>0.44</v>
      </c>
      <c r="I20" t="n">
        <v>26</v>
      </c>
      <c r="J20" t="n">
        <v>220.74</v>
      </c>
      <c r="K20" t="n">
        <v>56.13</v>
      </c>
      <c r="L20" t="n">
        <v>5.5</v>
      </c>
      <c r="M20" t="n">
        <v>24</v>
      </c>
      <c r="N20" t="n">
        <v>49.12</v>
      </c>
      <c r="O20" t="n">
        <v>27459.27</v>
      </c>
      <c r="P20" t="n">
        <v>191.28</v>
      </c>
      <c r="Q20" t="n">
        <v>1389.57</v>
      </c>
      <c r="R20" t="n">
        <v>56.85</v>
      </c>
      <c r="S20" t="n">
        <v>39.31</v>
      </c>
      <c r="T20" t="n">
        <v>7862.04</v>
      </c>
      <c r="U20" t="n">
        <v>0.6899999999999999</v>
      </c>
      <c r="V20" t="n">
        <v>0.88</v>
      </c>
      <c r="W20" t="n">
        <v>3.4</v>
      </c>
      <c r="X20" t="n">
        <v>0.5</v>
      </c>
      <c r="Y20" t="n">
        <v>1</v>
      </c>
      <c r="Z20" t="n">
        <v>10</v>
      </c>
      <c r="AA20" t="n">
        <v>1020.419776098625</v>
      </c>
      <c r="AB20" t="n">
        <v>1396.183355401467</v>
      </c>
      <c r="AC20" t="n">
        <v>1262.933575517597</v>
      </c>
      <c r="AD20" t="n">
        <v>1020419.776098625</v>
      </c>
      <c r="AE20" t="n">
        <v>1396183.355401468</v>
      </c>
      <c r="AF20" t="n">
        <v>3.163531570932627e-06</v>
      </c>
      <c r="AG20" t="n">
        <v>47.734375</v>
      </c>
      <c r="AH20" t="n">
        <v>1262933.575517597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5.4703</v>
      </c>
      <c r="E21" t="n">
        <v>18.28</v>
      </c>
      <c r="F21" t="n">
        <v>14.61</v>
      </c>
      <c r="G21" t="n">
        <v>35.07</v>
      </c>
      <c r="H21" t="n">
        <v>0.46</v>
      </c>
      <c r="I21" t="n">
        <v>25</v>
      </c>
      <c r="J21" t="n">
        <v>221.16</v>
      </c>
      <c r="K21" t="n">
        <v>56.13</v>
      </c>
      <c r="L21" t="n">
        <v>5.75</v>
      </c>
      <c r="M21" t="n">
        <v>23</v>
      </c>
      <c r="N21" t="n">
        <v>49.28</v>
      </c>
      <c r="O21" t="n">
        <v>27510.3</v>
      </c>
      <c r="P21" t="n">
        <v>190.26</v>
      </c>
      <c r="Q21" t="n">
        <v>1389.57</v>
      </c>
      <c r="R21" t="n">
        <v>56.69</v>
      </c>
      <c r="S21" t="n">
        <v>39.31</v>
      </c>
      <c r="T21" t="n">
        <v>7783.12</v>
      </c>
      <c r="U21" t="n">
        <v>0.6899999999999999</v>
      </c>
      <c r="V21" t="n">
        <v>0.88</v>
      </c>
      <c r="W21" t="n">
        <v>3.4</v>
      </c>
      <c r="X21" t="n">
        <v>0.49</v>
      </c>
      <c r="Y21" t="n">
        <v>1</v>
      </c>
      <c r="Z21" t="n">
        <v>10</v>
      </c>
      <c r="AA21" t="n">
        <v>1018.486932849011</v>
      </c>
      <c r="AB21" t="n">
        <v>1393.538753996319</v>
      </c>
      <c r="AC21" t="n">
        <v>1260.541371158835</v>
      </c>
      <c r="AD21" t="n">
        <v>1018486.932849011</v>
      </c>
      <c r="AE21" t="n">
        <v>1393538.753996319</v>
      </c>
      <c r="AF21" t="n">
        <v>3.172579014881249e-06</v>
      </c>
      <c r="AG21" t="n">
        <v>47.60416666666666</v>
      </c>
      <c r="AH21" t="n">
        <v>1260541.371158835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5.4916</v>
      </c>
      <c r="E22" t="n">
        <v>18.21</v>
      </c>
      <c r="F22" t="n">
        <v>14.58</v>
      </c>
      <c r="G22" t="n">
        <v>36.46</v>
      </c>
      <c r="H22" t="n">
        <v>0.48</v>
      </c>
      <c r="I22" t="n">
        <v>24</v>
      </c>
      <c r="J22" t="n">
        <v>221.57</v>
      </c>
      <c r="K22" t="n">
        <v>56.13</v>
      </c>
      <c r="L22" t="n">
        <v>6</v>
      </c>
      <c r="M22" t="n">
        <v>22</v>
      </c>
      <c r="N22" t="n">
        <v>49.45</v>
      </c>
      <c r="O22" t="n">
        <v>27561.39</v>
      </c>
      <c r="P22" t="n">
        <v>187.55</v>
      </c>
      <c r="Q22" t="n">
        <v>1389.57</v>
      </c>
      <c r="R22" t="n">
        <v>55.65</v>
      </c>
      <c r="S22" t="n">
        <v>39.31</v>
      </c>
      <c r="T22" t="n">
        <v>7270.32</v>
      </c>
      <c r="U22" t="n">
        <v>0.71</v>
      </c>
      <c r="V22" t="n">
        <v>0.88</v>
      </c>
      <c r="W22" t="n">
        <v>3.4</v>
      </c>
      <c r="X22" t="n">
        <v>0.46</v>
      </c>
      <c r="Y22" t="n">
        <v>1</v>
      </c>
      <c r="Z22" t="n">
        <v>10</v>
      </c>
      <c r="AA22" t="n">
        <v>1004.571843251958</v>
      </c>
      <c r="AB22" t="n">
        <v>1374.499514519204</v>
      </c>
      <c r="AC22" t="n">
        <v>1243.319209975676</v>
      </c>
      <c r="AD22" t="n">
        <v>1004571.843251958</v>
      </c>
      <c r="AE22" t="n">
        <v>1374499.514519204</v>
      </c>
      <c r="AF22" t="n">
        <v>3.184932255657252e-06</v>
      </c>
      <c r="AG22" t="n">
        <v>47.421875</v>
      </c>
      <c r="AH22" t="n">
        <v>1243319.209975676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5.5067</v>
      </c>
      <c r="E23" t="n">
        <v>18.16</v>
      </c>
      <c r="F23" t="n">
        <v>14.58</v>
      </c>
      <c r="G23" t="n">
        <v>38.02</v>
      </c>
      <c r="H23" t="n">
        <v>0.5</v>
      </c>
      <c r="I23" t="n">
        <v>23</v>
      </c>
      <c r="J23" t="n">
        <v>221.99</v>
      </c>
      <c r="K23" t="n">
        <v>56.13</v>
      </c>
      <c r="L23" t="n">
        <v>6.25</v>
      </c>
      <c r="M23" t="n">
        <v>21</v>
      </c>
      <c r="N23" t="n">
        <v>49.61</v>
      </c>
      <c r="O23" t="n">
        <v>27612.53</v>
      </c>
      <c r="P23" t="n">
        <v>185.89</v>
      </c>
      <c r="Q23" t="n">
        <v>1389.67</v>
      </c>
      <c r="R23" t="n">
        <v>55.31</v>
      </c>
      <c r="S23" t="n">
        <v>39.31</v>
      </c>
      <c r="T23" t="n">
        <v>7107.95</v>
      </c>
      <c r="U23" t="n">
        <v>0.71</v>
      </c>
      <c r="V23" t="n">
        <v>0.88</v>
      </c>
      <c r="W23" t="n">
        <v>3.4</v>
      </c>
      <c r="X23" t="n">
        <v>0.45</v>
      </c>
      <c r="Y23" t="n">
        <v>1</v>
      </c>
      <c r="Z23" t="n">
        <v>10</v>
      </c>
      <c r="AA23" t="n">
        <v>1002.13431639633</v>
      </c>
      <c r="AB23" t="n">
        <v>1371.16438273924</v>
      </c>
      <c r="AC23" t="n">
        <v>1240.302378491904</v>
      </c>
      <c r="AD23" t="n">
        <v>1002134.31639633</v>
      </c>
      <c r="AE23" t="n">
        <v>1371164.38273924</v>
      </c>
      <c r="AF23" t="n">
        <v>3.193689717428034e-06</v>
      </c>
      <c r="AG23" t="n">
        <v>47.29166666666666</v>
      </c>
      <c r="AH23" t="n">
        <v>1240302.378491904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5.5285</v>
      </c>
      <c r="E24" t="n">
        <v>18.09</v>
      </c>
      <c r="F24" t="n">
        <v>14.55</v>
      </c>
      <c r="G24" t="n">
        <v>39.67</v>
      </c>
      <c r="H24" t="n">
        <v>0.52</v>
      </c>
      <c r="I24" t="n">
        <v>22</v>
      </c>
      <c r="J24" t="n">
        <v>222.4</v>
      </c>
      <c r="K24" t="n">
        <v>56.13</v>
      </c>
      <c r="L24" t="n">
        <v>6.5</v>
      </c>
      <c r="M24" t="n">
        <v>20</v>
      </c>
      <c r="N24" t="n">
        <v>49.78</v>
      </c>
      <c r="O24" t="n">
        <v>27663.85</v>
      </c>
      <c r="P24" t="n">
        <v>184.37</v>
      </c>
      <c r="Q24" t="n">
        <v>1389.62</v>
      </c>
      <c r="R24" t="n">
        <v>54.5</v>
      </c>
      <c r="S24" t="n">
        <v>39.31</v>
      </c>
      <c r="T24" t="n">
        <v>6705.93</v>
      </c>
      <c r="U24" t="n">
        <v>0.72</v>
      </c>
      <c r="V24" t="n">
        <v>0.88</v>
      </c>
      <c r="W24" t="n">
        <v>3.4</v>
      </c>
      <c r="X24" t="n">
        <v>0.42</v>
      </c>
      <c r="Y24" t="n">
        <v>1</v>
      </c>
      <c r="Z24" t="n">
        <v>10</v>
      </c>
      <c r="AA24" t="n">
        <v>999.2873362536554</v>
      </c>
      <c r="AB24" t="n">
        <v>1367.269018908133</v>
      </c>
      <c r="AC24" t="n">
        <v>1236.77878271766</v>
      </c>
      <c r="AD24" t="n">
        <v>999287.3362536555</v>
      </c>
      <c r="AE24" t="n">
        <v>1367269.018908133</v>
      </c>
      <c r="AF24" t="n">
        <v>3.206332940381878e-06</v>
      </c>
      <c r="AG24" t="n">
        <v>47.109375</v>
      </c>
      <c r="AH24" t="n">
        <v>1236778.78271766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5.5546</v>
      </c>
      <c r="E25" t="n">
        <v>18</v>
      </c>
      <c r="F25" t="n">
        <v>14.5</v>
      </c>
      <c r="G25" t="n">
        <v>41.44</v>
      </c>
      <c r="H25" t="n">
        <v>0.54</v>
      </c>
      <c r="I25" t="n">
        <v>21</v>
      </c>
      <c r="J25" t="n">
        <v>222.82</v>
      </c>
      <c r="K25" t="n">
        <v>56.13</v>
      </c>
      <c r="L25" t="n">
        <v>6.75</v>
      </c>
      <c r="M25" t="n">
        <v>19</v>
      </c>
      <c r="N25" t="n">
        <v>49.94</v>
      </c>
      <c r="O25" t="n">
        <v>27715.11</v>
      </c>
      <c r="P25" t="n">
        <v>181.85</v>
      </c>
      <c r="Q25" t="n">
        <v>1389.59</v>
      </c>
      <c r="R25" t="n">
        <v>53.26</v>
      </c>
      <c r="S25" t="n">
        <v>39.31</v>
      </c>
      <c r="T25" t="n">
        <v>6090.85</v>
      </c>
      <c r="U25" t="n">
        <v>0.74</v>
      </c>
      <c r="V25" t="n">
        <v>0.89</v>
      </c>
      <c r="W25" t="n">
        <v>3.39</v>
      </c>
      <c r="X25" t="n">
        <v>0.38</v>
      </c>
      <c r="Y25" t="n">
        <v>1</v>
      </c>
      <c r="Z25" t="n">
        <v>10</v>
      </c>
      <c r="AA25" t="n">
        <v>995.0206309546021</v>
      </c>
      <c r="AB25" t="n">
        <v>1361.431124484215</v>
      </c>
      <c r="AC25" t="n">
        <v>1231.498048744025</v>
      </c>
      <c r="AD25" t="n">
        <v>995020.6309546022</v>
      </c>
      <c r="AE25" t="n">
        <v>1361431.124484215</v>
      </c>
      <c r="AF25" t="n">
        <v>3.221470010065149e-06</v>
      </c>
      <c r="AG25" t="n">
        <v>46.875</v>
      </c>
      <c r="AH25" t="n">
        <v>1231498.048744025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5.5687</v>
      </c>
      <c r="E26" t="n">
        <v>17.96</v>
      </c>
      <c r="F26" t="n">
        <v>14.5</v>
      </c>
      <c r="G26" t="n">
        <v>43.5</v>
      </c>
      <c r="H26" t="n">
        <v>0.5600000000000001</v>
      </c>
      <c r="I26" t="n">
        <v>20</v>
      </c>
      <c r="J26" t="n">
        <v>223.23</v>
      </c>
      <c r="K26" t="n">
        <v>56.13</v>
      </c>
      <c r="L26" t="n">
        <v>7</v>
      </c>
      <c r="M26" t="n">
        <v>18</v>
      </c>
      <c r="N26" t="n">
        <v>50.11</v>
      </c>
      <c r="O26" t="n">
        <v>27766.43</v>
      </c>
      <c r="P26" t="n">
        <v>181.4</v>
      </c>
      <c r="Q26" t="n">
        <v>1389.66</v>
      </c>
      <c r="R26" t="n">
        <v>53.23</v>
      </c>
      <c r="S26" t="n">
        <v>39.31</v>
      </c>
      <c r="T26" t="n">
        <v>6078.57</v>
      </c>
      <c r="U26" t="n">
        <v>0.74</v>
      </c>
      <c r="V26" t="n">
        <v>0.89</v>
      </c>
      <c r="W26" t="n">
        <v>3.39</v>
      </c>
      <c r="X26" t="n">
        <v>0.38</v>
      </c>
      <c r="Y26" t="n">
        <v>1</v>
      </c>
      <c r="Z26" t="n">
        <v>10</v>
      </c>
      <c r="AA26" t="n">
        <v>984.0994733595497</v>
      </c>
      <c r="AB26" t="n">
        <v>1346.488314855196</v>
      </c>
      <c r="AC26" t="n">
        <v>1217.981359893634</v>
      </c>
      <c r="AD26" t="n">
        <v>984099.4733595498</v>
      </c>
      <c r="AE26" t="n">
        <v>1346488.314855196</v>
      </c>
      <c r="AF26" t="n">
        <v>3.22964750748025e-06</v>
      </c>
      <c r="AG26" t="n">
        <v>46.77083333333334</v>
      </c>
      <c r="AH26" t="n">
        <v>1217981.359893634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5.5885</v>
      </c>
      <c r="E27" t="n">
        <v>17.89</v>
      </c>
      <c r="F27" t="n">
        <v>14.48</v>
      </c>
      <c r="G27" t="n">
        <v>45.72</v>
      </c>
      <c r="H27" t="n">
        <v>0.58</v>
      </c>
      <c r="I27" t="n">
        <v>19</v>
      </c>
      <c r="J27" t="n">
        <v>223.65</v>
      </c>
      <c r="K27" t="n">
        <v>56.13</v>
      </c>
      <c r="L27" t="n">
        <v>7.25</v>
      </c>
      <c r="M27" t="n">
        <v>17</v>
      </c>
      <c r="N27" t="n">
        <v>50.27</v>
      </c>
      <c r="O27" t="n">
        <v>27817.81</v>
      </c>
      <c r="P27" t="n">
        <v>179.25</v>
      </c>
      <c r="Q27" t="n">
        <v>1389.63</v>
      </c>
      <c r="R27" t="n">
        <v>52.36</v>
      </c>
      <c r="S27" t="n">
        <v>39.31</v>
      </c>
      <c r="T27" t="n">
        <v>5652.12</v>
      </c>
      <c r="U27" t="n">
        <v>0.75</v>
      </c>
      <c r="V27" t="n">
        <v>0.89</v>
      </c>
      <c r="W27" t="n">
        <v>3.39</v>
      </c>
      <c r="X27" t="n">
        <v>0.36</v>
      </c>
      <c r="Y27" t="n">
        <v>1</v>
      </c>
      <c r="Z27" t="n">
        <v>10</v>
      </c>
      <c r="AA27" t="n">
        <v>980.8722968076161</v>
      </c>
      <c r="AB27" t="n">
        <v>1342.072749523859</v>
      </c>
      <c r="AC27" t="n">
        <v>1213.987209920235</v>
      </c>
      <c r="AD27" t="n">
        <v>980872.296807616</v>
      </c>
      <c r="AE27" t="n">
        <v>1342072.749523859</v>
      </c>
      <c r="AF27" t="n">
        <v>3.241130801722732e-06</v>
      </c>
      <c r="AG27" t="n">
        <v>46.58854166666666</v>
      </c>
      <c r="AH27" t="n">
        <v>1213987.209920235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5.6059</v>
      </c>
      <c r="E28" t="n">
        <v>17.84</v>
      </c>
      <c r="F28" t="n">
        <v>14.47</v>
      </c>
      <c r="G28" t="n">
        <v>48.22</v>
      </c>
      <c r="H28" t="n">
        <v>0.59</v>
      </c>
      <c r="I28" t="n">
        <v>18</v>
      </c>
      <c r="J28" t="n">
        <v>224.07</v>
      </c>
      <c r="K28" t="n">
        <v>56.13</v>
      </c>
      <c r="L28" t="n">
        <v>7.5</v>
      </c>
      <c r="M28" t="n">
        <v>16</v>
      </c>
      <c r="N28" t="n">
        <v>50.44</v>
      </c>
      <c r="O28" t="n">
        <v>27869.24</v>
      </c>
      <c r="P28" t="n">
        <v>177.13</v>
      </c>
      <c r="Q28" t="n">
        <v>1389.69</v>
      </c>
      <c r="R28" t="n">
        <v>52.02</v>
      </c>
      <c r="S28" t="n">
        <v>39.31</v>
      </c>
      <c r="T28" t="n">
        <v>5484.02</v>
      </c>
      <c r="U28" t="n">
        <v>0.76</v>
      </c>
      <c r="V28" t="n">
        <v>0.89</v>
      </c>
      <c r="W28" t="n">
        <v>3.39</v>
      </c>
      <c r="X28" t="n">
        <v>0.34</v>
      </c>
      <c r="Y28" t="n">
        <v>1</v>
      </c>
      <c r="Z28" t="n">
        <v>10</v>
      </c>
      <c r="AA28" t="n">
        <v>977.7831154012538</v>
      </c>
      <c r="AB28" t="n">
        <v>1337.845995238608</v>
      </c>
      <c r="AC28" t="n">
        <v>1210.163851131682</v>
      </c>
      <c r="AD28" t="n">
        <v>977783.1154012538</v>
      </c>
      <c r="AE28" t="n">
        <v>1337845.995238608</v>
      </c>
      <c r="AF28" t="n">
        <v>3.25122218151158e-06</v>
      </c>
      <c r="AG28" t="n">
        <v>46.45833333333334</v>
      </c>
      <c r="AH28" t="n">
        <v>1210163.851131682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5.6074</v>
      </c>
      <c r="E29" t="n">
        <v>17.83</v>
      </c>
      <c r="F29" t="n">
        <v>14.46</v>
      </c>
      <c r="G29" t="n">
        <v>48.2</v>
      </c>
      <c r="H29" t="n">
        <v>0.61</v>
      </c>
      <c r="I29" t="n">
        <v>18</v>
      </c>
      <c r="J29" t="n">
        <v>224.49</v>
      </c>
      <c r="K29" t="n">
        <v>56.13</v>
      </c>
      <c r="L29" t="n">
        <v>7.75</v>
      </c>
      <c r="M29" t="n">
        <v>16</v>
      </c>
      <c r="N29" t="n">
        <v>50.61</v>
      </c>
      <c r="O29" t="n">
        <v>27920.73</v>
      </c>
      <c r="P29" t="n">
        <v>173.97</v>
      </c>
      <c r="Q29" t="n">
        <v>1389.65</v>
      </c>
      <c r="R29" t="n">
        <v>51.99</v>
      </c>
      <c r="S29" t="n">
        <v>39.31</v>
      </c>
      <c r="T29" t="n">
        <v>5470.98</v>
      </c>
      <c r="U29" t="n">
        <v>0.76</v>
      </c>
      <c r="V29" t="n">
        <v>0.89</v>
      </c>
      <c r="W29" t="n">
        <v>3.39</v>
      </c>
      <c r="X29" t="n">
        <v>0.34</v>
      </c>
      <c r="Y29" t="n">
        <v>1</v>
      </c>
      <c r="Z29" t="n">
        <v>10</v>
      </c>
      <c r="AA29" t="n">
        <v>974.572688824462</v>
      </c>
      <c r="AB29" t="n">
        <v>1333.453347962218</v>
      </c>
      <c r="AC29" t="n">
        <v>1206.190431946231</v>
      </c>
      <c r="AD29" t="n">
        <v>974572.688824462</v>
      </c>
      <c r="AE29" t="n">
        <v>1333453.347962218</v>
      </c>
      <c r="AF29" t="n">
        <v>3.252092128045102e-06</v>
      </c>
      <c r="AG29" t="n">
        <v>46.43229166666666</v>
      </c>
      <c r="AH29" t="n">
        <v>1206190.431946231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5.6275</v>
      </c>
      <c r="E30" t="n">
        <v>17.77</v>
      </c>
      <c r="F30" t="n">
        <v>14.44</v>
      </c>
      <c r="G30" t="n">
        <v>50.96</v>
      </c>
      <c r="H30" t="n">
        <v>0.63</v>
      </c>
      <c r="I30" t="n">
        <v>17</v>
      </c>
      <c r="J30" t="n">
        <v>224.9</v>
      </c>
      <c r="K30" t="n">
        <v>56.13</v>
      </c>
      <c r="L30" t="n">
        <v>8</v>
      </c>
      <c r="M30" t="n">
        <v>15</v>
      </c>
      <c r="N30" t="n">
        <v>50.78</v>
      </c>
      <c r="O30" t="n">
        <v>27972.28</v>
      </c>
      <c r="P30" t="n">
        <v>173.87</v>
      </c>
      <c r="Q30" t="n">
        <v>1389.62</v>
      </c>
      <c r="R30" t="n">
        <v>51.28</v>
      </c>
      <c r="S30" t="n">
        <v>39.31</v>
      </c>
      <c r="T30" t="n">
        <v>5121.43</v>
      </c>
      <c r="U30" t="n">
        <v>0.77</v>
      </c>
      <c r="V30" t="n">
        <v>0.89</v>
      </c>
      <c r="W30" t="n">
        <v>3.38</v>
      </c>
      <c r="X30" t="n">
        <v>0.32</v>
      </c>
      <c r="Y30" t="n">
        <v>1</v>
      </c>
      <c r="Z30" t="n">
        <v>10</v>
      </c>
      <c r="AA30" t="n">
        <v>973.3690224812765</v>
      </c>
      <c r="AB30" t="n">
        <v>1331.80643856946</v>
      </c>
      <c r="AC30" t="n">
        <v>1204.700701274466</v>
      </c>
      <c r="AD30" t="n">
        <v>973369.0224812765</v>
      </c>
      <c r="AE30" t="n">
        <v>1331806.43856946</v>
      </c>
      <c r="AF30" t="n">
        <v>3.263749411594288e-06</v>
      </c>
      <c r="AG30" t="n">
        <v>46.27604166666666</v>
      </c>
      <c r="AH30" t="n">
        <v>1204700.701274466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5.6472</v>
      </c>
      <c r="E31" t="n">
        <v>17.71</v>
      </c>
      <c r="F31" t="n">
        <v>14.42</v>
      </c>
      <c r="G31" t="n">
        <v>54.07</v>
      </c>
      <c r="H31" t="n">
        <v>0.65</v>
      </c>
      <c r="I31" t="n">
        <v>16</v>
      </c>
      <c r="J31" t="n">
        <v>225.32</v>
      </c>
      <c r="K31" t="n">
        <v>56.13</v>
      </c>
      <c r="L31" t="n">
        <v>8.25</v>
      </c>
      <c r="M31" t="n">
        <v>14</v>
      </c>
      <c r="N31" t="n">
        <v>50.95</v>
      </c>
      <c r="O31" t="n">
        <v>28023.89</v>
      </c>
      <c r="P31" t="n">
        <v>169.86</v>
      </c>
      <c r="Q31" t="n">
        <v>1389.71</v>
      </c>
      <c r="R31" t="n">
        <v>50.56</v>
      </c>
      <c r="S31" t="n">
        <v>39.31</v>
      </c>
      <c r="T31" t="n">
        <v>4767.86</v>
      </c>
      <c r="U31" t="n">
        <v>0.78</v>
      </c>
      <c r="V31" t="n">
        <v>0.89</v>
      </c>
      <c r="W31" t="n">
        <v>3.39</v>
      </c>
      <c r="X31" t="n">
        <v>0.3</v>
      </c>
      <c r="Y31" t="n">
        <v>1</v>
      </c>
      <c r="Z31" t="n">
        <v>10</v>
      </c>
      <c r="AA31" t="n">
        <v>958.655675028196</v>
      </c>
      <c r="AB31" t="n">
        <v>1311.674987477077</v>
      </c>
      <c r="AC31" t="n">
        <v>1186.490567619672</v>
      </c>
      <c r="AD31" t="n">
        <v>958655.6750281961</v>
      </c>
      <c r="AE31" t="n">
        <v>1311674.987477077</v>
      </c>
      <c r="AF31" t="n">
        <v>3.275174709401201e-06</v>
      </c>
      <c r="AG31" t="n">
        <v>46.11979166666666</v>
      </c>
      <c r="AH31" t="n">
        <v>1186490.567619672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5.6457</v>
      </c>
      <c r="E32" t="n">
        <v>17.71</v>
      </c>
      <c r="F32" t="n">
        <v>14.42</v>
      </c>
      <c r="G32" t="n">
        <v>54.09</v>
      </c>
      <c r="H32" t="n">
        <v>0.67</v>
      </c>
      <c r="I32" t="n">
        <v>16</v>
      </c>
      <c r="J32" t="n">
        <v>225.74</v>
      </c>
      <c r="K32" t="n">
        <v>56.13</v>
      </c>
      <c r="L32" t="n">
        <v>8.5</v>
      </c>
      <c r="M32" t="n">
        <v>12</v>
      </c>
      <c r="N32" t="n">
        <v>51.11</v>
      </c>
      <c r="O32" t="n">
        <v>28075.56</v>
      </c>
      <c r="P32" t="n">
        <v>169.75</v>
      </c>
      <c r="Q32" t="n">
        <v>1389.66</v>
      </c>
      <c r="R32" t="n">
        <v>50.63</v>
      </c>
      <c r="S32" t="n">
        <v>39.31</v>
      </c>
      <c r="T32" t="n">
        <v>4801.67</v>
      </c>
      <c r="U32" t="n">
        <v>0.78</v>
      </c>
      <c r="V32" t="n">
        <v>0.89</v>
      </c>
      <c r="W32" t="n">
        <v>3.39</v>
      </c>
      <c r="X32" t="n">
        <v>0.3</v>
      </c>
      <c r="Y32" t="n">
        <v>1</v>
      </c>
      <c r="Z32" t="n">
        <v>10</v>
      </c>
      <c r="AA32" t="n">
        <v>958.619917538291</v>
      </c>
      <c r="AB32" t="n">
        <v>1311.62606250188</v>
      </c>
      <c r="AC32" t="n">
        <v>1186.446311975441</v>
      </c>
      <c r="AD32" t="n">
        <v>958619.9175382911</v>
      </c>
      <c r="AE32" t="n">
        <v>1311626.06250188</v>
      </c>
      <c r="AF32" t="n">
        <v>3.27430476286768e-06</v>
      </c>
      <c r="AG32" t="n">
        <v>46.11979166666666</v>
      </c>
      <c r="AH32" t="n">
        <v>1186446.311975441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5.6601</v>
      </c>
      <c r="E33" t="n">
        <v>17.67</v>
      </c>
      <c r="F33" t="n">
        <v>14.42</v>
      </c>
      <c r="G33" t="n">
        <v>57.69</v>
      </c>
      <c r="H33" t="n">
        <v>0.6899999999999999</v>
      </c>
      <c r="I33" t="n">
        <v>15</v>
      </c>
      <c r="J33" t="n">
        <v>226.16</v>
      </c>
      <c r="K33" t="n">
        <v>56.13</v>
      </c>
      <c r="L33" t="n">
        <v>8.75</v>
      </c>
      <c r="M33" t="n">
        <v>11</v>
      </c>
      <c r="N33" t="n">
        <v>51.28</v>
      </c>
      <c r="O33" t="n">
        <v>28127.29</v>
      </c>
      <c r="P33" t="n">
        <v>168.11</v>
      </c>
      <c r="Q33" t="n">
        <v>1389.63</v>
      </c>
      <c r="R33" t="n">
        <v>50.5</v>
      </c>
      <c r="S33" t="n">
        <v>39.31</v>
      </c>
      <c r="T33" t="n">
        <v>4741.48</v>
      </c>
      <c r="U33" t="n">
        <v>0.78</v>
      </c>
      <c r="V33" t="n">
        <v>0.89</v>
      </c>
      <c r="W33" t="n">
        <v>3.39</v>
      </c>
      <c r="X33" t="n">
        <v>0.3</v>
      </c>
      <c r="Y33" t="n">
        <v>1</v>
      </c>
      <c r="Z33" t="n">
        <v>10</v>
      </c>
      <c r="AA33" t="n">
        <v>956.3703114879727</v>
      </c>
      <c r="AB33" t="n">
        <v>1308.54805225822</v>
      </c>
      <c r="AC33" t="n">
        <v>1183.662062709421</v>
      </c>
      <c r="AD33" t="n">
        <v>956370.3114879727</v>
      </c>
      <c r="AE33" t="n">
        <v>1308548.05225822</v>
      </c>
      <c r="AF33" t="n">
        <v>3.282656249589484e-06</v>
      </c>
      <c r="AG33" t="n">
        <v>46.015625</v>
      </c>
      <c r="AH33" t="n">
        <v>1183662.062709421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5.6614</v>
      </c>
      <c r="E34" t="n">
        <v>17.66</v>
      </c>
      <c r="F34" t="n">
        <v>14.42</v>
      </c>
      <c r="G34" t="n">
        <v>57.67</v>
      </c>
      <c r="H34" t="n">
        <v>0.71</v>
      </c>
      <c r="I34" t="n">
        <v>15</v>
      </c>
      <c r="J34" t="n">
        <v>226.58</v>
      </c>
      <c r="K34" t="n">
        <v>56.13</v>
      </c>
      <c r="L34" t="n">
        <v>9</v>
      </c>
      <c r="M34" t="n">
        <v>8</v>
      </c>
      <c r="N34" t="n">
        <v>51.45</v>
      </c>
      <c r="O34" t="n">
        <v>28179.08</v>
      </c>
      <c r="P34" t="n">
        <v>166.83</v>
      </c>
      <c r="Q34" t="n">
        <v>1389.57</v>
      </c>
      <c r="R34" t="n">
        <v>50.33</v>
      </c>
      <c r="S34" t="n">
        <v>39.31</v>
      </c>
      <c r="T34" t="n">
        <v>4656.43</v>
      </c>
      <c r="U34" t="n">
        <v>0.78</v>
      </c>
      <c r="V34" t="n">
        <v>0.89</v>
      </c>
      <c r="W34" t="n">
        <v>3.39</v>
      </c>
      <c r="X34" t="n">
        <v>0.3</v>
      </c>
      <c r="Y34" t="n">
        <v>1</v>
      </c>
      <c r="Z34" t="n">
        <v>10</v>
      </c>
      <c r="AA34" t="n">
        <v>954.9782308627347</v>
      </c>
      <c r="AB34" t="n">
        <v>1306.643346132507</v>
      </c>
      <c r="AC34" t="n">
        <v>1181.939139063074</v>
      </c>
      <c r="AD34" t="n">
        <v>954978.2308627347</v>
      </c>
      <c r="AE34" t="n">
        <v>1306643.346132507</v>
      </c>
      <c r="AF34" t="n">
        <v>3.28341020325187e-06</v>
      </c>
      <c r="AG34" t="n">
        <v>45.98958333333334</v>
      </c>
      <c r="AH34" t="n">
        <v>1181939.139063074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5.659</v>
      </c>
      <c r="E35" t="n">
        <v>17.67</v>
      </c>
      <c r="F35" t="n">
        <v>14.42</v>
      </c>
      <c r="G35" t="n">
        <v>57.7</v>
      </c>
      <c r="H35" t="n">
        <v>0.72</v>
      </c>
      <c r="I35" t="n">
        <v>15</v>
      </c>
      <c r="J35" t="n">
        <v>227</v>
      </c>
      <c r="K35" t="n">
        <v>56.13</v>
      </c>
      <c r="L35" t="n">
        <v>9.25</v>
      </c>
      <c r="M35" t="n">
        <v>7</v>
      </c>
      <c r="N35" t="n">
        <v>51.62</v>
      </c>
      <c r="O35" t="n">
        <v>28230.92</v>
      </c>
      <c r="P35" t="n">
        <v>166.26</v>
      </c>
      <c r="Q35" t="n">
        <v>1389.67</v>
      </c>
      <c r="R35" t="n">
        <v>50.64</v>
      </c>
      <c r="S35" t="n">
        <v>39.31</v>
      </c>
      <c r="T35" t="n">
        <v>4809.96</v>
      </c>
      <c r="U35" t="n">
        <v>0.78</v>
      </c>
      <c r="V35" t="n">
        <v>0.89</v>
      </c>
      <c r="W35" t="n">
        <v>3.39</v>
      </c>
      <c r="X35" t="n">
        <v>0.3</v>
      </c>
      <c r="Y35" t="n">
        <v>1</v>
      </c>
      <c r="Z35" t="n">
        <v>10</v>
      </c>
      <c r="AA35" t="n">
        <v>954.642233199302</v>
      </c>
      <c r="AB35" t="n">
        <v>1306.183619306227</v>
      </c>
      <c r="AC35" t="n">
        <v>1181.523287919864</v>
      </c>
      <c r="AD35" t="n">
        <v>954642.233199302</v>
      </c>
      <c r="AE35" t="n">
        <v>1306183.619306227</v>
      </c>
      <c r="AF35" t="n">
        <v>3.282018288798236e-06</v>
      </c>
      <c r="AG35" t="n">
        <v>46.015625</v>
      </c>
      <c r="AH35" t="n">
        <v>1181523.287919864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5.6831</v>
      </c>
      <c r="E36" t="n">
        <v>17.6</v>
      </c>
      <c r="F36" t="n">
        <v>14.39</v>
      </c>
      <c r="G36" t="n">
        <v>61.68</v>
      </c>
      <c r="H36" t="n">
        <v>0.74</v>
      </c>
      <c r="I36" t="n">
        <v>14</v>
      </c>
      <c r="J36" t="n">
        <v>227.42</v>
      </c>
      <c r="K36" t="n">
        <v>56.13</v>
      </c>
      <c r="L36" t="n">
        <v>9.5</v>
      </c>
      <c r="M36" t="n">
        <v>2</v>
      </c>
      <c r="N36" t="n">
        <v>51.8</v>
      </c>
      <c r="O36" t="n">
        <v>28282.83</v>
      </c>
      <c r="P36" t="n">
        <v>165.47</v>
      </c>
      <c r="Q36" t="n">
        <v>1389.73</v>
      </c>
      <c r="R36" t="n">
        <v>49.41</v>
      </c>
      <c r="S36" t="n">
        <v>39.31</v>
      </c>
      <c r="T36" t="n">
        <v>4200.01</v>
      </c>
      <c r="U36" t="n">
        <v>0.8</v>
      </c>
      <c r="V36" t="n">
        <v>0.89</v>
      </c>
      <c r="W36" t="n">
        <v>3.39</v>
      </c>
      <c r="X36" t="n">
        <v>0.27</v>
      </c>
      <c r="Y36" t="n">
        <v>1</v>
      </c>
      <c r="Z36" t="n">
        <v>10</v>
      </c>
      <c r="AA36" t="n">
        <v>952.4712711154907</v>
      </c>
      <c r="AB36" t="n">
        <v>1303.213213207069</v>
      </c>
      <c r="AC36" t="n">
        <v>1178.836373209818</v>
      </c>
      <c r="AD36" t="n">
        <v>952471.2711154907</v>
      </c>
      <c r="AE36" t="n">
        <v>1303213.213207069</v>
      </c>
      <c r="AF36" t="n">
        <v>3.295995429770145e-06</v>
      </c>
      <c r="AG36" t="n">
        <v>45.83333333333334</v>
      </c>
      <c r="AH36" t="n">
        <v>1178836.373209818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5.6815</v>
      </c>
      <c r="E37" t="n">
        <v>17.6</v>
      </c>
      <c r="F37" t="n">
        <v>14.4</v>
      </c>
      <c r="G37" t="n">
        <v>61.7</v>
      </c>
      <c r="H37" t="n">
        <v>0.76</v>
      </c>
      <c r="I37" t="n">
        <v>14</v>
      </c>
      <c r="J37" t="n">
        <v>227.84</v>
      </c>
      <c r="K37" t="n">
        <v>56.13</v>
      </c>
      <c r="L37" t="n">
        <v>9.75</v>
      </c>
      <c r="M37" t="n">
        <v>2</v>
      </c>
      <c r="N37" t="n">
        <v>51.97</v>
      </c>
      <c r="O37" t="n">
        <v>28334.8</v>
      </c>
      <c r="P37" t="n">
        <v>165.41</v>
      </c>
      <c r="Q37" t="n">
        <v>1389.6</v>
      </c>
      <c r="R37" t="n">
        <v>49.55</v>
      </c>
      <c r="S37" t="n">
        <v>39.31</v>
      </c>
      <c r="T37" t="n">
        <v>4269.79</v>
      </c>
      <c r="U37" t="n">
        <v>0.79</v>
      </c>
      <c r="V37" t="n">
        <v>0.89</v>
      </c>
      <c r="W37" t="n">
        <v>3.39</v>
      </c>
      <c r="X37" t="n">
        <v>0.28</v>
      </c>
      <c r="Y37" t="n">
        <v>1</v>
      </c>
      <c r="Z37" t="n">
        <v>10</v>
      </c>
      <c r="AA37" t="n">
        <v>952.556058388781</v>
      </c>
      <c r="AB37" t="n">
        <v>1303.329222894935</v>
      </c>
      <c r="AC37" t="n">
        <v>1178.941311095895</v>
      </c>
      <c r="AD37" t="n">
        <v>952556.058388781</v>
      </c>
      <c r="AE37" t="n">
        <v>1303329.222894935</v>
      </c>
      <c r="AF37" t="n">
        <v>3.295067486801056e-06</v>
      </c>
      <c r="AG37" t="n">
        <v>45.83333333333334</v>
      </c>
      <c r="AH37" t="n">
        <v>1178941.311095895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5.6809</v>
      </c>
      <c r="E38" t="n">
        <v>17.6</v>
      </c>
      <c r="F38" t="n">
        <v>14.4</v>
      </c>
      <c r="G38" t="n">
        <v>61.71</v>
      </c>
      <c r="H38" t="n">
        <v>0.78</v>
      </c>
      <c r="I38" t="n">
        <v>14</v>
      </c>
      <c r="J38" t="n">
        <v>228.27</v>
      </c>
      <c r="K38" t="n">
        <v>56.13</v>
      </c>
      <c r="L38" t="n">
        <v>10</v>
      </c>
      <c r="M38" t="n">
        <v>0</v>
      </c>
      <c r="N38" t="n">
        <v>52.14</v>
      </c>
      <c r="O38" t="n">
        <v>28386.82</v>
      </c>
      <c r="P38" t="n">
        <v>165.34</v>
      </c>
      <c r="Q38" t="n">
        <v>1389.62</v>
      </c>
      <c r="R38" t="n">
        <v>49.55</v>
      </c>
      <c r="S38" t="n">
        <v>39.31</v>
      </c>
      <c r="T38" t="n">
        <v>4268.51</v>
      </c>
      <c r="U38" t="n">
        <v>0.79</v>
      </c>
      <c r="V38" t="n">
        <v>0.89</v>
      </c>
      <c r="W38" t="n">
        <v>3.4</v>
      </c>
      <c r="X38" t="n">
        <v>0.28</v>
      </c>
      <c r="Y38" t="n">
        <v>1</v>
      </c>
      <c r="Z38" t="n">
        <v>10</v>
      </c>
      <c r="AA38" t="n">
        <v>952.5163040847287</v>
      </c>
      <c r="AB38" t="n">
        <v>1303.274829302295</v>
      </c>
      <c r="AC38" t="n">
        <v>1178.892108751394</v>
      </c>
      <c r="AD38" t="n">
        <v>952516.3040847287</v>
      </c>
      <c r="AE38" t="n">
        <v>1303274.829302295</v>
      </c>
      <c r="AF38" t="n">
        <v>3.294719508187648e-06</v>
      </c>
      <c r="AG38" t="n">
        <v>45.83333333333334</v>
      </c>
      <c r="AH38" t="n">
        <v>1178892.108751394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2.7453</v>
      </c>
      <c r="E2" t="n">
        <v>36.43</v>
      </c>
      <c r="F2" t="n">
        <v>19.37</v>
      </c>
      <c r="G2" t="n">
        <v>4.59</v>
      </c>
      <c r="H2" t="n">
        <v>0.06</v>
      </c>
      <c r="I2" t="n">
        <v>253</v>
      </c>
      <c r="J2" t="n">
        <v>296.65</v>
      </c>
      <c r="K2" t="n">
        <v>61.82</v>
      </c>
      <c r="L2" t="n">
        <v>1</v>
      </c>
      <c r="M2" t="n">
        <v>251</v>
      </c>
      <c r="N2" t="n">
        <v>83.83</v>
      </c>
      <c r="O2" t="n">
        <v>36821.52</v>
      </c>
      <c r="P2" t="n">
        <v>351.84</v>
      </c>
      <c r="Q2" t="n">
        <v>1390.59</v>
      </c>
      <c r="R2" t="n">
        <v>205.08</v>
      </c>
      <c r="S2" t="n">
        <v>39.31</v>
      </c>
      <c r="T2" t="n">
        <v>80842.08</v>
      </c>
      <c r="U2" t="n">
        <v>0.19</v>
      </c>
      <c r="V2" t="n">
        <v>0.66</v>
      </c>
      <c r="W2" t="n">
        <v>3.78</v>
      </c>
      <c r="X2" t="n">
        <v>5.24</v>
      </c>
      <c r="Y2" t="n">
        <v>1</v>
      </c>
      <c r="Z2" t="n">
        <v>10</v>
      </c>
      <c r="AA2" t="n">
        <v>2465.067297357784</v>
      </c>
      <c r="AB2" t="n">
        <v>3372.813827339005</v>
      </c>
      <c r="AC2" t="n">
        <v>3050.917209431581</v>
      </c>
      <c r="AD2" t="n">
        <v>2465067.297357784</v>
      </c>
      <c r="AE2" t="n">
        <v>3372813.827339006</v>
      </c>
      <c r="AF2" t="n">
        <v>1.404940775429279e-06</v>
      </c>
      <c r="AG2" t="n">
        <v>94.86979166666667</v>
      </c>
      <c r="AH2" t="n">
        <v>3050917.209431581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3.1829</v>
      </c>
      <c r="E3" t="n">
        <v>31.42</v>
      </c>
      <c r="F3" t="n">
        <v>17.98</v>
      </c>
      <c r="G3" t="n">
        <v>5.74</v>
      </c>
      <c r="H3" t="n">
        <v>0.07000000000000001</v>
      </c>
      <c r="I3" t="n">
        <v>188</v>
      </c>
      <c r="J3" t="n">
        <v>297.17</v>
      </c>
      <c r="K3" t="n">
        <v>61.82</v>
      </c>
      <c r="L3" t="n">
        <v>1.25</v>
      </c>
      <c r="M3" t="n">
        <v>186</v>
      </c>
      <c r="N3" t="n">
        <v>84.09999999999999</v>
      </c>
      <c r="O3" t="n">
        <v>36885.7</v>
      </c>
      <c r="P3" t="n">
        <v>325.62</v>
      </c>
      <c r="Q3" t="n">
        <v>1390.33</v>
      </c>
      <c r="R3" t="n">
        <v>161.42</v>
      </c>
      <c r="S3" t="n">
        <v>39.31</v>
      </c>
      <c r="T3" t="n">
        <v>59335.84</v>
      </c>
      <c r="U3" t="n">
        <v>0.24</v>
      </c>
      <c r="V3" t="n">
        <v>0.71</v>
      </c>
      <c r="W3" t="n">
        <v>3.67</v>
      </c>
      <c r="X3" t="n">
        <v>3.85</v>
      </c>
      <c r="Y3" t="n">
        <v>1</v>
      </c>
      <c r="Z3" t="n">
        <v>10</v>
      </c>
      <c r="AA3" t="n">
        <v>2059.912116015551</v>
      </c>
      <c r="AB3" t="n">
        <v>2818.462634041265</v>
      </c>
      <c r="AC3" t="n">
        <v>2549.472515985517</v>
      </c>
      <c r="AD3" t="n">
        <v>2059912.116015551</v>
      </c>
      <c r="AE3" t="n">
        <v>2818462.634041265</v>
      </c>
      <c r="AF3" t="n">
        <v>1.6288879153877e-06</v>
      </c>
      <c r="AG3" t="n">
        <v>81.82291666666667</v>
      </c>
      <c r="AH3" t="n">
        <v>2549472.515985517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3.5143</v>
      </c>
      <c r="E4" t="n">
        <v>28.46</v>
      </c>
      <c r="F4" t="n">
        <v>17.18</v>
      </c>
      <c r="G4" t="n">
        <v>6.92</v>
      </c>
      <c r="H4" t="n">
        <v>0.09</v>
      </c>
      <c r="I4" t="n">
        <v>149</v>
      </c>
      <c r="J4" t="n">
        <v>297.7</v>
      </c>
      <c r="K4" t="n">
        <v>61.82</v>
      </c>
      <c r="L4" t="n">
        <v>1.5</v>
      </c>
      <c r="M4" t="n">
        <v>147</v>
      </c>
      <c r="N4" t="n">
        <v>84.37</v>
      </c>
      <c r="O4" t="n">
        <v>36949.99</v>
      </c>
      <c r="P4" t="n">
        <v>310.33</v>
      </c>
      <c r="Q4" t="n">
        <v>1390.16</v>
      </c>
      <c r="R4" t="n">
        <v>135.94</v>
      </c>
      <c r="S4" t="n">
        <v>39.31</v>
      </c>
      <c r="T4" t="n">
        <v>46788.38</v>
      </c>
      <c r="U4" t="n">
        <v>0.29</v>
      </c>
      <c r="V4" t="n">
        <v>0.75</v>
      </c>
      <c r="W4" t="n">
        <v>3.62</v>
      </c>
      <c r="X4" t="n">
        <v>3.05</v>
      </c>
      <c r="Y4" t="n">
        <v>1</v>
      </c>
      <c r="Z4" t="n">
        <v>10</v>
      </c>
      <c r="AA4" t="n">
        <v>1838.822483787893</v>
      </c>
      <c r="AB4" t="n">
        <v>2515.958045441197</v>
      </c>
      <c r="AC4" t="n">
        <v>2275.838540753583</v>
      </c>
      <c r="AD4" t="n">
        <v>1838822.483787893</v>
      </c>
      <c r="AE4" t="n">
        <v>2515958.045441197</v>
      </c>
      <c r="AF4" t="n">
        <v>1.798485909405571e-06</v>
      </c>
      <c r="AG4" t="n">
        <v>74.11458333333333</v>
      </c>
      <c r="AH4" t="n">
        <v>2275838.540753583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3.7705</v>
      </c>
      <c r="E5" t="n">
        <v>26.52</v>
      </c>
      <c r="F5" t="n">
        <v>16.64</v>
      </c>
      <c r="G5" t="n">
        <v>8.050000000000001</v>
      </c>
      <c r="H5" t="n">
        <v>0.1</v>
      </c>
      <c r="I5" t="n">
        <v>124</v>
      </c>
      <c r="J5" t="n">
        <v>298.22</v>
      </c>
      <c r="K5" t="n">
        <v>61.82</v>
      </c>
      <c r="L5" t="n">
        <v>1.75</v>
      </c>
      <c r="M5" t="n">
        <v>122</v>
      </c>
      <c r="N5" t="n">
        <v>84.65000000000001</v>
      </c>
      <c r="O5" t="n">
        <v>37014.39</v>
      </c>
      <c r="P5" t="n">
        <v>299.63</v>
      </c>
      <c r="Q5" t="n">
        <v>1390.09</v>
      </c>
      <c r="R5" t="n">
        <v>119.59</v>
      </c>
      <c r="S5" t="n">
        <v>39.31</v>
      </c>
      <c r="T5" t="n">
        <v>38738.75</v>
      </c>
      <c r="U5" t="n">
        <v>0.33</v>
      </c>
      <c r="V5" t="n">
        <v>0.77</v>
      </c>
      <c r="W5" t="n">
        <v>3.56</v>
      </c>
      <c r="X5" t="n">
        <v>2.51</v>
      </c>
      <c r="Y5" t="n">
        <v>1</v>
      </c>
      <c r="Z5" t="n">
        <v>10</v>
      </c>
      <c r="AA5" t="n">
        <v>1688.898346603238</v>
      </c>
      <c r="AB5" t="n">
        <v>2310.825226759026</v>
      </c>
      <c r="AC5" t="n">
        <v>2090.28331038072</v>
      </c>
      <c r="AD5" t="n">
        <v>1688898.346603238</v>
      </c>
      <c r="AE5" t="n">
        <v>2310825.226759026</v>
      </c>
      <c r="AF5" t="n">
        <v>1.929599385770625e-06</v>
      </c>
      <c r="AG5" t="n">
        <v>69.0625</v>
      </c>
      <c r="AH5" t="n">
        <v>2090283.31038072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3.9756</v>
      </c>
      <c r="E6" t="n">
        <v>25.15</v>
      </c>
      <c r="F6" t="n">
        <v>16.27</v>
      </c>
      <c r="G6" t="n">
        <v>9.210000000000001</v>
      </c>
      <c r="H6" t="n">
        <v>0.12</v>
      </c>
      <c r="I6" t="n">
        <v>106</v>
      </c>
      <c r="J6" t="n">
        <v>298.74</v>
      </c>
      <c r="K6" t="n">
        <v>61.82</v>
      </c>
      <c r="L6" t="n">
        <v>2</v>
      </c>
      <c r="M6" t="n">
        <v>104</v>
      </c>
      <c r="N6" t="n">
        <v>84.92</v>
      </c>
      <c r="O6" t="n">
        <v>37078.91</v>
      </c>
      <c r="P6" t="n">
        <v>292.18</v>
      </c>
      <c r="Q6" t="n">
        <v>1390.34</v>
      </c>
      <c r="R6" t="n">
        <v>107.74</v>
      </c>
      <c r="S6" t="n">
        <v>39.31</v>
      </c>
      <c r="T6" t="n">
        <v>32904.69</v>
      </c>
      <c r="U6" t="n">
        <v>0.36</v>
      </c>
      <c r="V6" t="n">
        <v>0.79</v>
      </c>
      <c r="W6" t="n">
        <v>3.54</v>
      </c>
      <c r="X6" t="n">
        <v>2.14</v>
      </c>
      <c r="Y6" t="n">
        <v>1</v>
      </c>
      <c r="Z6" t="n">
        <v>10</v>
      </c>
      <c r="AA6" t="n">
        <v>1591.513148649422</v>
      </c>
      <c r="AB6" t="n">
        <v>2177.5785025869</v>
      </c>
      <c r="AC6" t="n">
        <v>1969.75346655063</v>
      </c>
      <c r="AD6" t="n">
        <v>1591513.148649422</v>
      </c>
      <c r="AE6" t="n">
        <v>2177578.5025869</v>
      </c>
      <c r="AF6" t="n">
        <v>2.034561813571064e-06</v>
      </c>
      <c r="AG6" t="n">
        <v>65.49479166666667</v>
      </c>
      <c r="AH6" t="n">
        <v>1969753.46655063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4.1382</v>
      </c>
      <c r="E7" t="n">
        <v>24.16</v>
      </c>
      <c r="F7" t="n">
        <v>16</v>
      </c>
      <c r="G7" t="n">
        <v>10.32</v>
      </c>
      <c r="H7" t="n">
        <v>0.13</v>
      </c>
      <c r="I7" t="n">
        <v>93</v>
      </c>
      <c r="J7" t="n">
        <v>299.26</v>
      </c>
      <c r="K7" t="n">
        <v>61.82</v>
      </c>
      <c r="L7" t="n">
        <v>2.25</v>
      </c>
      <c r="M7" t="n">
        <v>91</v>
      </c>
      <c r="N7" t="n">
        <v>85.19</v>
      </c>
      <c r="O7" t="n">
        <v>37143.54</v>
      </c>
      <c r="P7" t="n">
        <v>286.63</v>
      </c>
      <c r="Q7" t="n">
        <v>1390.01</v>
      </c>
      <c r="R7" t="n">
        <v>99.72</v>
      </c>
      <c r="S7" t="n">
        <v>39.31</v>
      </c>
      <c r="T7" t="n">
        <v>28961.35</v>
      </c>
      <c r="U7" t="n">
        <v>0.39</v>
      </c>
      <c r="V7" t="n">
        <v>0.8</v>
      </c>
      <c r="W7" t="n">
        <v>3.52</v>
      </c>
      <c r="X7" t="n">
        <v>1.88</v>
      </c>
      <c r="Y7" t="n">
        <v>1</v>
      </c>
      <c r="Z7" t="n">
        <v>10</v>
      </c>
      <c r="AA7" t="n">
        <v>1518.106708575977</v>
      </c>
      <c r="AB7" t="n">
        <v>2077.140572814836</v>
      </c>
      <c r="AC7" t="n">
        <v>1878.901191830491</v>
      </c>
      <c r="AD7" t="n">
        <v>1518106.708575977</v>
      </c>
      <c r="AE7" t="n">
        <v>2077140.572814836</v>
      </c>
      <c r="AF7" t="n">
        <v>2.117774347751226e-06</v>
      </c>
      <c r="AG7" t="n">
        <v>62.91666666666666</v>
      </c>
      <c r="AH7" t="n">
        <v>1878901.191830491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4.2858</v>
      </c>
      <c r="E8" t="n">
        <v>23.33</v>
      </c>
      <c r="F8" t="n">
        <v>15.78</v>
      </c>
      <c r="G8" t="n">
        <v>11.55</v>
      </c>
      <c r="H8" t="n">
        <v>0.15</v>
      </c>
      <c r="I8" t="n">
        <v>82</v>
      </c>
      <c r="J8" t="n">
        <v>299.79</v>
      </c>
      <c r="K8" t="n">
        <v>61.82</v>
      </c>
      <c r="L8" t="n">
        <v>2.5</v>
      </c>
      <c r="M8" t="n">
        <v>80</v>
      </c>
      <c r="N8" t="n">
        <v>85.47</v>
      </c>
      <c r="O8" t="n">
        <v>37208.42</v>
      </c>
      <c r="P8" t="n">
        <v>281.91</v>
      </c>
      <c r="Q8" t="n">
        <v>1390.09</v>
      </c>
      <c r="R8" t="n">
        <v>92.55</v>
      </c>
      <c r="S8" t="n">
        <v>39.31</v>
      </c>
      <c r="T8" t="n">
        <v>25429.54</v>
      </c>
      <c r="U8" t="n">
        <v>0.42</v>
      </c>
      <c r="V8" t="n">
        <v>0.8100000000000001</v>
      </c>
      <c r="W8" t="n">
        <v>3.5</v>
      </c>
      <c r="X8" t="n">
        <v>1.65</v>
      </c>
      <c r="Y8" t="n">
        <v>1</v>
      </c>
      <c r="Z8" t="n">
        <v>10</v>
      </c>
      <c r="AA8" t="n">
        <v>1460.643006567144</v>
      </c>
      <c r="AB8" t="n">
        <v>1998.516200606738</v>
      </c>
      <c r="AC8" t="n">
        <v>1807.780619355934</v>
      </c>
      <c r="AD8" t="n">
        <v>1460643.006567144</v>
      </c>
      <c r="AE8" t="n">
        <v>1998516.200606738</v>
      </c>
      <c r="AF8" t="n">
        <v>2.193310448888939e-06</v>
      </c>
      <c r="AG8" t="n">
        <v>60.75520833333334</v>
      </c>
      <c r="AH8" t="n">
        <v>1807780.619355934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4.3992</v>
      </c>
      <c r="E9" t="n">
        <v>22.73</v>
      </c>
      <c r="F9" t="n">
        <v>15.62</v>
      </c>
      <c r="G9" t="n">
        <v>12.67</v>
      </c>
      <c r="H9" t="n">
        <v>0.16</v>
      </c>
      <c r="I9" t="n">
        <v>74</v>
      </c>
      <c r="J9" t="n">
        <v>300.32</v>
      </c>
      <c r="K9" t="n">
        <v>61.82</v>
      </c>
      <c r="L9" t="n">
        <v>2.75</v>
      </c>
      <c r="M9" t="n">
        <v>72</v>
      </c>
      <c r="N9" t="n">
        <v>85.73999999999999</v>
      </c>
      <c r="O9" t="n">
        <v>37273.29</v>
      </c>
      <c r="P9" t="n">
        <v>278.14</v>
      </c>
      <c r="Q9" t="n">
        <v>1389.85</v>
      </c>
      <c r="R9" t="n">
        <v>87.84999999999999</v>
      </c>
      <c r="S9" t="n">
        <v>39.31</v>
      </c>
      <c r="T9" t="n">
        <v>23121.37</v>
      </c>
      <c r="U9" t="n">
        <v>0.45</v>
      </c>
      <c r="V9" t="n">
        <v>0.82</v>
      </c>
      <c r="W9" t="n">
        <v>3.49</v>
      </c>
      <c r="X9" t="n">
        <v>1.5</v>
      </c>
      <c r="Y9" t="n">
        <v>1</v>
      </c>
      <c r="Z9" t="n">
        <v>10</v>
      </c>
      <c r="AA9" t="n">
        <v>1410.745039456285</v>
      </c>
      <c r="AB9" t="n">
        <v>1930.243600662715</v>
      </c>
      <c r="AC9" t="n">
        <v>1746.023860529373</v>
      </c>
      <c r="AD9" t="n">
        <v>1410745.039456285</v>
      </c>
      <c r="AE9" t="n">
        <v>1930243.600662715</v>
      </c>
      <c r="AF9" t="n">
        <v>2.251344282689864e-06</v>
      </c>
      <c r="AG9" t="n">
        <v>59.19270833333334</v>
      </c>
      <c r="AH9" t="n">
        <v>1746023.860529373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4.508</v>
      </c>
      <c r="E10" t="n">
        <v>22.18</v>
      </c>
      <c r="F10" t="n">
        <v>15.46</v>
      </c>
      <c r="G10" t="n">
        <v>13.85</v>
      </c>
      <c r="H10" t="n">
        <v>0.18</v>
      </c>
      <c r="I10" t="n">
        <v>67</v>
      </c>
      <c r="J10" t="n">
        <v>300.84</v>
      </c>
      <c r="K10" t="n">
        <v>61.82</v>
      </c>
      <c r="L10" t="n">
        <v>3</v>
      </c>
      <c r="M10" t="n">
        <v>65</v>
      </c>
      <c r="N10" t="n">
        <v>86.02</v>
      </c>
      <c r="O10" t="n">
        <v>37338.27</v>
      </c>
      <c r="P10" t="n">
        <v>274.65</v>
      </c>
      <c r="Q10" t="n">
        <v>1390.13</v>
      </c>
      <c r="R10" t="n">
        <v>82.83</v>
      </c>
      <c r="S10" t="n">
        <v>39.31</v>
      </c>
      <c r="T10" t="n">
        <v>20645.58</v>
      </c>
      <c r="U10" t="n">
        <v>0.47</v>
      </c>
      <c r="V10" t="n">
        <v>0.83</v>
      </c>
      <c r="W10" t="n">
        <v>3.47</v>
      </c>
      <c r="X10" t="n">
        <v>1.34</v>
      </c>
      <c r="Y10" t="n">
        <v>1</v>
      </c>
      <c r="Z10" t="n">
        <v>10</v>
      </c>
      <c r="AA10" t="n">
        <v>1372.615526497473</v>
      </c>
      <c r="AB10" t="n">
        <v>1878.073118877078</v>
      </c>
      <c r="AC10" t="n">
        <v>1698.832456303626</v>
      </c>
      <c r="AD10" t="n">
        <v>1372615.526497473</v>
      </c>
      <c r="AE10" t="n">
        <v>1878073.118877078</v>
      </c>
      <c r="AF10" t="n">
        <v>2.307024010357771e-06</v>
      </c>
      <c r="AG10" t="n">
        <v>57.76041666666666</v>
      </c>
      <c r="AH10" t="n">
        <v>1698832.456303626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4.6034</v>
      </c>
      <c r="E11" t="n">
        <v>21.72</v>
      </c>
      <c r="F11" t="n">
        <v>15.34</v>
      </c>
      <c r="G11" t="n">
        <v>15.09</v>
      </c>
      <c r="H11" t="n">
        <v>0.19</v>
      </c>
      <c r="I11" t="n">
        <v>61</v>
      </c>
      <c r="J11" t="n">
        <v>301.37</v>
      </c>
      <c r="K11" t="n">
        <v>61.82</v>
      </c>
      <c r="L11" t="n">
        <v>3.25</v>
      </c>
      <c r="M11" t="n">
        <v>59</v>
      </c>
      <c r="N11" t="n">
        <v>86.3</v>
      </c>
      <c r="O11" t="n">
        <v>37403.38</v>
      </c>
      <c r="P11" t="n">
        <v>271.45</v>
      </c>
      <c r="Q11" t="n">
        <v>1389.95</v>
      </c>
      <c r="R11" t="n">
        <v>79.06</v>
      </c>
      <c r="S11" t="n">
        <v>39.31</v>
      </c>
      <c r="T11" t="n">
        <v>18789.51</v>
      </c>
      <c r="U11" t="n">
        <v>0.5</v>
      </c>
      <c r="V11" t="n">
        <v>0.84</v>
      </c>
      <c r="W11" t="n">
        <v>3.46</v>
      </c>
      <c r="X11" t="n">
        <v>1.21</v>
      </c>
      <c r="Y11" t="n">
        <v>1</v>
      </c>
      <c r="Z11" t="n">
        <v>10</v>
      </c>
      <c r="AA11" t="n">
        <v>1337.526551073737</v>
      </c>
      <c r="AB11" t="n">
        <v>1830.062834685979</v>
      </c>
      <c r="AC11" t="n">
        <v>1655.404206252869</v>
      </c>
      <c r="AD11" t="n">
        <v>1337526.551073737</v>
      </c>
      <c r="AE11" t="n">
        <v>1830062.834685979</v>
      </c>
      <c r="AF11" t="n">
        <v>2.355846124507756e-06</v>
      </c>
      <c r="AG11" t="n">
        <v>56.5625</v>
      </c>
      <c r="AH11" t="n">
        <v>1655404.206252869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4.6846</v>
      </c>
      <c r="E12" t="n">
        <v>21.35</v>
      </c>
      <c r="F12" t="n">
        <v>15.24</v>
      </c>
      <c r="G12" t="n">
        <v>16.33</v>
      </c>
      <c r="H12" t="n">
        <v>0.21</v>
      </c>
      <c r="I12" t="n">
        <v>56</v>
      </c>
      <c r="J12" t="n">
        <v>301.9</v>
      </c>
      <c r="K12" t="n">
        <v>61.82</v>
      </c>
      <c r="L12" t="n">
        <v>3.5</v>
      </c>
      <c r="M12" t="n">
        <v>54</v>
      </c>
      <c r="N12" t="n">
        <v>86.58</v>
      </c>
      <c r="O12" t="n">
        <v>37468.6</v>
      </c>
      <c r="P12" t="n">
        <v>268.83</v>
      </c>
      <c r="Q12" t="n">
        <v>1389.83</v>
      </c>
      <c r="R12" t="n">
        <v>75.87</v>
      </c>
      <c r="S12" t="n">
        <v>39.31</v>
      </c>
      <c r="T12" t="n">
        <v>17222.41</v>
      </c>
      <c r="U12" t="n">
        <v>0.52</v>
      </c>
      <c r="V12" t="n">
        <v>0.84</v>
      </c>
      <c r="W12" t="n">
        <v>3.45</v>
      </c>
      <c r="X12" t="n">
        <v>1.11</v>
      </c>
      <c r="Y12" t="n">
        <v>1</v>
      </c>
      <c r="Z12" t="n">
        <v>10</v>
      </c>
      <c r="AA12" t="n">
        <v>1315.235504778562</v>
      </c>
      <c r="AB12" t="n">
        <v>1799.563241733365</v>
      </c>
      <c r="AC12" t="n">
        <v>1627.815451645205</v>
      </c>
      <c r="AD12" t="n">
        <v>1315235.504778563</v>
      </c>
      <c r="AE12" t="n">
        <v>1799563.241733365</v>
      </c>
      <c r="AF12" t="n">
        <v>2.397401215377554e-06</v>
      </c>
      <c r="AG12" t="n">
        <v>55.59895833333334</v>
      </c>
      <c r="AH12" t="n">
        <v>1627815.451645205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4.7503</v>
      </c>
      <c r="E13" t="n">
        <v>21.05</v>
      </c>
      <c r="F13" t="n">
        <v>15.16</v>
      </c>
      <c r="G13" t="n">
        <v>17.5</v>
      </c>
      <c r="H13" t="n">
        <v>0.22</v>
      </c>
      <c r="I13" t="n">
        <v>52</v>
      </c>
      <c r="J13" t="n">
        <v>302.43</v>
      </c>
      <c r="K13" t="n">
        <v>61.82</v>
      </c>
      <c r="L13" t="n">
        <v>3.75</v>
      </c>
      <c r="M13" t="n">
        <v>50</v>
      </c>
      <c r="N13" t="n">
        <v>86.86</v>
      </c>
      <c r="O13" t="n">
        <v>37533.94</v>
      </c>
      <c r="P13" t="n">
        <v>266.84</v>
      </c>
      <c r="Q13" t="n">
        <v>1389.85</v>
      </c>
      <c r="R13" t="n">
        <v>73.3</v>
      </c>
      <c r="S13" t="n">
        <v>39.31</v>
      </c>
      <c r="T13" t="n">
        <v>15954.15</v>
      </c>
      <c r="U13" t="n">
        <v>0.54</v>
      </c>
      <c r="V13" t="n">
        <v>0.85</v>
      </c>
      <c r="W13" t="n">
        <v>3.46</v>
      </c>
      <c r="X13" t="n">
        <v>1.04</v>
      </c>
      <c r="Y13" t="n">
        <v>1</v>
      </c>
      <c r="Z13" t="n">
        <v>10</v>
      </c>
      <c r="AA13" t="n">
        <v>1295.724032095247</v>
      </c>
      <c r="AB13" t="n">
        <v>1772.866784022629</v>
      </c>
      <c r="AC13" t="n">
        <v>1603.666866389668</v>
      </c>
      <c r="AD13" t="n">
        <v>1295724.032095247</v>
      </c>
      <c r="AE13" t="n">
        <v>1772866.784022629</v>
      </c>
      <c r="AF13" t="n">
        <v>2.431023992103487e-06</v>
      </c>
      <c r="AG13" t="n">
        <v>54.81770833333334</v>
      </c>
      <c r="AH13" t="n">
        <v>1603666.866389668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4.8056</v>
      </c>
      <c r="E14" t="n">
        <v>20.81</v>
      </c>
      <c r="F14" t="n">
        <v>15.09</v>
      </c>
      <c r="G14" t="n">
        <v>18.48</v>
      </c>
      <c r="H14" t="n">
        <v>0.24</v>
      </c>
      <c r="I14" t="n">
        <v>49</v>
      </c>
      <c r="J14" t="n">
        <v>302.96</v>
      </c>
      <c r="K14" t="n">
        <v>61.82</v>
      </c>
      <c r="L14" t="n">
        <v>4</v>
      </c>
      <c r="M14" t="n">
        <v>47</v>
      </c>
      <c r="N14" t="n">
        <v>87.14</v>
      </c>
      <c r="O14" t="n">
        <v>37599.4</v>
      </c>
      <c r="P14" t="n">
        <v>264.55</v>
      </c>
      <c r="Q14" t="n">
        <v>1389.68</v>
      </c>
      <c r="R14" t="n">
        <v>71.59</v>
      </c>
      <c r="S14" t="n">
        <v>39.31</v>
      </c>
      <c r="T14" t="n">
        <v>15115.37</v>
      </c>
      <c r="U14" t="n">
        <v>0.55</v>
      </c>
      <c r="V14" t="n">
        <v>0.85</v>
      </c>
      <c r="W14" t="n">
        <v>3.43</v>
      </c>
      <c r="X14" t="n">
        <v>0.97</v>
      </c>
      <c r="Y14" t="n">
        <v>1</v>
      </c>
      <c r="Z14" t="n">
        <v>10</v>
      </c>
      <c r="AA14" t="n">
        <v>1277.273786690262</v>
      </c>
      <c r="AB14" t="n">
        <v>1747.622344292148</v>
      </c>
      <c r="AC14" t="n">
        <v>1580.83172055627</v>
      </c>
      <c r="AD14" t="n">
        <v>1277273.786690262</v>
      </c>
      <c r="AE14" t="n">
        <v>1747622.344292148</v>
      </c>
      <c r="AF14" t="n">
        <v>2.459324441919988e-06</v>
      </c>
      <c r="AG14" t="n">
        <v>54.19270833333334</v>
      </c>
      <c r="AH14" t="n">
        <v>1580831.72055627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4.8601</v>
      </c>
      <c r="E15" t="n">
        <v>20.58</v>
      </c>
      <c r="F15" t="n">
        <v>15.02</v>
      </c>
      <c r="G15" t="n">
        <v>19.59</v>
      </c>
      <c r="H15" t="n">
        <v>0.25</v>
      </c>
      <c r="I15" t="n">
        <v>46</v>
      </c>
      <c r="J15" t="n">
        <v>303.49</v>
      </c>
      <c r="K15" t="n">
        <v>61.82</v>
      </c>
      <c r="L15" t="n">
        <v>4.25</v>
      </c>
      <c r="M15" t="n">
        <v>44</v>
      </c>
      <c r="N15" t="n">
        <v>87.42</v>
      </c>
      <c r="O15" t="n">
        <v>37664.98</v>
      </c>
      <c r="P15" t="n">
        <v>262.42</v>
      </c>
      <c r="Q15" t="n">
        <v>1389.68</v>
      </c>
      <c r="R15" t="n">
        <v>69.48</v>
      </c>
      <c r="S15" t="n">
        <v>39.31</v>
      </c>
      <c r="T15" t="n">
        <v>14074.37</v>
      </c>
      <c r="U15" t="n">
        <v>0.57</v>
      </c>
      <c r="V15" t="n">
        <v>0.85</v>
      </c>
      <c r="W15" t="n">
        <v>3.43</v>
      </c>
      <c r="X15" t="n">
        <v>0.9</v>
      </c>
      <c r="Y15" t="n">
        <v>1</v>
      </c>
      <c r="Z15" t="n">
        <v>10</v>
      </c>
      <c r="AA15" t="n">
        <v>1259.265036565884</v>
      </c>
      <c r="AB15" t="n">
        <v>1722.981977881991</v>
      </c>
      <c r="AC15" t="n">
        <v>1558.542996133327</v>
      </c>
      <c r="AD15" t="n">
        <v>1259265.036565884</v>
      </c>
      <c r="AE15" t="n">
        <v>1722981.977881991</v>
      </c>
      <c r="AF15" t="n">
        <v>2.487215481974224e-06</v>
      </c>
      <c r="AG15" t="n">
        <v>53.59375</v>
      </c>
      <c r="AH15" t="n">
        <v>1558542.996133327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4.9147</v>
      </c>
      <c r="E16" t="n">
        <v>20.35</v>
      </c>
      <c r="F16" t="n">
        <v>14.96</v>
      </c>
      <c r="G16" t="n">
        <v>20.88</v>
      </c>
      <c r="H16" t="n">
        <v>0.26</v>
      </c>
      <c r="I16" t="n">
        <v>43</v>
      </c>
      <c r="J16" t="n">
        <v>304.03</v>
      </c>
      <c r="K16" t="n">
        <v>61.82</v>
      </c>
      <c r="L16" t="n">
        <v>4.5</v>
      </c>
      <c r="M16" t="n">
        <v>41</v>
      </c>
      <c r="N16" t="n">
        <v>87.7</v>
      </c>
      <c r="O16" t="n">
        <v>37730.68</v>
      </c>
      <c r="P16" t="n">
        <v>260.74</v>
      </c>
      <c r="Q16" t="n">
        <v>1389.98</v>
      </c>
      <c r="R16" t="n">
        <v>67.54000000000001</v>
      </c>
      <c r="S16" t="n">
        <v>39.31</v>
      </c>
      <c r="T16" t="n">
        <v>13119.96</v>
      </c>
      <c r="U16" t="n">
        <v>0.58</v>
      </c>
      <c r="V16" t="n">
        <v>0.86</v>
      </c>
      <c r="W16" t="n">
        <v>3.43</v>
      </c>
      <c r="X16" t="n">
        <v>0.84</v>
      </c>
      <c r="Y16" t="n">
        <v>1</v>
      </c>
      <c r="Z16" t="n">
        <v>10</v>
      </c>
      <c r="AA16" t="n">
        <v>1241.912112300624</v>
      </c>
      <c r="AB16" t="n">
        <v>1699.238941345274</v>
      </c>
      <c r="AC16" t="n">
        <v>1537.065961680114</v>
      </c>
      <c r="AD16" t="n">
        <v>1241912.112300624</v>
      </c>
      <c r="AE16" t="n">
        <v>1699238.941345274</v>
      </c>
      <c r="AF16" t="n">
        <v>2.515157698248744e-06</v>
      </c>
      <c r="AG16" t="n">
        <v>52.99479166666666</v>
      </c>
      <c r="AH16" t="n">
        <v>1537065.961680114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4.967</v>
      </c>
      <c r="E17" t="n">
        <v>20.13</v>
      </c>
      <c r="F17" t="n">
        <v>14.91</v>
      </c>
      <c r="G17" t="n">
        <v>22.37</v>
      </c>
      <c r="H17" t="n">
        <v>0.28</v>
      </c>
      <c r="I17" t="n">
        <v>40</v>
      </c>
      <c r="J17" t="n">
        <v>304.56</v>
      </c>
      <c r="K17" t="n">
        <v>61.82</v>
      </c>
      <c r="L17" t="n">
        <v>4.75</v>
      </c>
      <c r="M17" t="n">
        <v>38</v>
      </c>
      <c r="N17" t="n">
        <v>87.98999999999999</v>
      </c>
      <c r="O17" t="n">
        <v>37796.51</v>
      </c>
      <c r="P17" t="n">
        <v>259.02</v>
      </c>
      <c r="Q17" t="n">
        <v>1389.79</v>
      </c>
      <c r="R17" t="n">
        <v>65.77</v>
      </c>
      <c r="S17" t="n">
        <v>39.31</v>
      </c>
      <c r="T17" t="n">
        <v>12251.4</v>
      </c>
      <c r="U17" t="n">
        <v>0.6</v>
      </c>
      <c r="V17" t="n">
        <v>0.86</v>
      </c>
      <c r="W17" t="n">
        <v>3.43</v>
      </c>
      <c r="X17" t="n">
        <v>0.79</v>
      </c>
      <c r="Y17" t="n">
        <v>1</v>
      </c>
      <c r="Z17" t="n">
        <v>10</v>
      </c>
      <c r="AA17" t="n">
        <v>1225.058778747689</v>
      </c>
      <c r="AB17" t="n">
        <v>1676.179466861546</v>
      </c>
      <c r="AC17" t="n">
        <v>1516.207251076937</v>
      </c>
      <c r="AD17" t="n">
        <v>1225058.778747689</v>
      </c>
      <c r="AE17" t="n">
        <v>1676179.466861547</v>
      </c>
      <c r="AF17" t="n">
        <v>2.541922861456754e-06</v>
      </c>
      <c r="AG17" t="n">
        <v>52.421875</v>
      </c>
      <c r="AH17" t="n">
        <v>1516207.251076937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5.0069</v>
      </c>
      <c r="E18" t="n">
        <v>19.97</v>
      </c>
      <c r="F18" t="n">
        <v>14.86</v>
      </c>
      <c r="G18" t="n">
        <v>23.47</v>
      </c>
      <c r="H18" t="n">
        <v>0.29</v>
      </c>
      <c r="I18" t="n">
        <v>38</v>
      </c>
      <c r="J18" t="n">
        <v>305.09</v>
      </c>
      <c r="K18" t="n">
        <v>61.82</v>
      </c>
      <c r="L18" t="n">
        <v>5</v>
      </c>
      <c r="M18" t="n">
        <v>36</v>
      </c>
      <c r="N18" t="n">
        <v>88.27</v>
      </c>
      <c r="O18" t="n">
        <v>37862.45</v>
      </c>
      <c r="P18" t="n">
        <v>257.51</v>
      </c>
      <c r="Q18" t="n">
        <v>1389.74</v>
      </c>
      <c r="R18" t="n">
        <v>64.37</v>
      </c>
      <c r="S18" t="n">
        <v>39.31</v>
      </c>
      <c r="T18" t="n">
        <v>11562.65</v>
      </c>
      <c r="U18" t="n">
        <v>0.61</v>
      </c>
      <c r="V18" t="n">
        <v>0.86</v>
      </c>
      <c r="W18" t="n">
        <v>3.42</v>
      </c>
      <c r="X18" t="n">
        <v>0.74</v>
      </c>
      <c r="Y18" t="n">
        <v>1</v>
      </c>
      <c r="Z18" t="n">
        <v>10</v>
      </c>
      <c r="AA18" t="n">
        <v>1209.695985428154</v>
      </c>
      <c r="AB18" t="n">
        <v>1655.159415283152</v>
      </c>
      <c r="AC18" t="n">
        <v>1497.193323719356</v>
      </c>
      <c r="AD18" t="n">
        <v>1209695.985428154</v>
      </c>
      <c r="AE18" t="n">
        <v>1655159.415283152</v>
      </c>
      <c r="AF18" t="n">
        <v>2.562342173349673e-06</v>
      </c>
      <c r="AG18" t="n">
        <v>52.00520833333334</v>
      </c>
      <c r="AH18" t="n">
        <v>1497193.323719356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5.0455</v>
      </c>
      <c r="E19" t="n">
        <v>19.82</v>
      </c>
      <c r="F19" t="n">
        <v>14.82</v>
      </c>
      <c r="G19" t="n">
        <v>24.7</v>
      </c>
      <c r="H19" t="n">
        <v>0.31</v>
      </c>
      <c r="I19" t="n">
        <v>36</v>
      </c>
      <c r="J19" t="n">
        <v>305.63</v>
      </c>
      <c r="K19" t="n">
        <v>61.82</v>
      </c>
      <c r="L19" t="n">
        <v>5.25</v>
      </c>
      <c r="M19" t="n">
        <v>34</v>
      </c>
      <c r="N19" t="n">
        <v>88.56</v>
      </c>
      <c r="O19" t="n">
        <v>37928.52</v>
      </c>
      <c r="P19" t="n">
        <v>255.95</v>
      </c>
      <c r="Q19" t="n">
        <v>1389.74</v>
      </c>
      <c r="R19" t="n">
        <v>63.1</v>
      </c>
      <c r="S19" t="n">
        <v>39.31</v>
      </c>
      <c r="T19" t="n">
        <v>10935.39</v>
      </c>
      <c r="U19" t="n">
        <v>0.62</v>
      </c>
      <c r="V19" t="n">
        <v>0.87</v>
      </c>
      <c r="W19" t="n">
        <v>3.42</v>
      </c>
      <c r="X19" t="n">
        <v>0.7</v>
      </c>
      <c r="Y19" t="n">
        <v>1</v>
      </c>
      <c r="Z19" t="n">
        <v>10</v>
      </c>
      <c r="AA19" t="n">
        <v>1204.400171859236</v>
      </c>
      <c r="AB19" t="n">
        <v>1647.913449523352</v>
      </c>
      <c r="AC19" t="n">
        <v>1490.638902761896</v>
      </c>
      <c r="AD19" t="n">
        <v>1204400.171859236</v>
      </c>
      <c r="AE19" t="n">
        <v>1647913.449523353</v>
      </c>
      <c r="AF19" t="n">
        <v>2.582096194378911e-06</v>
      </c>
      <c r="AG19" t="n">
        <v>51.61458333333334</v>
      </c>
      <c r="AH19" t="n">
        <v>1490638.902761896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5.0631</v>
      </c>
      <c r="E20" t="n">
        <v>19.75</v>
      </c>
      <c r="F20" t="n">
        <v>14.81</v>
      </c>
      <c r="G20" t="n">
        <v>25.39</v>
      </c>
      <c r="H20" t="n">
        <v>0.32</v>
      </c>
      <c r="I20" t="n">
        <v>35</v>
      </c>
      <c r="J20" t="n">
        <v>306.17</v>
      </c>
      <c r="K20" t="n">
        <v>61.82</v>
      </c>
      <c r="L20" t="n">
        <v>5.5</v>
      </c>
      <c r="M20" t="n">
        <v>33</v>
      </c>
      <c r="N20" t="n">
        <v>88.84</v>
      </c>
      <c r="O20" t="n">
        <v>37994.72</v>
      </c>
      <c r="P20" t="n">
        <v>254.6</v>
      </c>
      <c r="Q20" t="n">
        <v>1389.9</v>
      </c>
      <c r="R20" t="n">
        <v>62.72</v>
      </c>
      <c r="S20" t="n">
        <v>39.31</v>
      </c>
      <c r="T20" t="n">
        <v>10751.94</v>
      </c>
      <c r="U20" t="n">
        <v>0.63</v>
      </c>
      <c r="V20" t="n">
        <v>0.87</v>
      </c>
      <c r="W20" t="n">
        <v>3.42</v>
      </c>
      <c r="X20" t="n">
        <v>0.6899999999999999</v>
      </c>
      <c r="Y20" t="n">
        <v>1</v>
      </c>
      <c r="Z20" t="n">
        <v>10</v>
      </c>
      <c r="AA20" t="n">
        <v>1191.399802702046</v>
      </c>
      <c r="AB20" t="n">
        <v>1630.125770906677</v>
      </c>
      <c r="AC20" t="n">
        <v>1474.548855227231</v>
      </c>
      <c r="AD20" t="n">
        <v>1191399.802702046</v>
      </c>
      <c r="AE20" t="n">
        <v>1630125.770906677</v>
      </c>
      <c r="AF20" t="n">
        <v>2.59110320914872e-06</v>
      </c>
      <c r="AG20" t="n">
        <v>51.43229166666666</v>
      </c>
      <c r="AH20" t="n">
        <v>1474548.855227231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5.1031</v>
      </c>
      <c r="E21" t="n">
        <v>19.6</v>
      </c>
      <c r="F21" t="n">
        <v>14.77</v>
      </c>
      <c r="G21" t="n">
        <v>26.85</v>
      </c>
      <c r="H21" t="n">
        <v>0.33</v>
      </c>
      <c r="I21" t="n">
        <v>33</v>
      </c>
      <c r="J21" t="n">
        <v>306.7</v>
      </c>
      <c r="K21" t="n">
        <v>61.82</v>
      </c>
      <c r="L21" t="n">
        <v>5.75</v>
      </c>
      <c r="M21" t="n">
        <v>31</v>
      </c>
      <c r="N21" t="n">
        <v>89.13</v>
      </c>
      <c r="O21" t="n">
        <v>38061.04</v>
      </c>
      <c r="P21" t="n">
        <v>253.31</v>
      </c>
      <c r="Q21" t="n">
        <v>1389.63</v>
      </c>
      <c r="R21" t="n">
        <v>61.22</v>
      </c>
      <c r="S21" t="n">
        <v>39.31</v>
      </c>
      <c r="T21" t="n">
        <v>10011.98</v>
      </c>
      <c r="U21" t="n">
        <v>0.64</v>
      </c>
      <c r="V21" t="n">
        <v>0.87</v>
      </c>
      <c r="W21" t="n">
        <v>3.42</v>
      </c>
      <c r="X21" t="n">
        <v>0.64</v>
      </c>
      <c r="Y21" t="n">
        <v>1</v>
      </c>
      <c r="Z21" t="n">
        <v>10</v>
      </c>
      <c r="AA21" t="n">
        <v>1186.502704163928</v>
      </c>
      <c r="AB21" t="n">
        <v>1623.425344642084</v>
      </c>
      <c r="AC21" t="n">
        <v>1468.487908241224</v>
      </c>
      <c r="AD21" t="n">
        <v>1186502.704163928</v>
      </c>
      <c r="AE21" t="n">
        <v>1623425.344642084</v>
      </c>
      <c r="AF21" t="n">
        <v>2.611573697261922e-06</v>
      </c>
      <c r="AG21" t="n">
        <v>51.04166666666666</v>
      </c>
      <c r="AH21" t="n">
        <v>1468487.908241224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5.1181</v>
      </c>
      <c r="E22" t="n">
        <v>19.54</v>
      </c>
      <c r="F22" t="n">
        <v>14.76</v>
      </c>
      <c r="G22" t="n">
        <v>27.68</v>
      </c>
      <c r="H22" t="n">
        <v>0.35</v>
      </c>
      <c r="I22" t="n">
        <v>32</v>
      </c>
      <c r="J22" t="n">
        <v>307.24</v>
      </c>
      <c r="K22" t="n">
        <v>61.82</v>
      </c>
      <c r="L22" t="n">
        <v>6</v>
      </c>
      <c r="M22" t="n">
        <v>30</v>
      </c>
      <c r="N22" t="n">
        <v>89.42</v>
      </c>
      <c r="O22" t="n">
        <v>38127.48</v>
      </c>
      <c r="P22" t="n">
        <v>252.47</v>
      </c>
      <c r="Q22" t="n">
        <v>1389.68</v>
      </c>
      <c r="R22" t="n">
        <v>61.22</v>
      </c>
      <c r="S22" t="n">
        <v>39.31</v>
      </c>
      <c r="T22" t="n">
        <v>10013.5</v>
      </c>
      <c r="U22" t="n">
        <v>0.64</v>
      </c>
      <c r="V22" t="n">
        <v>0.87</v>
      </c>
      <c r="W22" t="n">
        <v>3.42</v>
      </c>
      <c r="X22" t="n">
        <v>0.64</v>
      </c>
      <c r="Y22" t="n">
        <v>1</v>
      </c>
      <c r="Z22" t="n">
        <v>10</v>
      </c>
      <c r="AA22" t="n">
        <v>1184.249455812174</v>
      </c>
      <c r="AB22" t="n">
        <v>1620.342350840912</v>
      </c>
      <c r="AC22" t="n">
        <v>1465.699151041428</v>
      </c>
      <c r="AD22" t="n">
        <v>1184249.455812174</v>
      </c>
      <c r="AE22" t="n">
        <v>1620342.350840912</v>
      </c>
      <c r="AF22" t="n">
        <v>2.619250130304372e-06</v>
      </c>
      <c r="AG22" t="n">
        <v>50.88541666666666</v>
      </c>
      <c r="AH22" t="n">
        <v>1465699.151041428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5.1697</v>
      </c>
      <c r="E23" t="n">
        <v>19.34</v>
      </c>
      <c r="F23" t="n">
        <v>14.68</v>
      </c>
      <c r="G23" t="n">
        <v>29.36</v>
      </c>
      <c r="H23" t="n">
        <v>0.36</v>
      </c>
      <c r="I23" t="n">
        <v>30</v>
      </c>
      <c r="J23" t="n">
        <v>307.78</v>
      </c>
      <c r="K23" t="n">
        <v>61.82</v>
      </c>
      <c r="L23" t="n">
        <v>6.25</v>
      </c>
      <c r="M23" t="n">
        <v>28</v>
      </c>
      <c r="N23" t="n">
        <v>89.70999999999999</v>
      </c>
      <c r="O23" t="n">
        <v>38194.05</v>
      </c>
      <c r="P23" t="n">
        <v>250.21</v>
      </c>
      <c r="Q23" t="n">
        <v>1389.6</v>
      </c>
      <c r="R23" t="n">
        <v>58.71</v>
      </c>
      <c r="S23" t="n">
        <v>39.31</v>
      </c>
      <c r="T23" t="n">
        <v>8771.129999999999</v>
      </c>
      <c r="U23" t="n">
        <v>0.67</v>
      </c>
      <c r="V23" t="n">
        <v>0.87</v>
      </c>
      <c r="W23" t="n">
        <v>3.4</v>
      </c>
      <c r="X23" t="n">
        <v>0.5600000000000001</v>
      </c>
      <c r="Y23" t="n">
        <v>1</v>
      </c>
      <c r="Z23" t="n">
        <v>10</v>
      </c>
      <c r="AA23" t="n">
        <v>1167.166319602839</v>
      </c>
      <c r="AB23" t="n">
        <v>1596.968450224521</v>
      </c>
      <c r="AC23" t="n">
        <v>1444.556022694389</v>
      </c>
      <c r="AD23" t="n">
        <v>1167166.319602839</v>
      </c>
      <c r="AE23" t="n">
        <v>1596968.450224521</v>
      </c>
      <c r="AF23" t="n">
        <v>2.645657059970401e-06</v>
      </c>
      <c r="AG23" t="n">
        <v>50.36458333333334</v>
      </c>
      <c r="AH23" t="n">
        <v>1444556.022694389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5.1827</v>
      </c>
      <c r="E24" t="n">
        <v>19.3</v>
      </c>
      <c r="F24" t="n">
        <v>14.69</v>
      </c>
      <c r="G24" t="n">
        <v>30.39</v>
      </c>
      <c r="H24" t="n">
        <v>0.38</v>
      </c>
      <c r="I24" t="n">
        <v>29</v>
      </c>
      <c r="J24" t="n">
        <v>308.32</v>
      </c>
      <c r="K24" t="n">
        <v>61.82</v>
      </c>
      <c r="L24" t="n">
        <v>6.5</v>
      </c>
      <c r="M24" t="n">
        <v>27</v>
      </c>
      <c r="N24" t="n">
        <v>90</v>
      </c>
      <c r="O24" t="n">
        <v>38260.74</v>
      </c>
      <c r="P24" t="n">
        <v>249.54</v>
      </c>
      <c r="Q24" t="n">
        <v>1389.68</v>
      </c>
      <c r="R24" t="n">
        <v>58.96</v>
      </c>
      <c r="S24" t="n">
        <v>39.31</v>
      </c>
      <c r="T24" t="n">
        <v>8900.190000000001</v>
      </c>
      <c r="U24" t="n">
        <v>0.67</v>
      </c>
      <c r="V24" t="n">
        <v>0.87</v>
      </c>
      <c r="W24" t="n">
        <v>3.41</v>
      </c>
      <c r="X24" t="n">
        <v>0.5600000000000001</v>
      </c>
      <c r="Y24" t="n">
        <v>1</v>
      </c>
      <c r="Z24" t="n">
        <v>10</v>
      </c>
      <c r="AA24" t="n">
        <v>1165.569795329204</v>
      </c>
      <c r="AB24" t="n">
        <v>1594.784015279654</v>
      </c>
      <c r="AC24" t="n">
        <v>1442.580067154786</v>
      </c>
      <c r="AD24" t="n">
        <v>1165569.795329205</v>
      </c>
      <c r="AE24" t="n">
        <v>1594784.015279654</v>
      </c>
      <c r="AF24" t="n">
        <v>2.652309968607191e-06</v>
      </c>
      <c r="AG24" t="n">
        <v>50.26041666666666</v>
      </c>
      <c r="AH24" t="n">
        <v>1442580.067154786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5.2034</v>
      </c>
      <c r="E25" t="n">
        <v>19.22</v>
      </c>
      <c r="F25" t="n">
        <v>14.67</v>
      </c>
      <c r="G25" t="n">
        <v>31.43</v>
      </c>
      <c r="H25" t="n">
        <v>0.39</v>
      </c>
      <c r="I25" t="n">
        <v>28</v>
      </c>
      <c r="J25" t="n">
        <v>308.86</v>
      </c>
      <c r="K25" t="n">
        <v>61.82</v>
      </c>
      <c r="L25" t="n">
        <v>6.75</v>
      </c>
      <c r="M25" t="n">
        <v>26</v>
      </c>
      <c r="N25" t="n">
        <v>90.29000000000001</v>
      </c>
      <c r="O25" t="n">
        <v>38327.57</v>
      </c>
      <c r="P25" t="n">
        <v>248.4</v>
      </c>
      <c r="Q25" t="n">
        <v>1389.63</v>
      </c>
      <c r="R25" t="n">
        <v>58.27</v>
      </c>
      <c r="S25" t="n">
        <v>39.31</v>
      </c>
      <c r="T25" t="n">
        <v>8558.84</v>
      </c>
      <c r="U25" t="n">
        <v>0.67</v>
      </c>
      <c r="V25" t="n">
        <v>0.88</v>
      </c>
      <c r="W25" t="n">
        <v>3.4</v>
      </c>
      <c r="X25" t="n">
        <v>0.54</v>
      </c>
      <c r="Y25" t="n">
        <v>1</v>
      </c>
      <c r="Z25" t="n">
        <v>10</v>
      </c>
      <c r="AA25" t="n">
        <v>1152.715650604433</v>
      </c>
      <c r="AB25" t="n">
        <v>1577.196407382379</v>
      </c>
      <c r="AC25" t="n">
        <v>1426.670995870865</v>
      </c>
      <c r="AD25" t="n">
        <v>1152715.650604433</v>
      </c>
      <c r="AE25" t="n">
        <v>1577196.407382379</v>
      </c>
      <c r="AF25" t="n">
        <v>2.662903446205773e-06</v>
      </c>
      <c r="AG25" t="n">
        <v>50.05208333333334</v>
      </c>
      <c r="AH25" t="n">
        <v>1426670.995870864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5.2193</v>
      </c>
      <c r="E26" t="n">
        <v>19.16</v>
      </c>
      <c r="F26" t="n">
        <v>14.66</v>
      </c>
      <c r="G26" t="n">
        <v>32.58</v>
      </c>
      <c r="H26" t="n">
        <v>0.4</v>
      </c>
      <c r="I26" t="n">
        <v>27</v>
      </c>
      <c r="J26" t="n">
        <v>309.41</v>
      </c>
      <c r="K26" t="n">
        <v>61.82</v>
      </c>
      <c r="L26" t="n">
        <v>7</v>
      </c>
      <c r="M26" t="n">
        <v>25</v>
      </c>
      <c r="N26" t="n">
        <v>90.59</v>
      </c>
      <c r="O26" t="n">
        <v>38394.52</v>
      </c>
      <c r="P26" t="n">
        <v>247.25</v>
      </c>
      <c r="Q26" t="n">
        <v>1389.61</v>
      </c>
      <c r="R26" t="n">
        <v>58.13</v>
      </c>
      <c r="S26" t="n">
        <v>39.31</v>
      </c>
      <c r="T26" t="n">
        <v>8497.91</v>
      </c>
      <c r="U26" t="n">
        <v>0.68</v>
      </c>
      <c r="V26" t="n">
        <v>0.88</v>
      </c>
      <c r="W26" t="n">
        <v>3.41</v>
      </c>
      <c r="X26" t="n">
        <v>0.54</v>
      </c>
      <c r="Y26" t="n">
        <v>1</v>
      </c>
      <c r="Z26" t="n">
        <v>10</v>
      </c>
      <c r="AA26" t="n">
        <v>1150.153719166712</v>
      </c>
      <c r="AB26" t="n">
        <v>1573.691059764852</v>
      </c>
      <c r="AC26" t="n">
        <v>1423.500193710168</v>
      </c>
      <c r="AD26" t="n">
        <v>1150153.719166712</v>
      </c>
      <c r="AE26" t="n">
        <v>1573691.059764852</v>
      </c>
      <c r="AF26" t="n">
        <v>2.67104046523077e-06</v>
      </c>
      <c r="AG26" t="n">
        <v>49.89583333333334</v>
      </c>
      <c r="AH26" t="n">
        <v>1423500.193710168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5.241</v>
      </c>
      <c r="E27" t="n">
        <v>19.08</v>
      </c>
      <c r="F27" t="n">
        <v>14.64</v>
      </c>
      <c r="G27" t="n">
        <v>33.78</v>
      </c>
      <c r="H27" t="n">
        <v>0.42</v>
      </c>
      <c r="I27" t="n">
        <v>26</v>
      </c>
      <c r="J27" t="n">
        <v>309.95</v>
      </c>
      <c r="K27" t="n">
        <v>61.82</v>
      </c>
      <c r="L27" t="n">
        <v>7.25</v>
      </c>
      <c r="M27" t="n">
        <v>24</v>
      </c>
      <c r="N27" t="n">
        <v>90.88</v>
      </c>
      <c r="O27" t="n">
        <v>38461.6</v>
      </c>
      <c r="P27" t="n">
        <v>246.36</v>
      </c>
      <c r="Q27" t="n">
        <v>1389.67</v>
      </c>
      <c r="R27" t="n">
        <v>57.34</v>
      </c>
      <c r="S27" t="n">
        <v>39.31</v>
      </c>
      <c r="T27" t="n">
        <v>8104.52</v>
      </c>
      <c r="U27" t="n">
        <v>0.6899999999999999</v>
      </c>
      <c r="V27" t="n">
        <v>0.88</v>
      </c>
      <c r="W27" t="n">
        <v>3.41</v>
      </c>
      <c r="X27" t="n">
        <v>0.52</v>
      </c>
      <c r="Y27" t="n">
        <v>1</v>
      </c>
      <c r="Z27" t="n">
        <v>10</v>
      </c>
      <c r="AA27" t="n">
        <v>1147.471168715907</v>
      </c>
      <c r="AB27" t="n">
        <v>1570.020675892286</v>
      </c>
      <c r="AC27" t="n">
        <v>1420.180106122984</v>
      </c>
      <c r="AD27" t="n">
        <v>1147471.168715907</v>
      </c>
      <c r="AE27" t="n">
        <v>1570020.675892286</v>
      </c>
      <c r="AF27" t="n">
        <v>2.682145705032182e-06</v>
      </c>
      <c r="AG27" t="n">
        <v>49.6875</v>
      </c>
      <c r="AH27" t="n">
        <v>1420180.106122984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5.2655</v>
      </c>
      <c r="E28" t="n">
        <v>18.99</v>
      </c>
      <c r="F28" t="n">
        <v>14.61</v>
      </c>
      <c r="G28" t="n">
        <v>35.05</v>
      </c>
      <c r="H28" t="n">
        <v>0.43</v>
      </c>
      <c r="I28" t="n">
        <v>25</v>
      </c>
      <c r="J28" t="n">
        <v>310.5</v>
      </c>
      <c r="K28" t="n">
        <v>61.82</v>
      </c>
      <c r="L28" t="n">
        <v>7.5</v>
      </c>
      <c r="M28" t="n">
        <v>23</v>
      </c>
      <c r="N28" t="n">
        <v>91.18000000000001</v>
      </c>
      <c r="O28" t="n">
        <v>38528.81</v>
      </c>
      <c r="P28" t="n">
        <v>245.1</v>
      </c>
      <c r="Q28" t="n">
        <v>1389.59</v>
      </c>
      <c r="R28" t="n">
        <v>56.44</v>
      </c>
      <c r="S28" t="n">
        <v>39.31</v>
      </c>
      <c r="T28" t="n">
        <v>7661.82</v>
      </c>
      <c r="U28" t="n">
        <v>0.7</v>
      </c>
      <c r="V28" t="n">
        <v>0.88</v>
      </c>
      <c r="W28" t="n">
        <v>3.4</v>
      </c>
      <c r="X28" t="n">
        <v>0.48</v>
      </c>
      <c r="Y28" t="n">
        <v>1</v>
      </c>
      <c r="Z28" t="n">
        <v>10</v>
      </c>
      <c r="AA28" t="n">
        <v>1134.097745282075</v>
      </c>
      <c r="AB28" t="n">
        <v>1551.722567956315</v>
      </c>
      <c r="AC28" t="n">
        <v>1403.628343926866</v>
      </c>
      <c r="AD28" t="n">
        <v>1134097.745282075</v>
      </c>
      <c r="AE28" t="n">
        <v>1551722.567956315</v>
      </c>
      <c r="AF28" t="n">
        <v>2.694683879001518e-06</v>
      </c>
      <c r="AG28" t="n">
        <v>49.453125</v>
      </c>
      <c r="AH28" t="n">
        <v>1403628.343926866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5.2877</v>
      </c>
      <c r="E29" t="n">
        <v>18.91</v>
      </c>
      <c r="F29" t="n">
        <v>14.58</v>
      </c>
      <c r="G29" t="n">
        <v>36.45</v>
      </c>
      <c r="H29" t="n">
        <v>0.44</v>
      </c>
      <c r="I29" t="n">
        <v>24</v>
      </c>
      <c r="J29" t="n">
        <v>311.04</v>
      </c>
      <c r="K29" t="n">
        <v>61.82</v>
      </c>
      <c r="L29" t="n">
        <v>7.75</v>
      </c>
      <c r="M29" t="n">
        <v>22</v>
      </c>
      <c r="N29" t="n">
        <v>91.47</v>
      </c>
      <c r="O29" t="n">
        <v>38596.15</v>
      </c>
      <c r="P29" t="n">
        <v>243.44</v>
      </c>
      <c r="Q29" t="n">
        <v>1389.64</v>
      </c>
      <c r="R29" t="n">
        <v>55.61</v>
      </c>
      <c r="S29" t="n">
        <v>39.31</v>
      </c>
      <c r="T29" t="n">
        <v>7248.31</v>
      </c>
      <c r="U29" t="n">
        <v>0.71</v>
      </c>
      <c r="V29" t="n">
        <v>0.88</v>
      </c>
      <c r="W29" t="n">
        <v>3.4</v>
      </c>
      <c r="X29" t="n">
        <v>0.46</v>
      </c>
      <c r="Y29" t="n">
        <v>1</v>
      </c>
      <c r="Z29" t="n">
        <v>10</v>
      </c>
      <c r="AA29" t="n">
        <v>1130.550791987586</v>
      </c>
      <c r="AB29" t="n">
        <v>1546.869469978259</v>
      </c>
      <c r="AC29" t="n">
        <v>1399.23841880847</v>
      </c>
      <c r="AD29" t="n">
        <v>1130550.791987586</v>
      </c>
      <c r="AE29" t="n">
        <v>1546869.469978259</v>
      </c>
      <c r="AF29" t="n">
        <v>2.706044999904345e-06</v>
      </c>
      <c r="AG29" t="n">
        <v>49.24479166666666</v>
      </c>
      <c r="AH29" t="n">
        <v>1399238.41880847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5.3091</v>
      </c>
      <c r="E30" t="n">
        <v>18.84</v>
      </c>
      <c r="F30" t="n">
        <v>14.56</v>
      </c>
      <c r="G30" t="n">
        <v>37.98</v>
      </c>
      <c r="H30" t="n">
        <v>0.46</v>
      </c>
      <c r="I30" t="n">
        <v>23</v>
      </c>
      <c r="J30" t="n">
        <v>311.59</v>
      </c>
      <c r="K30" t="n">
        <v>61.82</v>
      </c>
      <c r="L30" t="n">
        <v>8</v>
      </c>
      <c r="M30" t="n">
        <v>21</v>
      </c>
      <c r="N30" t="n">
        <v>91.77</v>
      </c>
      <c r="O30" t="n">
        <v>38663.62</v>
      </c>
      <c r="P30" t="n">
        <v>242.4</v>
      </c>
      <c r="Q30" t="n">
        <v>1389.71</v>
      </c>
      <c r="R30" t="n">
        <v>54.96</v>
      </c>
      <c r="S30" t="n">
        <v>39.31</v>
      </c>
      <c r="T30" t="n">
        <v>6928.6</v>
      </c>
      <c r="U30" t="n">
        <v>0.72</v>
      </c>
      <c r="V30" t="n">
        <v>0.88</v>
      </c>
      <c r="W30" t="n">
        <v>3.4</v>
      </c>
      <c r="X30" t="n">
        <v>0.44</v>
      </c>
      <c r="Y30" t="n">
        <v>1</v>
      </c>
      <c r="Z30" t="n">
        <v>10</v>
      </c>
      <c r="AA30" t="n">
        <v>1127.809093184573</v>
      </c>
      <c r="AB30" t="n">
        <v>1543.118156720763</v>
      </c>
      <c r="AC30" t="n">
        <v>1395.845125623268</v>
      </c>
      <c r="AD30" t="n">
        <v>1127809.093184573</v>
      </c>
      <c r="AE30" t="n">
        <v>1543118.156720763</v>
      </c>
      <c r="AF30" t="n">
        <v>2.716996711044907e-06</v>
      </c>
      <c r="AG30" t="n">
        <v>49.0625</v>
      </c>
      <c r="AH30" t="n">
        <v>1395845.125623268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5.3319</v>
      </c>
      <c r="E31" t="n">
        <v>18.76</v>
      </c>
      <c r="F31" t="n">
        <v>14.54</v>
      </c>
      <c r="G31" t="n">
        <v>39.64</v>
      </c>
      <c r="H31" t="n">
        <v>0.47</v>
      </c>
      <c r="I31" t="n">
        <v>22</v>
      </c>
      <c r="J31" t="n">
        <v>312.14</v>
      </c>
      <c r="K31" t="n">
        <v>61.82</v>
      </c>
      <c r="L31" t="n">
        <v>8.25</v>
      </c>
      <c r="M31" t="n">
        <v>20</v>
      </c>
      <c r="N31" t="n">
        <v>92.06999999999999</v>
      </c>
      <c r="O31" t="n">
        <v>38731.35</v>
      </c>
      <c r="P31" t="n">
        <v>240.64</v>
      </c>
      <c r="Q31" t="n">
        <v>1389.71</v>
      </c>
      <c r="R31" t="n">
        <v>54.05</v>
      </c>
      <c r="S31" t="n">
        <v>39.31</v>
      </c>
      <c r="T31" t="n">
        <v>6479.3</v>
      </c>
      <c r="U31" t="n">
        <v>0.73</v>
      </c>
      <c r="V31" t="n">
        <v>0.88</v>
      </c>
      <c r="W31" t="n">
        <v>3.4</v>
      </c>
      <c r="X31" t="n">
        <v>0.41</v>
      </c>
      <c r="Y31" t="n">
        <v>1</v>
      </c>
      <c r="Z31" t="n">
        <v>10</v>
      </c>
      <c r="AA31" t="n">
        <v>1124.156319072103</v>
      </c>
      <c r="AB31" t="n">
        <v>1538.12027003106</v>
      </c>
      <c r="AC31" t="n">
        <v>1391.324230224652</v>
      </c>
      <c r="AD31" t="n">
        <v>1124156.319072103</v>
      </c>
      <c r="AE31" t="n">
        <v>1538120.27003106</v>
      </c>
      <c r="AF31" t="n">
        <v>2.728664889269432e-06</v>
      </c>
      <c r="AG31" t="n">
        <v>48.85416666666666</v>
      </c>
      <c r="AH31" t="n">
        <v>1391324.230224652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5.329</v>
      </c>
      <c r="E32" t="n">
        <v>18.77</v>
      </c>
      <c r="F32" t="n">
        <v>14.55</v>
      </c>
      <c r="G32" t="n">
        <v>39.67</v>
      </c>
      <c r="H32" t="n">
        <v>0.48</v>
      </c>
      <c r="I32" t="n">
        <v>22</v>
      </c>
      <c r="J32" t="n">
        <v>312.69</v>
      </c>
      <c r="K32" t="n">
        <v>61.82</v>
      </c>
      <c r="L32" t="n">
        <v>8.5</v>
      </c>
      <c r="M32" t="n">
        <v>20</v>
      </c>
      <c r="N32" t="n">
        <v>92.37</v>
      </c>
      <c r="O32" t="n">
        <v>38799.09</v>
      </c>
      <c r="P32" t="n">
        <v>240.32</v>
      </c>
      <c r="Q32" t="n">
        <v>1389.62</v>
      </c>
      <c r="R32" t="n">
        <v>54.69</v>
      </c>
      <c r="S32" t="n">
        <v>39.31</v>
      </c>
      <c r="T32" t="n">
        <v>6801.84</v>
      </c>
      <c r="U32" t="n">
        <v>0.72</v>
      </c>
      <c r="V32" t="n">
        <v>0.88</v>
      </c>
      <c r="W32" t="n">
        <v>3.39</v>
      </c>
      <c r="X32" t="n">
        <v>0.42</v>
      </c>
      <c r="Y32" t="n">
        <v>1</v>
      </c>
      <c r="Z32" t="n">
        <v>10</v>
      </c>
      <c r="AA32" t="n">
        <v>1124.113541014444</v>
      </c>
      <c r="AB32" t="n">
        <v>1538.061739205337</v>
      </c>
      <c r="AC32" t="n">
        <v>1391.271285498788</v>
      </c>
      <c r="AD32" t="n">
        <v>1124113.541014444</v>
      </c>
      <c r="AE32" t="n">
        <v>1538061.739205337</v>
      </c>
      <c r="AF32" t="n">
        <v>2.727180778881225e-06</v>
      </c>
      <c r="AG32" t="n">
        <v>48.88020833333334</v>
      </c>
      <c r="AH32" t="n">
        <v>1391271.285498788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5.352</v>
      </c>
      <c r="E33" t="n">
        <v>18.68</v>
      </c>
      <c r="F33" t="n">
        <v>14.52</v>
      </c>
      <c r="G33" t="n">
        <v>41.49</v>
      </c>
      <c r="H33" t="n">
        <v>0.5</v>
      </c>
      <c r="I33" t="n">
        <v>21</v>
      </c>
      <c r="J33" t="n">
        <v>313.24</v>
      </c>
      <c r="K33" t="n">
        <v>61.82</v>
      </c>
      <c r="L33" t="n">
        <v>8.75</v>
      </c>
      <c r="M33" t="n">
        <v>19</v>
      </c>
      <c r="N33" t="n">
        <v>92.67</v>
      </c>
      <c r="O33" t="n">
        <v>38866.96</v>
      </c>
      <c r="P33" t="n">
        <v>239.04</v>
      </c>
      <c r="Q33" t="n">
        <v>1389.61</v>
      </c>
      <c r="R33" t="n">
        <v>53.86</v>
      </c>
      <c r="S33" t="n">
        <v>39.31</v>
      </c>
      <c r="T33" t="n">
        <v>6388.27</v>
      </c>
      <c r="U33" t="n">
        <v>0.73</v>
      </c>
      <c r="V33" t="n">
        <v>0.88</v>
      </c>
      <c r="W33" t="n">
        <v>3.39</v>
      </c>
      <c r="X33" t="n">
        <v>0.4</v>
      </c>
      <c r="Y33" t="n">
        <v>1</v>
      </c>
      <c r="Z33" t="n">
        <v>10</v>
      </c>
      <c r="AA33" t="n">
        <v>1111.038565197575</v>
      </c>
      <c r="AB33" t="n">
        <v>1520.171980465474</v>
      </c>
      <c r="AC33" t="n">
        <v>1375.088900224623</v>
      </c>
      <c r="AD33" t="n">
        <v>1111038.565197575</v>
      </c>
      <c r="AE33" t="n">
        <v>1520171.980465474</v>
      </c>
      <c r="AF33" t="n">
        <v>2.738951309546316e-06</v>
      </c>
      <c r="AG33" t="n">
        <v>48.64583333333334</v>
      </c>
      <c r="AH33" t="n">
        <v>1375088.900224623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5.3762</v>
      </c>
      <c r="E34" t="n">
        <v>18.6</v>
      </c>
      <c r="F34" t="n">
        <v>14.49</v>
      </c>
      <c r="G34" t="n">
        <v>43.48</v>
      </c>
      <c r="H34" t="n">
        <v>0.51</v>
      </c>
      <c r="I34" t="n">
        <v>20</v>
      </c>
      <c r="J34" t="n">
        <v>313.79</v>
      </c>
      <c r="K34" t="n">
        <v>61.82</v>
      </c>
      <c r="L34" t="n">
        <v>9</v>
      </c>
      <c r="M34" t="n">
        <v>18</v>
      </c>
      <c r="N34" t="n">
        <v>92.97</v>
      </c>
      <c r="O34" t="n">
        <v>38934.97</v>
      </c>
      <c r="P34" t="n">
        <v>237.17</v>
      </c>
      <c r="Q34" t="n">
        <v>1389.68</v>
      </c>
      <c r="R34" t="n">
        <v>52.75</v>
      </c>
      <c r="S34" t="n">
        <v>39.31</v>
      </c>
      <c r="T34" t="n">
        <v>5840.62</v>
      </c>
      <c r="U34" t="n">
        <v>0.75</v>
      </c>
      <c r="V34" t="n">
        <v>0.89</v>
      </c>
      <c r="W34" t="n">
        <v>3.39</v>
      </c>
      <c r="X34" t="n">
        <v>0.37</v>
      </c>
      <c r="Y34" t="n">
        <v>1</v>
      </c>
      <c r="Z34" t="n">
        <v>10</v>
      </c>
      <c r="AA34" t="n">
        <v>1107.154113754268</v>
      </c>
      <c r="AB34" t="n">
        <v>1514.857102630838</v>
      </c>
      <c r="AC34" t="n">
        <v>1370.281266871047</v>
      </c>
      <c r="AD34" t="n">
        <v>1107154.113754268</v>
      </c>
      <c r="AE34" t="n">
        <v>1514857.102630838</v>
      </c>
      <c r="AF34" t="n">
        <v>2.751335954854802e-06</v>
      </c>
      <c r="AG34" t="n">
        <v>48.4375</v>
      </c>
      <c r="AH34" t="n">
        <v>1370281.266871047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5.377</v>
      </c>
      <c r="E35" t="n">
        <v>18.6</v>
      </c>
      <c r="F35" t="n">
        <v>14.49</v>
      </c>
      <c r="G35" t="n">
        <v>43.47</v>
      </c>
      <c r="H35" t="n">
        <v>0.52</v>
      </c>
      <c r="I35" t="n">
        <v>20</v>
      </c>
      <c r="J35" t="n">
        <v>314.34</v>
      </c>
      <c r="K35" t="n">
        <v>61.82</v>
      </c>
      <c r="L35" t="n">
        <v>9.25</v>
      </c>
      <c r="M35" t="n">
        <v>18</v>
      </c>
      <c r="N35" t="n">
        <v>93.27</v>
      </c>
      <c r="O35" t="n">
        <v>39003.11</v>
      </c>
      <c r="P35" t="n">
        <v>237.37</v>
      </c>
      <c r="Q35" t="n">
        <v>1389.68</v>
      </c>
      <c r="R35" t="n">
        <v>52.73</v>
      </c>
      <c r="S35" t="n">
        <v>39.31</v>
      </c>
      <c r="T35" t="n">
        <v>5831.07</v>
      </c>
      <c r="U35" t="n">
        <v>0.75</v>
      </c>
      <c r="V35" t="n">
        <v>0.89</v>
      </c>
      <c r="W35" t="n">
        <v>3.39</v>
      </c>
      <c r="X35" t="n">
        <v>0.37</v>
      </c>
      <c r="Y35" t="n">
        <v>1</v>
      </c>
      <c r="Z35" t="n">
        <v>10</v>
      </c>
      <c r="AA35" t="n">
        <v>1107.302871343479</v>
      </c>
      <c r="AB35" t="n">
        <v>1515.060639327118</v>
      </c>
      <c r="AC35" t="n">
        <v>1370.465378310699</v>
      </c>
      <c r="AD35" t="n">
        <v>1107302.871343479</v>
      </c>
      <c r="AE35" t="n">
        <v>1515060.639327118</v>
      </c>
      <c r="AF35" t="n">
        <v>2.751745364617066e-06</v>
      </c>
      <c r="AG35" t="n">
        <v>48.4375</v>
      </c>
      <c r="AH35" t="n">
        <v>1370465.378310699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5.3967</v>
      </c>
      <c r="E36" t="n">
        <v>18.53</v>
      </c>
      <c r="F36" t="n">
        <v>14.48</v>
      </c>
      <c r="G36" t="n">
        <v>45.72</v>
      </c>
      <c r="H36" t="n">
        <v>0.54</v>
      </c>
      <c r="I36" t="n">
        <v>19</v>
      </c>
      <c r="J36" t="n">
        <v>314.9</v>
      </c>
      <c r="K36" t="n">
        <v>61.82</v>
      </c>
      <c r="L36" t="n">
        <v>9.5</v>
      </c>
      <c r="M36" t="n">
        <v>17</v>
      </c>
      <c r="N36" t="n">
        <v>93.56999999999999</v>
      </c>
      <c r="O36" t="n">
        <v>39071.38</v>
      </c>
      <c r="P36" t="n">
        <v>235.72</v>
      </c>
      <c r="Q36" t="n">
        <v>1389.62</v>
      </c>
      <c r="R36" t="n">
        <v>52.3</v>
      </c>
      <c r="S36" t="n">
        <v>39.31</v>
      </c>
      <c r="T36" t="n">
        <v>5621.95</v>
      </c>
      <c r="U36" t="n">
        <v>0.75</v>
      </c>
      <c r="V36" t="n">
        <v>0.89</v>
      </c>
      <c r="W36" t="n">
        <v>3.39</v>
      </c>
      <c r="X36" t="n">
        <v>0.35</v>
      </c>
      <c r="Y36" t="n">
        <v>1</v>
      </c>
      <c r="Z36" t="n">
        <v>10</v>
      </c>
      <c r="AA36" t="n">
        <v>1104.239070735908</v>
      </c>
      <c r="AB36" t="n">
        <v>1510.868612170497</v>
      </c>
      <c r="AC36" t="n">
        <v>1366.673432342359</v>
      </c>
      <c r="AD36" t="n">
        <v>1104239.070735908</v>
      </c>
      <c r="AE36" t="n">
        <v>1510868.612170497</v>
      </c>
      <c r="AF36" t="n">
        <v>2.761827080012818e-06</v>
      </c>
      <c r="AG36" t="n">
        <v>48.25520833333334</v>
      </c>
      <c r="AH36" t="n">
        <v>1366673.432342359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5.3957</v>
      </c>
      <c r="E37" t="n">
        <v>18.53</v>
      </c>
      <c r="F37" t="n">
        <v>14.48</v>
      </c>
      <c r="G37" t="n">
        <v>45.73</v>
      </c>
      <c r="H37" t="n">
        <v>0.55</v>
      </c>
      <c r="I37" t="n">
        <v>19</v>
      </c>
      <c r="J37" t="n">
        <v>315.45</v>
      </c>
      <c r="K37" t="n">
        <v>61.82</v>
      </c>
      <c r="L37" t="n">
        <v>9.75</v>
      </c>
      <c r="M37" t="n">
        <v>17</v>
      </c>
      <c r="N37" t="n">
        <v>93.88</v>
      </c>
      <c r="O37" t="n">
        <v>39139.8</v>
      </c>
      <c r="P37" t="n">
        <v>235.02</v>
      </c>
      <c r="Q37" t="n">
        <v>1389.65</v>
      </c>
      <c r="R37" t="n">
        <v>52.4</v>
      </c>
      <c r="S37" t="n">
        <v>39.31</v>
      </c>
      <c r="T37" t="n">
        <v>5668.94</v>
      </c>
      <c r="U37" t="n">
        <v>0.75</v>
      </c>
      <c r="V37" t="n">
        <v>0.89</v>
      </c>
      <c r="W37" t="n">
        <v>3.39</v>
      </c>
      <c r="X37" t="n">
        <v>0.36</v>
      </c>
      <c r="Y37" t="n">
        <v>1</v>
      </c>
      <c r="Z37" t="n">
        <v>10</v>
      </c>
      <c r="AA37" t="n">
        <v>1103.599369984452</v>
      </c>
      <c r="AB37" t="n">
        <v>1509.993345380749</v>
      </c>
      <c r="AC37" t="n">
        <v>1365.88169978658</v>
      </c>
      <c r="AD37" t="n">
        <v>1103599.369984452</v>
      </c>
      <c r="AE37" t="n">
        <v>1509993.345380749</v>
      </c>
      <c r="AF37" t="n">
        <v>2.761315317809988e-06</v>
      </c>
      <c r="AG37" t="n">
        <v>48.25520833333334</v>
      </c>
      <c r="AH37" t="n">
        <v>1365881.69978658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5.4187</v>
      </c>
      <c r="E38" t="n">
        <v>18.45</v>
      </c>
      <c r="F38" t="n">
        <v>14.46</v>
      </c>
      <c r="G38" t="n">
        <v>48.19</v>
      </c>
      <c r="H38" t="n">
        <v>0.5600000000000001</v>
      </c>
      <c r="I38" t="n">
        <v>18</v>
      </c>
      <c r="J38" t="n">
        <v>316.01</v>
      </c>
      <c r="K38" t="n">
        <v>61.82</v>
      </c>
      <c r="L38" t="n">
        <v>10</v>
      </c>
      <c r="M38" t="n">
        <v>16</v>
      </c>
      <c r="N38" t="n">
        <v>94.18000000000001</v>
      </c>
      <c r="O38" t="n">
        <v>39208.35</v>
      </c>
      <c r="P38" t="n">
        <v>233.82</v>
      </c>
      <c r="Q38" t="n">
        <v>1389.72</v>
      </c>
      <c r="R38" t="n">
        <v>51.78</v>
      </c>
      <c r="S38" t="n">
        <v>39.31</v>
      </c>
      <c r="T38" t="n">
        <v>5364.35</v>
      </c>
      <c r="U38" t="n">
        <v>0.76</v>
      </c>
      <c r="V38" t="n">
        <v>0.89</v>
      </c>
      <c r="W38" t="n">
        <v>3.39</v>
      </c>
      <c r="X38" t="n">
        <v>0.33</v>
      </c>
      <c r="Y38" t="n">
        <v>1</v>
      </c>
      <c r="Z38" t="n">
        <v>10</v>
      </c>
      <c r="AA38" t="n">
        <v>1090.770292277414</v>
      </c>
      <c r="AB38" t="n">
        <v>1492.440035283017</v>
      </c>
      <c r="AC38" t="n">
        <v>1350.00365296835</v>
      </c>
      <c r="AD38" t="n">
        <v>1090770.292277414</v>
      </c>
      <c r="AE38" t="n">
        <v>1492440.035283017</v>
      </c>
      <c r="AF38" t="n">
        <v>2.773085848475079e-06</v>
      </c>
      <c r="AG38" t="n">
        <v>48.046875</v>
      </c>
      <c r="AH38" t="n">
        <v>1350003.65296835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5.4174</v>
      </c>
      <c r="E39" t="n">
        <v>18.46</v>
      </c>
      <c r="F39" t="n">
        <v>14.46</v>
      </c>
      <c r="G39" t="n">
        <v>48.21</v>
      </c>
      <c r="H39" t="n">
        <v>0.58</v>
      </c>
      <c r="I39" t="n">
        <v>18</v>
      </c>
      <c r="J39" t="n">
        <v>316.56</v>
      </c>
      <c r="K39" t="n">
        <v>61.82</v>
      </c>
      <c r="L39" t="n">
        <v>10.25</v>
      </c>
      <c r="M39" t="n">
        <v>16</v>
      </c>
      <c r="N39" t="n">
        <v>94.48999999999999</v>
      </c>
      <c r="O39" t="n">
        <v>39277.04</v>
      </c>
      <c r="P39" t="n">
        <v>231.73</v>
      </c>
      <c r="Q39" t="n">
        <v>1389.68</v>
      </c>
      <c r="R39" t="n">
        <v>51.97</v>
      </c>
      <c r="S39" t="n">
        <v>39.31</v>
      </c>
      <c r="T39" t="n">
        <v>5458.69</v>
      </c>
      <c r="U39" t="n">
        <v>0.76</v>
      </c>
      <c r="V39" t="n">
        <v>0.89</v>
      </c>
      <c r="W39" t="n">
        <v>3.39</v>
      </c>
      <c r="X39" t="n">
        <v>0.34</v>
      </c>
      <c r="Y39" t="n">
        <v>1</v>
      </c>
      <c r="Z39" t="n">
        <v>10</v>
      </c>
      <c r="AA39" t="n">
        <v>1088.755817091386</v>
      </c>
      <c r="AB39" t="n">
        <v>1489.683741461119</v>
      </c>
      <c r="AC39" t="n">
        <v>1347.510415960332</v>
      </c>
      <c r="AD39" t="n">
        <v>1088755.817091386</v>
      </c>
      <c r="AE39" t="n">
        <v>1489683.741461119</v>
      </c>
      <c r="AF39" t="n">
        <v>2.772420557611399e-06</v>
      </c>
      <c r="AG39" t="n">
        <v>48.07291666666666</v>
      </c>
      <c r="AH39" t="n">
        <v>1347510.415960332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5.4416</v>
      </c>
      <c r="E40" t="n">
        <v>18.38</v>
      </c>
      <c r="F40" t="n">
        <v>14.44</v>
      </c>
      <c r="G40" t="n">
        <v>50.95</v>
      </c>
      <c r="H40" t="n">
        <v>0.59</v>
      </c>
      <c r="I40" t="n">
        <v>17</v>
      </c>
      <c r="J40" t="n">
        <v>317.12</v>
      </c>
      <c r="K40" t="n">
        <v>61.82</v>
      </c>
      <c r="L40" t="n">
        <v>10.5</v>
      </c>
      <c r="M40" t="n">
        <v>15</v>
      </c>
      <c r="N40" t="n">
        <v>94.8</v>
      </c>
      <c r="O40" t="n">
        <v>39345.87</v>
      </c>
      <c r="P40" t="n">
        <v>231.27</v>
      </c>
      <c r="Q40" t="n">
        <v>1389.63</v>
      </c>
      <c r="R40" t="n">
        <v>51.15</v>
      </c>
      <c r="S40" t="n">
        <v>39.31</v>
      </c>
      <c r="T40" t="n">
        <v>5057.24</v>
      </c>
      <c r="U40" t="n">
        <v>0.77</v>
      </c>
      <c r="V40" t="n">
        <v>0.89</v>
      </c>
      <c r="W40" t="n">
        <v>3.38</v>
      </c>
      <c r="X40" t="n">
        <v>0.31</v>
      </c>
      <c r="Y40" t="n">
        <v>1</v>
      </c>
      <c r="Z40" t="n">
        <v>10</v>
      </c>
      <c r="AA40" t="n">
        <v>1086.463567247335</v>
      </c>
      <c r="AB40" t="n">
        <v>1486.547384097563</v>
      </c>
      <c r="AC40" t="n">
        <v>1344.673388141648</v>
      </c>
      <c r="AD40" t="n">
        <v>1086463.567247335</v>
      </c>
      <c r="AE40" t="n">
        <v>1486547.384097563</v>
      </c>
      <c r="AF40" t="n">
        <v>2.784805202919886e-06</v>
      </c>
      <c r="AG40" t="n">
        <v>47.86458333333334</v>
      </c>
      <c r="AH40" t="n">
        <v>1344673.388141648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5.4401</v>
      </c>
      <c r="E41" t="n">
        <v>18.38</v>
      </c>
      <c r="F41" t="n">
        <v>14.44</v>
      </c>
      <c r="G41" t="n">
        <v>50.97</v>
      </c>
      <c r="H41" t="n">
        <v>0.6</v>
      </c>
      <c r="I41" t="n">
        <v>17</v>
      </c>
      <c r="J41" t="n">
        <v>317.68</v>
      </c>
      <c r="K41" t="n">
        <v>61.82</v>
      </c>
      <c r="L41" t="n">
        <v>10.75</v>
      </c>
      <c r="M41" t="n">
        <v>15</v>
      </c>
      <c r="N41" t="n">
        <v>95.11</v>
      </c>
      <c r="O41" t="n">
        <v>39414.84</v>
      </c>
      <c r="P41" t="n">
        <v>230.75</v>
      </c>
      <c r="Q41" t="n">
        <v>1389.7</v>
      </c>
      <c r="R41" t="n">
        <v>51.22</v>
      </c>
      <c r="S41" t="n">
        <v>39.31</v>
      </c>
      <c r="T41" t="n">
        <v>5089.67</v>
      </c>
      <c r="U41" t="n">
        <v>0.77</v>
      </c>
      <c r="V41" t="n">
        <v>0.89</v>
      </c>
      <c r="W41" t="n">
        <v>3.39</v>
      </c>
      <c r="X41" t="n">
        <v>0.32</v>
      </c>
      <c r="Y41" t="n">
        <v>1</v>
      </c>
      <c r="Z41" t="n">
        <v>10</v>
      </c>
      <c r="AA41" t="n">
        <v>1086.039897022006</v>
      </c>
      <c r="AB41" t="n">
        <v>1485.967699804257</v>
      </c>
      <c r="AC41" t="n">
        <v>1344.149028103703</v>
      </c>
      <c r="AD41" t="n">
        <v>1086039.897022006</v>
      </c>
      <c r="AE41" t="n">
        <v>1485967.699804257</v>
      </c>
      <c r="AF41" t="n">
        <v>2.784037559615641e-06</v>
      </c>
      <c r="AG41" t="n">
        <v>47.86458333333334</v>
      </c>
      <c r="AH41" t="n">
        <v>1344149.028103703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5.4622</v>
      </c>
      <c r="E42" t="n">
        <v>18.31</v>
      </c>
      <c r="F42" t="n">
        <v>14.42</v>
      </c>
      <c r="G42" t="n">
        <v>54.08</v>
      </c>
      <c r="H42" t="n">
        <v>0.62</v>
      </c>
      <c r="I42" t="n">
        <v>16</v>
      </c>
      <c r="J42" t="n">
        <v>318.24</v>
      </c>
      <c r="K42" t="n">
        <v>61.82</v>
      </c>
      <c r="L42" t="n">
        <v>11</v>
      </c>
      <c r="M42" t="n">
        <v>14</v>
      </c>
      <c r="N42" t="n">
        <v>95.42</v>
      </c>
      <c r="O42" t="n">
        <v>39483.95</v>
      </c>
      <c r="P42" t="n">
        <v>228.21</v>
      </c>
      <c r="Q42" t="n">
        <v>1389.64</v>
      </c>
      <c r="R42" t="n">
        <v>50.58</v>
      </c>
      <c r="S42" t="n">
        <v>39.31</v>
      </c>
      <c r="T42" t="n">
        <v>4773.84</v>
      </c>
      <c r="U42" t="n">
        <v>0.78</v>
      </c>
      <c r="V42" t="n">
        <v>0.89</v>
      </c>
      <c r="W42" t="n">
        <v>3.39</v>
      </c>
      <c r="X42" t="n">
        <v>0.3</v>
      </c>
      <c r="Y42" t="n">
        <v>1</v>
      </c>
      <c r="Z42" t="n">
        <v>10</v>
      </c>
      <c r="AA42" t="n">
        <v>1081.93108649517</v>
      </c>
      <c r="AB42" t="n">
        <v>1480.345843973513</v>
      </c>
      <c r="AC42" t="n">
        <v>1339.063714303121</v>
      </c>
      <c r="AD42" t="n">
        <v>1081931.08649517</v>
      </c>
      <c r="AE42" t="n">
        <v>1480345.843973513</v>
      </c>
      <c r="AF42" t="n">
        <v>2.795347504298185e-06</v>
      </c>
      <c r="AG42" t="n">
        <v>47.68229166666666</v>
      </c>
      <c r="AH42" t="n">
        <v>1339063.714303121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5.4599</v>
      </c>
      <c r="E43" t="n">
        <v>18.32</v>
      </c>
      <c r="F43" t="n">
        <v>14.43</v>
      </c>
      <c r="G43" t="n">
        <v>54.11</v>
      </c>
      <c r="H43" t="n">
        <v>0.63</v>
      </c>
      <c r="I43" t="n">
        <v>16</v>
      </c>
      <c r="J43" t="n">
        <v>318.8</v>
      </c>
      <c r="K43" t="n">
        <v>61.82</v>
      </c>
      <c r="L43" t="n">
        <v>11.25</v>
      </c>
      <c r="M43" t="n">
        <v>14</v>
      </c>
      <c r="N43" t="n">
        <v>95.73</v>
      </c>
      <c r="O43" t="n">
        <v>39553.2</v>
      </c>
      <c r="P43" t="n">
        <v>228.79</v>
      </c>
      <c r="Q43" t="n">
        <v>1389.67</v>
      </c>
      <c r="R43" t="n">
        <v>50.9</v>
      </c>
      <c r="S43" t="n">
        <v>39.31</v>
      </c>
      <c r="T43" t="n">
        <v>4937.55</v>
      </c>
      <c r="U43" t="n">
        <v>0.77</v>
      </c>
      <c r="V43" t="n">
        <v>0.89</v>
      </c>
      <c r="W43" t="n">
        <v>3.39</v>
      </c>
      <c r="X43" t="n">
        <v>0.31</v>
      </c>
      <c r="Y43" t="n">
        <v>1</v>
      </c>
      <c r="Z43" t="n">
        <v>10</v>
      </c>
      <c r="AA43" t="n">
        <v>1082.736654211403</v>
      </c>
      <c r="AB43" t="n">
        <v>1481.448057262002</v>
      </c>
      <c r="AC43" t="n">
        <v>1340.060733902323</v>
      </c>
      <c r="AD43" t="n">
        <v>1082736.654211403</v>
      </c>
      <c r="AE43" t="n">
        <v>1481448.057262002</v>
      </c>
      <c r="AF43" t="n">
        <v>2.794170451231676e-06</v>
      </c>
      <c r="AG43" t="n">
        <v>47.70833333333334</v>
      </c>
      <c r="AH43" t="n">
        <v>1340060.733902323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5.4587</v>
      </c>
      <c r="E44" t="n">
        <v>18.32</v>
      </c>
      <c r="F44" t="n">
        <v>14.43</v>
      </c>
      <c r="G44" t="n">
        <v>54.12</v>
      </c>
      <c r="H44" t="n">
        <v>0.64</v>
      </c>
      <c r="I44" t="n">
        <v>16</v>
      </c>
      <c r="J44" t="n">
        <v>319.36</v>
      </c>
      <c r="K44" t="n">
        <v>61.82</v>
      </c>
      <c r="L44" t="n">
        <v>11.5</v>
      </c>
      <c r="M44" t="n">
        <v>14</v>
      </c>
      <c r="N44" t="n">
        <v>96.04000000000001</v>
      </c>
      <c r="O44" t="n">
        <v>39622.59</v>
      </c>
      <c r="P44" t="n">
        <v>227.81</v>
      </c>
      <c r="Q44" t="n">
        <v>1389.81</v>
      </c>
      <c r="R44" t="n">
        <v>50.87</v>
      </c>
      <c r="S44" t="n">
        <v>39.31</v>
      </c>
      <c r="T44" t="n">
        <v>4918.63</v>
      </c>
      <c r="U44" t="n">
        <v>0.77</v>
      </c>
      <c r="V44" t="n">
        <v>0.89</v>
      </c>
      <c r="W44" t="n">
        <v>3.39</v>
      </c>
      <c r="X44" t="n">
        <v>0.31</v>
      </c>
      <c r="Y44" t="n">
        <v>1</v>
      </c>
      <c r="Z44" t="n">
        <v>10</v>
      </c>
      <c r="AA44" t="n">
        <v>1081.83578337372</v>
      </c>
      <c r="AB44" t="n">
        <v>1480.215446038268</v>
      </c>
      <c r="AC44" t="n">
        <v>1338.945761363801</v>
      </c>
      <c r="AD44" t="n">
        <v>1081835.78337372</v>
      </c>
      <c r="AE44" t="n">
        <v>1480215.446038268</v>
      </c>
      <c r="AF44" t="n">
        <v>2.79355633658828e-06</v>
      </c>
      <c r="AG44" t="n">
        <v>47.70833333333334</v>
      </c>
      <c r="AH44" t="n">
        <v>1338945.761363802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5.487</v>
      </c>
      <c r="E45" t="n">
        <v>18.23</v>
      </c>
      <c r="F45" t="n">
        <v>14.39</v>
      </c>
      <c r="G45" t="n">
        <v>57.58</v>
      </c>
      <c r="H45" t="n">
        <v>0.65</v>
      </c>
      <c r="I45" t="n">
        <v>15</v>
      </c>
      <c r="J45" t="n">
        <v>319.93</v>
      </c>
      <c r="K45" t="n">
        <v>61.82</v>
      </c>
      <c r="L45" t="n">
        <v>11.75</v>
      </c>
      <c r="M45" t="n">
        <v>13</v>
      </c>
      <c r="N45" t="n">
        <v>96.36</v>
      </c>
      <c r="O45" t="n">
        <v>39692.13</v>
      </c>
      <c r="P45" t="n">
        <v>226.17</v>
      </c>
      <c r="Q45" t="n">
        <v>1389.58</v>
      </c>
      <c r="R45" t="n">
        <v>49.77</v>
      </c>
      <c r="S45" t="n">
        <v>39.31</v>
      </c>
      <c r="T45" t="n">
        <v>4374.83</v>
      </c>
      <c r="U45" t="n">
        <v>0.79</v>
      </c>
      <c r="V45" t="n">
        <v>0.89</v>
      </c>
      <c r="W45" t="n">
        <v>3.39</v>
      </c>
      <c r="X45" t="n">
        <v>0.27</v>
      </c>
      <c r="Y45" t="n">
        <v>1</v>
      </c>
      <c r="Z45" t="n">
        <v>10</v>
      </c>
      <c r="AA45" t="n">
        <v>1068.057197230489</v>
      </c>
      <c r="AB45" t="n">
        <v>1461.36297660878</v>
      </c>
      <c r="AC45" t="n">
        <v>1321.892545157056</v>
      </c>
      <c r="AD45" t="n">
        <v>1068057.197230489</v>
      </c>
      <c r="AE45" t="n">
        <v>1461362.97660878</v>
      </c>
      <c r="AF45" t="n">
        <v>2.808039206928369e-06</v>
      </c>
      <c r="AG45" t="n">
        <v>47.47395833333334</v>
      </c>
      <c r="AH45" t="n">
        <v>1321892.545157056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5.4836</v>
      </c>
      <c r="E46" t="n">
        <v>18.24</v>
      </c>
      <c r="F46" t="n">
        <v>14.41</v>
      </c>
      <c r="G46" t="n">
        <v>57.62</v>
      </c>
      <c r="H46" t="n">
        <v>0.67</v>
      </c>
      <c r="I46" t="n">
        <v>15</v>
      </c>
      <c r="J46" t="n">
        <v>320.49</v>
      </c>
      <c r="K46" t="n">
        <v>61.82</v>
      </c>
      <c r="L46" t="n">
        <v>12</v>
      </c>
      <c r="M46" t="n">
        <v>13</v>
      </c>
      <c r="N46" t="n">
        <v>96.67</v>
      </c>
      <c r="O46" t="n">
        <v>39761.81</v>
      </c>
      <c r="P46" t="n">
        <v>225.05</v>
      </c>
      <c r="Q46" t="n">
        <v>1389.61</v>
      </c>
      <c r="R46" t="n">
        <v>50.27</v>
      </c>
      <c r="S46" t="n">
        <v>39.31</v>
      </c>
      <c r="T46" t="n">
        <v>4625.77</v>
      </c>
      <c r="U46" t="n">
        <v>0.78</v>
      </c>
      <c r="V46" t="n">
        <v>0.89</v>
      </c>
      <c r="W46" t="n">
        <v>3.38</v>
      </c>
      <c r="X46" t="n">
        <v>0.28</v>
      </c>
      <c r="Y46" t="n">
        <v>1</v>
      </c>
      <c r="Z46" t="n">
        <v>10</v>
      </c>
      <c r="AA46" t="n">
        <v>1067.320707337046</v>
      </c>
      <c r="AB46" t="n">
        <v>1460.35527864493</v>
      </c>
      <c r="AC46" t="n">
        <v>1320.981020472563</v>
      </c>
      <c r="AD46" t="n">
        <v>1067320.707337046</v>
      </c>
      <c r="AE46" t="n">
        <v>1460355.27864493</v>
      </c>
      <c r="AF46" t="n">
        <v>2.806299215438747e-06</v>
      </c>
      <c r="AG46" t="n">
        <v>47.5</v>
      </c>
      <c r="AH46" t="n">
        <v>1320981.020472563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5.4808</v>
      </c>
      <c r="E47" t="n">
        <v>18.25</v>
      </c>
      <c r="F47" t="n">
        <v>14.41</v>
      </c>
      <c r="G47" t="n">
        <v>57.66</v>
      </c>
      <c r="H47" t="n">
        <v>0.68</v>
      </c>
      <c r="I47" t="n">
        <v>15</v>
      </c>
      <c r="J47" t="n">
        <v>321.06</v>
      </c>
      <c r="K47" t="n">
        <v>61.82</v>
      </c>
      <c r="L47" t="n">
        <v>12.25</v>
      </c>
      <c r="M47" t="n">
        <v>13</v>
      </c>
      <c r="N47" t="n">
        <v>96.98999999999999</v>
      </c>
      <c r="O47" t="n">
        <v>39831.64</v>
      </c>
      <c r="P47" t="n">
        <v>224.14</v>
      </c>
      <c r="Q47" t="n">
        <v>1389.59</v>
      </c>
      <c r="R47" t="n">
        <v>50.56</v>
      </c>
      <c r="S47" t="n">
        <v>39.31</v>
      </c>
      <c r="T47" t="n">
        <v>4769.97</v>
      </c>
      <c r="U47" t="n">
        <v>0.78</v>
      </c>
      <c r="V47" t="n">
        <v>0.89</v>
      </c>
      <c r="W47" t="n">
        <v>3.38</v>
      </c>
      <c r="X47" t="n">
        <v>0.29</v>
      </c>
      <c r="Y47" t="n">
        <v>1</v>
      </c>
      <c r="Z47" t="n">
        <v>10</v>
      </c>
      <c r="AA47" t="n">
        <v>1076.635876949709</v>
      </c>
      <c r="AB47" t="n">
        <v>1473.100704665256</v>
      </c>
      <c r="AC47" t="n">
        <v>1332.510040921827</v>
      </c>
      <c r="AD47" t="n">
        <v>1076635.876949709</v>
      </c>
      <c r="AE47" t="n">
        <v>1473100.704665256</v>
      </c>
      <c r="AF47" t="n">
        <v>2.804866281270823e-06</v>
      </c>
      <c r="AG47" t="n">
        <v>47.52604166666666</v>
      </c>
      <c r="AH47" t="n">
        <v>1332510.040921827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5.5053</v>
      </c>
      <c r="E48" t="n">
        <v>18.16</v>
      </c>
      <c r="F48" t="n">
        <v>14.39</v>
      </c>
      <c r="G48" t="n">
        <v>61.67</v>
      </c>
      <c r="H48" t="n">
        <v>0.6899999999999999</v>
      </c>
      <c r="I48" t="n">
        <v>14</v>
      </c>
      <c r="J48" t="n">
        <v>321.63</v>
      </c>
      <c r="K48" t="n">
        <v>61.82</v>
      </c>
      <c r="L48" t="n">
        <v>12.5</v>
      </c>
      <c r="M48" t="n">
        <v>12</v>
      </c>
      <c r="N48" t="n">
        <v>97.31</v>
      </c>
      <c r="O48" t="n">
        <v>39901.61</v>
      </c>
      <c r="P48" t="n">
        <v>222.66</v>
      </c>
      <c r="Q48" t="n">
        <v>1389.57</v>
      </c>
      <c r="R48" t="n">
        <v>49.52</v>
      </c>
      <c r="S48" t="n">
        <v>39.31</v>
      </c>
      <c r="T48" t="n">
        <v>4257.61</v>
      </c>
      <c r="U48" t="n">
        <v>0.79</v>
      </c>
      <c r="V48" t="n">
        <v>0.89</v>
      </c>
      <c r="W48" t="n">
        <v>3.39</v>
      </c>
      <c r="X48" t="n">
        <v>0.27</v>
      </c>
      <c r="Y48" t="n">
        <v>1</v>
      </c>
      <c r="Z48" t="n">
        <v>10</v>
      </c>
      <c r="AA48" t="n">
        <v>1063.451930271452</v>
      </c>
      <c r="AB48" t="n">
        <v>1455.061847185387</v>
      </c>
      <c r="AC48" t="n">
        <v>1316.192786682142</v>
      </c>
      <c r="AD48" t="n">
        <v>1063451.930271452</v>
      </c>
      <c r="AE48" t="n">
        <v>1455061.847185387</v>
      </c>
      <c r="AF48" t="n">
        <v>2.817404455240159e-06</v>
      </c>
      <c r="AG48" t="n">
        <v>47.29166666666666</v>
      </c>
      <c r="AH48" t="n">
        <v>1316192.786682141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5.5084</v>
      </c>
      <c r="E49" t="n">
        <v>18.15</v>
      </c>
      <c r="F49" t="n">
        <v>14.38</v>
      </c>
      <c r="G49" t="n">
        <v>61.62</v>
      </c>
      <c r="H49" t="n">
        <v>0.71</v>
      </c>
      <c r="I49" t="n">
        <v>14</v>
      </c>
      <c r="J49" t="n">
        <v>322.2</v>
      </c>
      <c r="K49" t="n">
        <v>61.82</v>
      </c>
      <c r="L49" t="n">
        <v>12.75</v>
      </c>
      <c r="M49" t="n">
        <v>12</v>
      </c>
      <c r="N49" t="n">
        <v>97.62</v>
      </c>
      <c r="O49" t="n">
        <v>39971.73</v>
      </c>
      <c r="P49" t="n">
        <v>221.66</v>
      </c>
      <c r="Q49" t="n">
        <v>1389.64</v>
      </c>
      <c r="R49" t="n">
        <v>49.3</v>
      </c>
      <c r="S49" t="n">
        <v>39.31</v>
      </c>
      <c r="T49" t="n">
        <v>4146.57</v>
      </c>
      <c r="U49" t="n">
        <v>0.8</v>
      </c>
      <c r="V49" t="n">
        <v>0.89</v>
      </c>
      <c r="W49" t="n">
        <v>3.38</v>
      </c>
      <c r="X49" t="n">
        <v>0.26</v>
      </c>
      <c r="Y49" t="n">
        <v>1</v>
      </c>
      <c r="Z49" t="n">
        <v>10</v>
      </c>
      <c r="AA49" t="n">
        <v>1062.193093966322</v>
      </c>
      <c r="AB49" t="n">
        <v>1453.339451816769</v>
      </c>
      <c r="AC49" t="n">
        <v>1314.634774310107</v>
      </c>
      <c r="AD49" t="n">
        <v>1062193.093966322</v>
      </c>
      <c r="AE49" t="n">
        <v>1453339.451816769</v>
      </c>
      <c r="AF49" t="n">
        <v>2.818990918068932e-06</v>
      </c>
      <c r="AG49" t="n">
        <v>47.265625</v>
      </c>
      <c r="AH49" t="n">
        <v>1314634.774310107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5.5058</v>
      </c>
      <c r="E50" t="n">
        <v>18.16</v>
      </c>
      <c r="F50" t="n">
        <v>14.39</v>
      </c>
      <c r="G50" t="n">
        <v>61.66</v>
      </c>
      <c r="H50" t="n">
        <v>0.72</v>
      </c>
      <c r="I50" t="n">
        <v>14</v>
      </c>
      <c r="J50" t="n">
        <v>322.77</v>
      </c>
      <c r="K50" t="n">
        <v>61.82</v>
      </c>
      <c r="L50" t="n">
        <v>13</v>
      </c>
      <c r="M50" t="n">
        <v>12</v>
      </c>
      <c r="N50" t="n">
        <v>97.94</v>
      </c>
      <c r="O50" t="n">
        <v>40042</v>
      </c>
      <c r="P50" t="n">
        <v>220.79</v>
      </c>
      <c r="Q50" t="n">
        <v>1389.57</v>
      </c>
      <c r="R50" t="n">
        <v>49.59</v>
      </c>
      <c r="S50" t="n">
        <v>39.31</v>
      </c>
      <c r="T50" t="n">
        <v>4290.73</v>
      </c>
      <c r="U50" t="n">
        <v>0.79</v>
      </c>
      <c r="V50" t="n">
        <v>0.89</v>
      </c>
      <c r="W50" t="n">
        <v>3.39</v>
      </c>
      <c r="X50" t="n">
        <v>0.27</v>
      </c>
      <c r="Y50" t="n">
        <v>1</v>
      </c>
      <c r="Z50" t="n">
        <v>10</v>
      </c>
      <c r="AA50" t="n">
        <v>1061.573005803554</v>
      </c>
      <c r="AB50" t="n">
        <v>1452.491019836111</v>
      </c>
      <c r="AC50" t="n">
        <v>1313.867315486901</v>
      </c>
      <c r="AD50" t="n">
        <v>1061573.005803554</v>
      </c>
      <c r="AE50" t="n">
        <v>1452491.019836111</v>
      </c>
      <c r="AF50" t="n">
        <v>2.817660336341573e-06</v>
      </c>
      <c r="AG50" t="n">
        <v>47.29166666666666</v>
      </c>
      <c r="AH50" t="n">
        <v>1313867.315486901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5.528</v>
      </c>
      <c r="E51" t="n">
        <v>18.09</v>
      </c>
      <c r="F51" t="n">
        <v>14.37</v>
      </c>
      <c r="G51" t="n">
        <v>66.31999999999999</v>
      </c>
      <c r="H51" t="n">
        <v>0.73</v>
      </c>
      <c r="I51" t="n">
        <v>13</v>
      </c>
      <c r="J51" t="n">
        <v>323.34</v>
      </c>
      <c r="K51" t="n">
        <v>61.82</v>
      </c>
      <c r="L51" t="n">
        <v>13.25</v>
      </c>
      <c r="M51" t="n">
        <v>11</v>
      </c>
      <c r="N51" t="n">
        <v>98.27</v>
      </c>
      <c r="O51" t="n">
        <v>40112.54</v>
      </c>
      <c r="P51" t="n">
        <v>220.03</v>
      </c>
      <c r="Q51" t="n">
        <v>1389.65</v>
      </c>
      <c r="R51" t="n">
        <v>49.05</v>
      </c>
      <c r="S51" t="n">
        <v>39.31</v>
      </c>
      <c r="T51" t="n">
        <v>4024.32</v>
      </c>
      <c r="U51" t="n">
        <v>0.8</v>
      </c>
      <c r="V51" t="n">
        <v>0.89</v>
      </c>
      <c r="W51" t="n">
        <v>3.38</v>
      </c>
      <c r="X51" t="n">
        <v>0.25</v>
      </c>
      <c r="Y51" t="n">
        <v>1</v>
      </c>
      <c r="Z51" t="n">
        <v>10</v>
      </c>
      <c r="AA51" t="n">
        <v>1059.316992571879</v>
      </c>
      <c r="AB51" t="n">
        <v>1449.404243004253</v>
      </c>
      <c r="AC51" t="n">
        <v>1311.075136303558</v>
      </c>
      <c r="AD51" t="n">
        <v>1059316.992571879</v>
      </c>
      <c r="AE51" t="n">
        <v>1449404.243004253</v>
      </c>
      <c r="AF51" t="n">
        <v>2.829021457244401e-06</v>
      </c>
      <c r="AG51" t="n">
        <v>47.109375</v>
      </c>
      <c r="AH51" t="n">
        <v>1311075.136303558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5.5315</v>
      </c>
      <c r="E52" t="n">
        <v>18.08</v>
      </c>
      <c r="F52" t="n">
        <v>14.36</v>
      </c>
      <c r="G52" t="n">
        <v>66.27</v>
      </c>
      <c r="H52" t="n">
        <v>0.74</v>
      </c>
      <c r="I52" t="n">
        <v>13</v>
      </c>
      <c r="J52" t="n">
        <v>323.91</v>
      </c>
      <c r="K52" t="n">
        <v>61.82</v>
      </c>
      <c r="L52" t="n">
        <v>13.5</v>
      </c>
      <c r="M52" t="n">
        <v>11</v>
      </c>
      <c r="N52" t="n">
        <v>98.59</v>
      </c>
      <c r="O52" t="n">
        <v>40183.11</v>
      </c>
      <c r="P52" t="n">
        <v>218.97</v>
      </c>
      <c r="Q52" t="n">
        <v>1389.57</v>
      </c>
      <c r="R52" t="n">
        <v>48.76</v>
      </c>
      <c r="S52" t="n">
        <v>39.31</v>
      </c>
      <c r="T52" t="n">
        <v>3878.23</v>
      </c>
      <c r="U52" t="n">
        <v>0.8100000000000001</v>
      </c>
      <c r="V52" t="n">
        <v>0.89</v>
      </c>
      <c r="W52" t="n">
        <v>3.38</v>
      </c>
      <c r="X52" t="n">
        <v>0.24</v>
      </c>
      <c r="Y52" t="n">
        <v>1</v>
      </c>
      <c r="Z52" t="n">
        <v>10</v>
      </c>
      <c r="AA52" t="n">
        <v>1057.982628477625</v>
      </c>
      <c r="AB52" t="n">
        <v>1447.578507182506</v>
      </c>
      <c r="AC52" t="n">
        <v>1309.423646146202</v>
      </c>
      <c r="AD52" t="n">
        <v>1057982.628477625</v>
      </c>
      <c r="AE52" t="n">
        <v>1447578.507182506</v>
      </c>
      <c r="AF52" t="n">
        <v>2.830812624954306e-06</v>
      </c>
      <c r="AG52" t="n">
        <v>47.08333333333334</v>
      </c>
      <c r="AH52" t="n">
        <v>1309423.646146202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5.5314</v>
      </c>
      <c r="E53" t="n">
        <v>18.08</v>
      </c>
      <c r="F53" t="n">
        <v>14.36</v>
      </c>
      <c r="G53" t="n">
        <v>66.27</v>
      </c>
      <c r="H53" t="n">
        <v>0.76</v>
      </c>
      <c r="I53" t="n">
        <v>13</v>
      </c>
      <c r="J53" t="n">
        <v>324.48</v>
      </c>
      <c r="K53" t="n">
        <v>61.82</v>
      </c>
      <c r="L53" t="n">
        <v>13.75</v>
      </c>
      <c r="M53" t="n">
        <v>11</v>
      </c>
      <c r="N53" t="n">
        <v>98.91</v>
      </c>
      <c r="O53" t="n">
        <v>40253.84</v>
      </c>
      <c r="P53" t="n">
        <v>217.09</v>
      </c>
      <c r="Q53" t="n">
        <v>1389.58</v>
      </c>
      <c r="R53" t="n">
        <v>48.8</v>
      </c>
      <c r="S53" t="n">
        <v>39.31</v>
      </c>
      <c r="T53" t="n">
        <v>3901.15</v>
      </c>
      <c r="U53" t="n">
        <v>0.8100000000000001</v>
      </c>
      <c r="V53" t="n">
        <v>0.89</v>
      </c>
      <c r="W53" t="n">
        <v>3.38</v>
      </c>
      <c r="X53" t="n">
        <v>0.24</v>
      </c>
      <c r="Y53" t="n">
        <v>1</v>
      </c>
      <c r="Z53" t="n">
        <v>10</v>
      </c>
      <c r="AA53" t="n">
        <v>1056.139021963355</v>
      </c>
      <c r="AB53" t="n">
        <v>1445.056003415503</v>
      </c>
      <c r="AC53" t="n">
        <v>1307.141886598366</v>
      </c>
      <c r="AD53" t="n">
        <v>1056139.021963355</v>
      </c>
      <c r="AE53" t="n">
        <v>1445056.003415503</v>
      </c>
      <c r="AF53" t="n">
        <v>2.830761448734022e-06</v>
      </c>
      <c r="AG53" t="n">
        <v>47.08333333333334</v>
      </c>
      <c r="AH53" t="n">
        <v>1307141.886598366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5.5558</v>
      </c>
      <c r="E54" t="n">
        <v>18</v>
      </c>
      <c r="F54" t="n">
        <v>14.34</v>
      </c>
      <c r="G54" t="n">
        <v>71.68000000000001</v>
      </c>
      <c r="H54" t="n">
        <v>0.77</v>
      </c>
      <c r="I54" t="n">
        <v>12</v>
      </c>
      <c r="J54" t="n">
        <v>325.06</v>
      </c>
      <c r="K54" t="n">
        <v>61.82</v>
      </c>
      <c r="L54" t="n">
        <v>14</v>
      </c>
      <c r="M54" t="n">
        <v>10</v>
      </c>
      <c r="N54" t="n">
        <v>99.23999999999999</v>
      </c>
      <c r="O54" t="n">
        <v>40324.71</v>
      </c>
      <c r="P54" t="n">
        <v>214.94</v>
      </c>
      <c r="Q54" t="n">
        <v>1389.63</v>
      </c>
      <c r="R54" t="n">
        <v>47.95</v>
      </c>
      <c r="S54" t="n">
        <v>39.31</v>
      </c>
      <c r="T54" t="n">
        <v>3478.21</v>
      </c>
      <c r="U54" t="n">
        <v>0.82</v>
      </c>
      <c r="V54" t="n">
        <v>0.9</v>
      </c>
      <c r="W54" t="n">
        <v>3.38</v>
      </c>
      <c r="X54" t="n">
        <v>0.21</v>
      </c>
      <c r="Y54" t="n">
        <v>1</v>
      </c>
      <c r="Z54" t="n">
        <v>10</v>
      </c>
      <c r="AA54" t="n">
        <v>1052.322441179098</v>
      </c>
      <c r="AB54" t="n">
        <v>1439.833989210822</v>
      </c>
      <c r="AC54" t="n">
        <v>1302.418254100236</v>
      </c>
      <c r="AD54" t="n">
        <v>1052322.441179098</v>
      </c>
      <c r="AE54" t="n">
        <v>1439833.989210822</v>
      </c>
      <c r="AF54" t="n">
        <v>2.843248446483075e-06</v>
      </c>
      <c r="AG54" t="n">
        <v>46.875</v>
      </c>
      <c r="AH54" t="n">
        <v>1302418.254100236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5.5543</v>
      </c>
      <c r="E55" t="n">
        <v>18</v>
      </c>
      <c r="F55" t="n">
        <v>14.34</v>
      </c>
      <c r="G55" t="n">
        <v>71.7</v>
      </c>
      <c r="H55" t="n">
        <v>0.78</v>
      </c>
      <c r="I55" t="n">
        <v>12</v>
      </c>
      <c r="J55" t="n">
        <v>325.63</v>
      </c>
      <c r="K55" t="n">
        <v>61.82</v>
      </c>
      <c r="L55" t="n">
        <v>14.25</v>
      </c>
      <c r="M55" t="n">
        <v>10</v>
      </c>
      <c r="N55" t="n">
        <v>99.56</v>
      </c>
      <c r="O55" t="n">
        <v>40395.74</v>
      </c>
      <c r="P55" t="n">
        <v>214.95</v>
      </c>
      <c r="Q55" t="n">
        <v>1389.57</v>
      </c>
      <c r="R55" t="n">
        <v>48.14</v>
      </c>
      <c r="S55" t="n">
        <v>39.31</v>
      </c>
      <c r="T55" t="n">
        <v>3576.03</v>
      </c>
      <c r="U55" t="n">
        <v>0.82</v>
      </c>
      <c r="V55" t="n">
        <v>0.9</v>
      </c>
      <c r="W55" t="n">
        <v>3.38</v>
      </c>
      <c r="X55" t="n">
        <v>0.22</v>
      </c>
      <c r="Y55" t="n">
        <v>1</v>
      </c>
      <c r="Z55" t="n">
        <v>10</v>
      </c>
      <c r="AA55" t="n">
        <v>1052.420281955667</v>
      </c>
      <c r="AB55" t="n">
        <v>1439.967859277754</v>
      </c>
      <c r="AC55" t="n">
        <v>1302.539347795868</v>
      </c>
      <c r="AD55" t="n">
        <v>1052420.281955667</v>
      </c>
      <c r="AE55" t="n">
        <v>1439967.859277754</v>
      </c>
      <c r="AF55" t="n">
        <v>2.84248080317883e-06</v>
      </c>
      <c r="AG55" t="n">
        <v>46.875</v>
      </c>
      <c r="AH55" t="n">
        <v>1302539.347795868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5.5522</v>
      </c>
      <c r="E56" t="n">
        <v>18.01</v>
      </c>
      <c r="F56" t="n">
        <v>14.35</v>
      </c>
      <c r="G56" t="n">
        <v>71.73</v>
      </c>
      <c r="H56" t="n">
        <v>0.79</v>
      </c>
      <c r="I56" t="n">
        <v>12</v>
      </c>
      <c r="J56" t="n">
        <v>326.21</v>
      </c>
      <c r="K56" t="n">
        <v>61.82</v>
      </c>
      <c r="L56" t="n">
        <v>14.5</v>
      </c>
      <c r="M56" t="n">
        <v>9</v>
      </c>
      <c r="N56" t="n">
        <v>99.89</v>
      </c>
      <c r="O56" t="n">
        <v>40466.92</v>
      </c>
      <c r="P56" t="n">
        <v>214.53</v>
      </c>
      <c r="Q56" t="n">
        <v>1389.6</v>
      </c>
      <c r="R56" t="n">
        <v>48.22</v>
      </c>
      <c r="S56" t="n">
        <v>39.31</v>
      </c>
      <c r="T56" t="n">
        <v>3616.79</v>
      </c>
      <c r="U56" t="n">
        <v>0.82</v>
      </c>
      <c r="V56" t="n">
        <v>0.89</v>
      </c>
      <c r="W56" t="n">
        <v>3.38</v>
      </c>
      <c r="X56" t="n">
        <v>0.23</v>
      </c>
      <c r="Y56" t="n">
        <v>1</v>
      </c>
      <c r="Z56" t="n">
        <v>10</v>
      </c>
      <c r="AA56" t="n">
        <v>1052.212544439966</v>
      </c>
      <c r="AB56" t="n">
        <v>1439.68362364404</v>
      </c>
      <c r="AC56" t="n">
        <v>1302.282239212109</v>
      </c>
      <c r="AD56" t="n">
        <v>1052212.544439966</v>
      </c>
      <c r="AE56" t="n">
        <v>1439683.62364404</v>
      </c>
      <c r="AF56" t="n">
        <v>2.841406102552888e-06</v>
      </c>
      <c r="AG56" t="n">
        <v>46.90104166666666</v>
      </c>
      <c r="AH56" t="n">
        <v>1302282.239212109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5.554</v>
      </c>
      <c r="E57" t="n">
        <v>18</v>
      </c>
      <c r="F57" t="n">
        <v>14.34</v>
      </c>
      <c r="G57" t="n">
        <v>71.70999999999999</v>
      </c>
      <c r="H57" t="n">
        <v>0.8</v>
      </c>
      <c r="I57" t="n">
        <v>12</v>
      </c>
      <c r="J57" t="n">
        <v>326.79</v>
      </c>
      <c r="K57" t="n">
        <v>61.82</v>
      </c>
      <c r="L57" t="n">
        <v>14.75</v>
      </c>
      <c r="M57" t="n">
        <v>9</v>
      </c>
      <c r="N57" t="n">
        <v>100.22</v>
      </c>
      <c r="O57" t="n">
        <v>40538.25</v>
      </c>
      <c r="P57" t="n">
        <v>213.72</v>
      </c>
      <c r="Q57" t="n">
        <v>1389.73</v>
      </c>
      <c r="R57" t="n">
        <v>48.06</v>
      </c>
      <c r="S57" t="n">
        <v>39.31</v>
      </c>
      <c r="T57" t="n">
        <v>3537.68</v>
      </c>
      <c r="U57" t="n">
        <v>0.82</v>
      </c>
      <c r="V57" t="n">
        <v>0.9</v>
      </c>
      <c r="W57" t="n">
        <v>3.38</v>
      </c>
      <c r="X57" t="n">
        <v>0.22</v>
      </c>
      <c r="Y57" t="n">
        <v>1</v>
      </c>
      <c r="Z57" t="n">
        <v>10</v>
      </c>
      <c r="AA57" t="n">
        <v>1051.232709719945</v>
      </c>
      <c r="AB57" t="n">
        <v>1438.34297055285</v>
      </c>
      <c r="AC57" t="n">
        <v>1301.069536170323</v>
      </c>
      <c r="AD57" t="n">
        <v>1051232.709719945</v>
      </c>
      <c r="AE57" t="n">
        <v>1438342.97055285</v>
      </c>
      <c r="AF57" t="n">
        <v>2.842327274517982e-06</v>
      </c>
      <c r="AG57" t="n">
        <v>46.875</v>
      </c>
      <c r="AH57" t="n">
        <v>1301069.536170323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5.549</v>
      </c>
      <c r="E58" t="n">
        <v>18.02</v>
      </c>
      <c r="F58" t="n">
        <v>14.36</v>
      </c>
      <c r="G58" t="n">
        <v>71.79000000000001</v>
      </c>
      <c r="H58" t="n">
        <v>0.82</v>
      </c>
      <c r="I58" t="n">
        <v>12</v>
      </c>
      <c r="J58" t="n">
        <v>327.37</v>
      </c>
      <c r="K58" t="n">
        <v>61.82</v>
      </c>
      <c r="L58" t="n">
        <v>15</v>
      </c>
      <c r="M58" t="n">
        <v>8</v>
      </c>
      <c r="N58" t="n">
        <v>100.55</v>
      </c>
      <c r="O58" t="n">
        <v>40609.74</v>
      </c>
      <c r="P58" t="n">
        <v>211.84</v>
      </c>
      <c r="Q58" t="n">
        <v>1389.6</v>
      </c>
      <c r="R58" t="n">
        <v>48.69</v>
      </c>
      <c r="S58" t="n">
        <v>39.31</v>
      </c>
      <c r="T58" t="n">
        <v>3850.9</v>
      </c>
      <c r="U58" t="n">
        <v>0.8100000000000001</v>
      </c>
      <c r="V58" t="n">
        <v>0.89</v>
      </c>
      <c r="W58" t="n">
        <v>3.38</v>
      </c>
      <c r="X58" t="n">
        <v>0.24</v>
      </c>
      <c r="Y58" t="n">
        <v>1</v>
      </c>
      <c r="Z58" t="n">
        <v>10</v>
      </c>
      <c r="AA58" t="n">
        <v>1049.843002084983</v>
      </c>
      <c r="AB58" t="n">
        <v>1436.441511257121</v>
      </c>
      <c r="AC58" t="n">
        <v>1299.349549481064</v>
      </c>
      <c r="AD58" t="n">
        <v>1049843.002084983</v>
      </c>
      <c r="AE58" t="n">
        <v>1436441.511257121</v>
      </c>
      <c r="AF58" t="n">
        <v>2.839768463503831e-06</v>
      </c>
      <c r="AG58" t="n">
        <v>46.92708333333334</v>
      </c>
      <c r="AH58" t="n">
        <v>1299349.549481064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5.5724</v>
      </c>
      <c r="E59" t="n">
        <v>17.95</v>
      </c>
      <c r="F59" t="n">
        <v>14.34</v>
      </c>
      <c r="G59" t="n">
        <v>78.2</v>
      </c>
      <c r="H59" t="n">
        <v>0.83</v>
      </c>
      <c r="I59" t="n">
        <v>11</v>
      </c>
      <c r="J59" t="n">
        <v>327.95</v>
      </c>
      <c r="K59" t="n">
        <v>61.82</v>
      </c>
      <c r="L59" t="n">
        <v>15.25</v>
      </c>
      <c r="M59" t="n">
        <v>7</v>
      </c>
      <c r="N59" t="n">
        <v>100.88</v>
      </c>
      <c r="O59" t="n">
        <v>40681.39</v>
      </c>
      <c r="P59" t="n">
        <v>210.83</v>
      </c>
      <c r="Q59" t="n">
        <v>1389.57</v>
      </c>
      <c r="R59" t="n">
        <v>47.98</v>
      </c>
      <c r="S59" t="n">
        <v>39.31</v>
      </c>
      <c r="T59" t="n">
        <v>3499.54</v>
      </c>
      <c r="U59" t="n">
        <v>0.82</v>
      </c>
      <c r="V59" t="n">
        <v>0.9</v>
      </c>
      <c r="W59" t="n">
        <v>3.38</v>
      </c>
      <c r="X59" t="n">
        <v>0.22</v>
      </c>
      <c r="Y59" t="n">
        <v>1</v>
      </c>
      <c r="Z59" t="n">
        <v>10</v>
      </c>
      <c r="AA59" t="n">
        <v>1037.394397889143</v>
      </c>
      <c r="AB59" t="n">
        <v>1419.408781802716</v>
      </c>
      <c r="AC59" t="n">
        <v>1283.942399820201</v>
      </c>
      <c r="AD59" t="n">
        <v>1037394.397889143</v>
      </c>
      <c r="AE59" t="n">
        <v>1419408.781802716</v>
      </c>
      <c r="AF59" t="n">
        <v>2.851743699050054e-06</v>
      </c>
      <c r="AG59" t="n">
        <v>46.74479166666666</v>
      </c>
      <c r="AH59" t="n">
        <v>1283942.399820201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5.5751</v>
      </c>
      <c r="E60" t="n">
        <v>17.94</v>
      </c>
      <c r="F60" t="n">
        <v>14.33</v>
      </c>
      <c r="G60" t="n">
        <v>78.16</v>
      </c>
      <c r="H60" t="n">
        <v>0.84</v>
      </c>
      <c r="I60" t="n">
        <v>11</v>
      </c>
      <c r="J60" t="n">
        <v>328.53</v>
      </c>
      <c r="K60" t="n">
        <v>61.82</v>
      </c>
      <c r="L60" t="n">
        <v>15.5</v>
      </c>
      <c r="M60" t="n">
        <v>6</v>
      </c>
      <c r="N60" t="n">
        <v>101.21</v>
      </c>
      <c r="O60" t="n">
        <v>40753.2</v>
      </c>
      <c r="P60" t="n">
        <v>210.74</v>
      </c>
      <c r="Q60" t="n">
        <v>1389.57</v>
      </c>
      <c r="R60" t="n">
        <v>47.65</v>
      </c>
      <c r="S60" t="n">
        <v>39.31</v>
      </c>
      <c r="T60" t="n">
        <v>3333.06</v>
      </c>
      <c r="U60" t="n">
        <v>0.82</v>
      </c>
      <c r="V60" t="n">
        <v>0.9</v>
      </c>
      <c r="W60" t="n">
        <v>3.38</v>
      </c>
      <c r="X60" t="n">
        <v>0.21</v>
      </c>
      <c r="Y60" t="n">
        <v>1</v>
      </c>
      <c r="Z60" t="n">
        <v>10</v>
      </c>
      <c r="AA60" t="n">
        <v>1037.070826880965</v>
      </c>
      <c r="AB60" t="n">
        <v>1418.966057674381</v>
      </c>
      <c r="AC60" t="n">
        <v>1283.541928661308</v>
      </c>
      <c r="AD60" t="n">
        <v>1037070.826880965</v>
      </c>
      <c r="AE60" t="n">
        <v>1418966.057674381</v>
      </c>
      <c r="AF60" t="n">
        <v>2.853125456997695e-06</v>
      </c>
      <c r="AG60" t="n">
        <v>46.71875</v>
      </c>
      <c r="AH60" t="n">
        <v>1283541.928661308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5.5813</v>
      </c>
      <c r="E61" t="n">
        <v>17.92</v>
      </c>
      <c r="F61" t="n">
        <v>14.31</v>
      </c>
      <c r="G61" t="n">
        <v>78.05</v>
      </c>
      <c r="H61" t="n">
        <v>0.85</v>
      </c>
      <c r="I61" t="n">
        <v>11</v>
      </c>
      <c r="J61" t="n">
        <v>329.12</v>
      </c>
      <c r="K61" t="n">
        <v>61.82</v>
      </c>
      <c r="L61" t="n">
        <v>15.75</v>
      </c>
      <c r="M61" t="n">
        <v>6</v>
      </c>
      <c r="N61" t="n">
        <v>101.54</v>
      </c>
      <c r="O61" t="n">
        <v>40825.16</v>
      </c>
      <c r="P61" t="n">
        <v>210.21</v>
      </c>
      <c r="Q61" t="n">
        <v>1389.57</v>
      </c>
      <c r="R61" t="n">
        <v>47.1</v>
      </c>
      <c r="S61" t="n">
        <v>39.31</v>
      </c>
      <c r="T61" t="n">
        <v>3059.55</v>
      </c>
      <c r="U61" t="n">
        <v>0.83</v>
      </c>
      <c r="V61" t="n">
        <v>0.9</v>
      </c>
      <c r="W61" t="n">
        <v>3.38</v>
      </c>
      <c r="X61" t="n">
        <v>0.19</v>
      </c>
      <c r="Y61" t="n">
        <v>1</v>
      </c>
      <c r="Z61" t="n">
        <v>10</v>
      </c>
      <c r="AA61" t="n">
        <v>1036.037486594778</v>
      </c>
      <c r="AB61" t="n">
        <v>1417.552195907064</v>
      </c>
      <c r="AC61" t="n">
        <v>1282.263003876696</v>
      </c>
      <c r="AD61" t="n">
        <v>1036037.486594778</v>
      </c>
      <c r="AE61" t="n">
        <v>1417552.195907064</v>
      </c>
      <c r="AF61" t="n">
        <v>2.856298382655241e-06</v>
      </c>
      <c r="AG61" t="n">
        <v>46.66666666666666</v>
      </c>
      <c r="AH61" t="n">
        <v>1282263.003876696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5.5777</v>
      </c>
      <c r="E62" t="n">
        <v>17.93</v>
      </c>
      <c r="F62" t="n">
        <v>14.32</v>
      </c>
      <c r="G62" t="n">
        <v>78.11</v>
      </c>
      <c r="H62" t="n">
        <v>0.86</v>
      </c>
      <c r="I62" t="n">
        <v>11</v>
      </c>
      <c r="J62" t="n">
        <v>329.7</v>
      </c>
      <c r="K62" t="n">
        <v>61.82</v>
      </c>
      <c r="L62" t="n">
        <v>16</v>
      </c>
      <c r="M62" t="n">
        <v>5</v>
      </c>
      <c r="N62" t="n">
        <v>101.88</v>
      </c>
      <c r="O62" t="n">
        <v>40897.29</v>
      </c>
      <c r="P62" t="n">
        <v>209.32</v>
      </c>
      <c r="Q62" t="n">
        <v>1389.62</v>
      </c>
      <c r="R62" t="n">
        <v>47.3</v>
      </c>
      <c r="S62" t="n">
        <v>39.31</v>
      </c>
      <c r="T62" t="n">
        <v>3160.17</v>
      </c>
      <c r="U62" t="n">
        <v>0.83</v>
      </c>
      <c r="V62" t="n">
        <v>0.9</v>
      </c>
      <c r="W62" t="n">
        <v>3.38</v>
      </c>
      <c r="X62" t="n">
        <v>0.2</v>
      </c>
      <c r="Y62" t="n">
        <v>1</v>
      </c>
      <c r="Z62" t="n">
        <v>10</v>
      </c>
      <c r="AA62" t="n">
        <v>1035.455680553373</v>
      </c>
      <c r="AB62" t="n">
        <v>1416.756143213743</v>
      </c>
      <c r="AC62" t="n">
        <v>1281.542925335158</v>
      </c>
      <c r="AD62" t="n">
        <v>1035455.680553373</v>
      </c>
      <c r="AE62" t="n">
        <v>1416756.143213743</v>
      </c>
      <c r="AF62" t="n">
        <v>2.854456038725053e-06</v>
      </c>
      <c r="AG62" t="n">
        <v>46.69270833333334</v>
      </c>
      <c r="AH62" t="n">
        <v>1281542.925335158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5.5772</v>
      </c>
      <c r="E63" t="n">
        <v>17.93</v>
      </c>
      <c r="F63" t="n">
        <v>14.32</v>
      </c>
      <c r="G63" t="n">
        <v>78.12</v>
      </c>
      <c r="H63" t="n">
        <v>0.88</v>
      </c>
      <c r="I63" t="n">
        <v>11</v>
      </c>
      <c r="J63" t="n">
        <v>330.29</v>
      </c>
      <c r="K63" t="n">
        <v>61.82</v>
      </c>
      <c r="L63" t="n">
        <v>16.25</v>
      </c>
      <c r="M63" t="n">
        <v>3</v>
      </c>
      <c r="N63" t="n">
        <v>102.21</v>
      </c>
      <c r="O63" t="n">
        <v>40969.57</v>
      </c>
      <c r="P63" t="n">
        <v>208.94</v>
      </c>
      <c r="Q63" t="n">
        <v>1389.61</v>
      </c>
      <c r="R63" t="n">
        <v>47.23</v>
      </c>
      <c r="S63" t="n">
        <v>39.31</v>
      </c>
      <c r="T63" t="n">
        <v>3127.86</v>
      </c>
      <c r="U63" t="n">
        <v>0.83</v>
      </c>
      <c r="V63" t="n">
        <v>0.9</v>
      </c>
      <c r="W63" t="n">
        <v>3.39</v>
      </c>
      <c r="X63" t="n">
        <v>0.2</v>
      </c>
      <c r="Y63" t="n">
        <v>1</v>
      </c>
      <c r="Z63" t="n">
        <v>10</v>
      </c>
      <c r="AA63" t="n">
        <v>1035.113501631059</v>
      </c>
      <c r="AB63" t="n">
        <v>1416.287958916363</v>
      </c>
      <c r="AC63" t="n">
        <v>1281.11942389002</v>
      </c>
      <c r="AD63" t="n">
        <v>1035113.501631059</v>
      </c>
      <c r="AE63" t="n">
        <v>1416287.958916363</v>
      </c>
      <c r="AF63" t="n">
        <v>2.854200157623638e-06</v>
      </c>
      <c r="AG63" t="n">
        <v>46.69270833333334</v>
      </c>
      <c r="AH63" t="n">
        <v>1281119.42389002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5.576</v>
      </c>
      <c r="E64" t="n">
        <v>17.93</v>
      </c>
      <c r="F64" t="n">
        <v>14.33</v>
      </c>
      <c r="G64" t="n">
        <v>78.14</v>
      </c>
      <c r="H64" t="n">
        <v>0.89</v>
      </c>
      <c r="I64" t="n">
        <v>11</v>
      </c>
      <c r="J64" t="n">
        <v>330.87</v>
      </c>
      <c r="K64" t="n">
        <v>61.82</v>
      </c>
      <c r="L64" t="n">
        <v>16.5</v>
      </c>
      <c r="M64" t="n">
        <v>2</v>
      </c>
      <c r="N64" t="n">
        <v>102.55</v>
      </c>
      <c r="O64" t="n">
        <v>41042.02</v>
      </c>
      <c r="P64" t="n">
        <v>209.2</v>
      </c>
      <c r="Q64" t="n">
        <v>1389.61</v>
      </c>
      <c r="R64" t="n">
        <v>47.31</v>
      </c>
      <c r="S64" t="n">
        <v>39.31</v>
      </c>
      <c r="T64" t="n">
        <v>3167.73</v>
      </c>
      <c r="U64" t="n">
        <v>0.83</v>
      </c>
      <c r="V64" t="n">
        <v>0.9</v>
      </c>
      <c r="W64" t="n">
        <v>3.39</v>
      </c>
      <c r="X64" t="n">
        <v>0.2</v>
      </c>
      <c r="Y64" t="n">
        <v>1</v>
      </c>
      <c r="Z64" t="n">
        <v>10</v>
      </c>
      <c r="AA64" t="n">
        <v>1035.51608352181</v>
      </c>
      <c r="AB64" t="n">
        <v>1416.838789219949</v>
      </c>
      <c r="AC64" t="n">
        <v>1281.617683722526</v>
      </c>
      <c r="AD64" t="n">
        <v>1035516.08352181</v>
      </c>
      <c r="AE64" t="n">
        <v>1416838.789219949</v>
      </c>
      <c r="AF64" t="n">
        <v>2.853586042980242e-06</v>
      </c>
      <c r="AG64" t="n">
        <v>46.69270833333334</v>
      </c>
      <c r="AH64" t="n">
        <v>1281617.683722526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5.5748</v>
      </c>
      <c r="E65" t="n">
        <v>17.94</v>
      </c>
      <c r="F65" t="n">
        <v>14.33</v>
      </c>
      <c r="G65" t="n">
        <v>78.16</v>
      </c>
      <c r="H65" t="n">
        <v>0.9</v>
      </c>
      <c r="I65" t="n">
        <v>11</v>
      </c>
      <c r="J65" t="n">
        <v>331.46</v>
      </c>
      <c r="K65" t="n">
        <v>61.82</v>
      </c>
      <c r="L65" t="n">
        <v>16.75</v>
      </c>
      <c r="M65" t="n">
        <v>0</v>
      </c>
      <c r="N65" t="n">
        <v>102.89</v>
      </c>
      <c r="O65" t="n">
        <v>41114.63</v>
      </c>
      <c r="P65" t="n">
        <v>209.34</v>
      </c>
      <c r="Q65" t="n">
        <v>1389.67</v>
      </c>
      <c r="R65" t="n">
        <v>47.36</v>
      </c>
      <c r="S65" t="n">
        <v>39.31</v>
      </c>
      <c r="T65" t="n">
        <v>3193</v>
      </c>
      <c r="U65" t="n">
        <v>0.83</v>
      </c>
      <c r="V65" t="n">
        <v>0.9</v>
      </c>
      <c r="W65" t="n">
        <v>3.39</v>
      </c>
      <c r="X65" t="n">
        <v>0.21</v>
      </c>
      <c r="Y65" t="n">
        <v>1</v>
      </c>
      <c r="Z65" t="n">
        <v>10</v>
      </c>
      <c r="AA65" t="n">
        <v>1035.721445545689</v>
      </c>
      <c r="AB65" t="n">
        <v>1417.119774600954</v>
      </c>
      <c r="AC65" t="n">
        <v>1281.871852253134</v>
      </c>
      <c r="AD65" t="n">
        <v>1035721.445545689</v>
      </c>
      <c r="AE65" t="n">
        <v>1417119.774600954</v>
      </c>
      <c r="AF65" t="n">
        <v>2.852971928336846e-06</v>
      </c>
      <c r="AG65" t="n">
        <v>46.71875</v>
      </c>
      <c r="AH65" t="n">
        <v>1281871.852253133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4.9232</v>
      </c>
      <c r="E2" t="n">
        <v>20.31</v>
      </c>
      <c r="F2" t="n">
        <v>17.11</v>
      </c>
      <c r="G2" t="n">
        <v>7.33</v>
      </c>
      <c r="H2" t="n">
        <v>0.64</v>
      </c>
      <c r="I2" t="n">
        <v>140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50.1</v>
      </c>
      <c r="Q2" t="n">
        <v>1390.89</v>
      </c>
      <c r="R2" t="n">
        <v>128.68</v>
      </c>
      <c r="S2" t="n">
        <v>39.31</v>
      </c>
      <c r="T2" t="n">
        <v>43204.46</v>
      </c>
      <c r="U2" t="n">
        <v>0.31</v>
      </c>
      <c r="V2" t="n">
        <v>0.75</v>
      </c>
      <c r="W2" t="n">
        <v>3.76</v>
      </c>
      <c r="X2" t="n">
        <v>2.98</v>
      </c>
      <c r="Y2" t="n">
        <v>1</v>
      </c>
      <c r="Z2" t="n">
        <v>10</v>
      </c>
      <c r="AA2" t="n">
        <v>845.029494920735</v>
      </c>
      <c r="AB2" t="n">
        <v>1156.206635020771</v>
      </c>
      <c r="AC2" t="n">
        <v>1045.859896520592</v>
      </c>
      <c r="AD2" t="n">
        <v>845029.494920735</v>
      </c>
      <c r="AE2" t="n">
        <v>1156206.635020771</v>
      </c>
      <c r="AF2" t="n">
        <v>7.51126833831068e-06</v>
      </c>
      <c r="AG2" t="n">
        <v>52.890625</v>
      </c>
      <c r="AH2" t="n">
        <v>1045859.896520592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4.9679</v>
      </c>
      <c r="E2" t="n">
        <v>20.13</v>
      </c>
      <c r="F2" t="n">
        <v>16.11</v>
      </c>
      <c r="G2" t="n">
        <v>9.76</v>
      </c>
      <c r="H2" t="n">
        <v>0.18</v>
      </c>
      <c r="I2" t="n">
        <v>99</v>
      </c>
      <c r="J2" t="n">
        <v>98.70999999999999</v>
      </c>
      <c r="K2" t="n">
        <v>39.72</v>
      </c>
      <c r="L2" t="n">
        <v>1</v>
      </c>
      <c r="M2" t="n">
        <v>97</v>
      </c>
      <c r="N2" t="n">
        <v>12.99</v>
      </c>
      <c r="O2" t="n">
        <v>12407.75</v>
      </c>
      <c r="P2" t="n">
        <v>135.87</v>
      </c>
      <c r="Q2" t="n">
        <v>1389.91</v>
      </c>
      <c r="R2" t="n">
        <v>102.85</v>
      </c>
      <c r="S2" t="n">
        <v>39.31</v>
      </c>
      <c r="T2" t="n">
        <v>30495.81</v>
      </c>
      <c r="U2" t="n">
        <v>0.38</v>
      </c>
      <c r="V2" t="n">
        <v>0.8</v>
      </c>
      <c r="W2" t="n">
        <v>3.53</v>
      </c>
      <c r="X2" t="n">
        <v>1.98</v>
      </c>
      <c r="Y2" t="n">
        <v>1</v>
      </c>
      <c r="Z2" t="n">
        <v>10</v>
      </c>
      <c r="AA2" t="n">
        <v>999.6119081513639</v>
      </c>
      <c r="AB2" t="n">
        <v>1367.713112497679</v>
      </c>
      <c r="AC2" t="n">
        <v>1237.180492638309</v>
      </c>
      <c r="AD2" t="n">
        <v>999611.9081513638</v>
      </c>
      <c r="AE2" t="n">
        <v>1367713.112497679</v>
      </c>
      <c r="AF2" t="n">
        <v>4.13193624246899e-06</v>
      </c>
      <c r="AG2" t="n">
        <v>52.421875</v>
      </c>
      <c r="AH2" t="n">
        <v>1237180.492638309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5.217</v>
      </c>
      <c r="E3" t="n">
        <v>19.17</v>
      </c>
      <c r="F3" t="n">
        <v>15.64</v>
      </c>
      <c r="G3" t="n">
        <v>12.51</v>
      </c>
      <c r="H3" t="n">
        <v>0.22</v>
      </c>
      <c r="I3" t="n">
        <v>75</v>
      </c>
      <c r="J3" t="n">
        <v>99.02</v>
      </c>
      <c r="K3" t="n">
        <v>39.72</v>
      </c>
      <c r="L3" t="n">
        <v>1.25</v>
      </c>
      <c r="M3" t="n">
        <v>73</v>
      </c>
      <c r="N3" t="n">
        <v>13.05</v>
      </c>
      <c r="O3" t="n">
        <v>12446.14</v>
      </c>
      <c r="P3" t="n">
        <v>128.77</v>
      </c>
      <c r="Q3" t="n">
        <v>1389.76</v>
      </c>
      <c r="R3" t="n">
        <v>88.31999999999999</v>
      </c>
      <c r="S3" t="n">
        <v>39.31</v>
      </c>
      <c r="T3" t="n">
        <v>23348.11</v>
      </c>
      <c r="U3" t="n">
        <v>0.45</v>
      </c>
      <c r="V3" t="n">
        <v>0.82</v>
      </c>
      <c r="W3" t="n">
        <v>3.49</v>
      </c>
      <c r="X3" t="n">
        <v>1.51</v>
      </c>
      <c r="Y3" t="n">
        <v>1</v>
      </c>
      <c r="Z3" t="n">
        <v>10</v>
      </c>
      <c r="AA3" t="n">
        <v>940.3502853835332</v>
      </c>
      <c r="AB3" t="n">
        <v>1286.628745788455</v>
      </c>
      <c r="AC3" t="n">
        <v>1163.83470408519</v>
      </c>
      <c r="AD3" t="n">
        <v>940350.2853835332</v>
      </c>
      <c r="AE3" t="n">
        <v>1286628.745788455</v>
      </c>
      <c r="AF3" t="n">
        <v>4.339119422081909e-06</v>
      </c>
      <c r="AG3" t="n">
        <v>49.921875</v>
      </c>
      <c r="AH3" t="n">
        <v>1163834.70408519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5.3929</v>
      </c>
      <c r="E4" t="n">
        <v>18.54</v>
      </c>
      <c r="F4" t="n">
        <v>15.32</v>
      </c>
      <c r="G4" t="n">
        <v>15.32</v>
      </c>
      <c r="H4" t="n">
        <v>0.27</v>
      </c>
      <c r="I4" t="n">
        <v>60</v>
      </c>
      <c r="J4" t="n">
        <v>99.33</v>
      </c>
      <c r="K4" t="n">
        <v>39.72</v>
      </c>
      <c r="L4" t="n">
        <v>1.5</v>
      </c>
      <c r="M4" t="n">
        <v>58</v>
      </c>
      <c r="N4" t="n">
        <v>13.11</v>
      </c>
      <c r="O4" t="n">
        <v>12484.55</v>
      </c>
      <c r="P4" t="n">
        <v>122.61</v>
      </c>
      <c r="Q4" t="n">
        <v>1389.78</v>
      </c>
      <c r="R4" t="n">
        <v>78.5</v>
      </c>
      <c r="S4" t="n">
        <v>39.31</v>
      </c>
      <c r="T4" t="n">
        <v>18514.69</v>
      </c>
      <c r="U4" t="n">
        <v>0.5</v>
      </c>
      <c r="V4" t="n">
        <v>0.84</v>
      </c>
      <c r="W4" t="n">
        <v>3.46</v>
      </c>
      <c r="X4" t="n">
        <v>1.2</v>
      </c>
      <c r="Y4" t="n">
        <v>1</v>
      </c>
      <c r="Z4" t="n">
        <v>10</v>
      </c>
      <c r="AA4" t="n">
        <v>906.3738471611957</v>
      </c>
      <c r="AB4" t="n">
        <v>1240.140684077988</v>
      </c>
      <c r="AC4" t="n">
        <v>1121.783397737966</v>
      </c>
      <c r="AD4" t="n">
        <v>906373.8471611957</v>
      </c>
      <c r="AE4" t="n">
        <v>1240140.684077987</v>
      </c>
      <c r="AF4" t="n">
        <v>4.485420190022146e-06</v>
      </c>
      <c r="AG4" t="n">
        <v>48.28125</v>
      </c>
      <c r="AH4" t="n">
        <v>1121783.397737965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5.5281</v>
      </c>
      <c r="E5" t="n">
        <v>18.09</v>
      </c>
      <c r="F5" t="n">
        <v>15.09</v>
      </c>
      <c r="G5" t="n">
        <v>18.48</v>
      </c>
      <c r="H5" t="n">
        <v>0.31</v>
      </c>
      <c r="I5" t="n">
        <v>49</v>
      </c>
      <c r="J5" t="n">
        <v>99.64</v>
      </c>
      <c r="K5" t="n">
        <v>39.72</v>
      </c>
      <c r="L5" t="n">
        <v>1.75</v>
      </c>
      <c r="M5" t="n">
        <v>47</v>
      </c>
      <c r="N5" t="n">
        <v>13.18</v>
      </c>
      <c r="O5" t="n">
        <v>12522.99</v>
      </c>
      <c r="P5" t="n">
        <v>117.18</v>
      </c>
      <c r="Q5" t="n">
        <v>1389.91</v>
      </c>
      <c r="R5" t="n">
        <v>71.51000000000001</v>
      </c>
      <c r="S5" t="n">
        <v>39.31</v>
      </c>
      <c r="T5" t="n">
        <v>15073.64</v>
      </c>
      <c r="U5" t="n">
        <v>0.55</v>
      </c>
      <c r="V5" t="n">
        <v>0.85</v>
      </c>
      <c r="W5" t="n">
        <v>3.44</v>
      </c>
      <c r="X5" t="n">
        <v>0.97</v>
      </c>
      <c r="Y5" t="n">
        <v>1</v>
      </c>
      <c r="Z5" t="n">
        <v>10</v>
      </c>
      <c r="AA5" t="n">
        <v>875.9921251809953</v>
      </c>
      <c r="AB5" t="n">
        <v>1198.571071717701</v>
      </c>
      <c r="AC5" t="n">
        <v>1084.181130838027</v>
      </c>
      <c r="AD5" t="n">
        <v>875992.1251809953</v>
      </c>
      <c r="AE5" t="n">
        <v>1198571.0717177</v>
      </c>
      <c r="AF5" t="n">
        <v>4.59786967169082e-06</v>
      </c>
      <c r="AG5" t="n">
        <v>47.109375</v>
      </c>
      <c r="AH5" t="n">
        <v>1084181.130838027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5.6182</v>
      </c>
      <c r="E6" t="n">
        <v>17.8</v>
      </c>
      <c r="F6" t="n">
        <v>14.95</v>
      </c>
      <c r="G6" t="n">
        <v>21.35</v>
      </c>
      <c r="H6" t="n">
        <v>0.35</v>
      </c>
      <c r="I6" t="n">
        <v>42</v>
      </c>
      <c r="J6" t="n">
        <v>99.95</v>
      </c>
      <c r="K6" t="n">
        <v>39.72</v>
      </c>
      <c r="L6" t="n">
        <v>2</v>
      </c>
      <c r="M6" t="n">
        <v>39</v>
      </c>
      <c r="N6" t="n">
        <v>13.24</v>
      </c>
      <c r="O6" t="n">
        <v>12561.45</v>
      </c>
      <c r="P6" t="n">
        <v>112.59</v>
      </c>
      <c r="Q6" t="n">
        <v>1389.73</v>
      </c>
      <c r="R6" t="n">
        <v>67.02</v>
      </c>
      <c r="S6" t="n">
        <v>39.31</v>
      </c>
      <c r="T6" t="n">
        <v>12866.22</v>
      </c>
      <c r="U6" t="n">
        <v>0.59</v>
      </c>
      <c r="V6" t="n">
        <v>0.86</v>
      </c>
      <c r="W6" t="n">
        <v>3.43</v>
      </c>
      <c r="X6" t="n">
        <v>0.83</v>
      </c>
      <c r="Y6" t="n">
        <v>1</v>
      </c>
      <c r="Z6" t="n">
        <v>10</v>
      </c>
      <c r="AA6" t="n">
        <v>858.2273567023454</v>
      </c>
      <c r="AB6" t="n">
        <v>1174.264531758939</v>
      </c>
      <c r="AC6" t="n">
        <v>1062.194372938487</v>
      </c>
      <c r="AD6" t="n">
        <v>858227.3567023454</v>
      </c>
      <c r="AE6" t="n">
        <v>1174264.531758939</v>
      </c>
      <c r="AF6" t="n">
        <v>4.672808268572089e-06</v>
      </c>
      <c r="AG6" t="n">
        <v>46.35416666666666</v>
      </c>
      <c r="AH6" t="n">
        <v>1062194.372938487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5.6937</v>
      </c>
      <c r="E7" t="n">
        <v>17.56</v>
      </c>
      <c r="F7" t="n">
        <v>14.84</v>
      </c>
      <c r="G7" t="n">
        <v>24.73</v>
      </c>
      <c r="H7" t="n">
        <v>0.39</v>
      </c>
      <c r="I7" t="n">
        <v>36</v>
      </c>
      <c r="J7" t="n">
        <v>100.27</v>
      </c>
      <c r="K7" t="n">
        <v>39.72</v>
      </c>
      <c r="L7" t="n">
        <v>2.25</v>
      </c>
      <c r="M7" t="n">
        <v>28</v>
      </c>
      <c r="N7" t="n">
        <v>13.3</v>
      </c>
      <c r="O7" t="n">
        <v>12599.94</v>
      </c>
      <c r="P7" t="n">
        <v>108.06</v>
      </c>
      <c r="Q7" t="n">
        <v>1389.69</v>
      </c>
      <c r="R7" t="n">
        <v>63.32</v>
      </c>
      <c r="S7" t="n">
        <v>39.31</v>
      </c>
      <c r="T7" t="n">
        <v>11044.06</v>
      </c>
      <c r="U7" t="n">
        <v>0.62</v>
      </c>
      <c r="V7" t="n">
        <v>0.87</v>
      </c>
      <c r="W7" t="n">
        <v>3.43</v>
      </c>
      <c r="X7" t="n">
        <v>0.71</v>
      </c>
      <c r="Y7" t="n">
        <v>1</v>
      </c>
      <c r="Z7" t="n">
        <v>10</v>
      </c>
      <c r="AA7" t="n">
        <v>841.4720699601845</v>
      </c>
      <c r="AB7" t="n">
        <v>1151.339209247233</v>
      </c>
      <c r="AC7" t="n">
        <v>1041.457011031405</v>
      </c>
      <c r="AD7" t="n">
        <v>841472.0699601845</v>
      </c>
      <c r="AE7" t="n">
        <v>1151339.209247233</v>
      </c>
      <c r="AF7" t="n">
        <v>4.735603652196237e-06</v>
      </c>
      <c r="AG7" t="n">
        <v>45.72916666666666</v>
      </c>
      <c r="AH7" t="n">
        <v>1041457.011031405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5.7265</v>
      </c>
      <c r="E8" t="n">
        <v>17.46</v>
      </c>
      <c r="F8" t="n">
        <v>14.8</v>
      </c>
      <c r="G8" t="n">
        <v>26.9</v>
      </c>
      <c r="H8" t="n">
        <v>0.44</v>
      </c>
      <c r="I8" t="n">
        <v>33</v>
      </c>
      <c r="J8" t="n">
        <v>100.58</v>
      </c>
      <c r="K8" t="n">
        <v>39.72</v>
      </c>
      <c r="L8" t="n">
        <v>2.5</v>
      </c>
      <c r="M8" t="n">
        <v>10</v>
      </c>
      <c r="N8" t="n">
        <v>13.36</v>
      </c>
      <c r="O8" t="n">
        <v>12638.45</v>
      </c>
      <c r="P8" t="n">
        <v>105.58</v>
      </c>
      <c r="Q8" t="n">
        <v>1389.76</v>
      </c>
      <c r="R8" t="n">
        <v>61.41</v>
      </c>
      <c r="S8" t="n">
        <v>39.31</v>
      </c>
      <c r="T8" t="n">
        <v>10103.8</v>
      </c>
      <c r="U8" t="n">
        <v>0.64</v>
      </c>
      <c r="V8" t="n">
        <v>0.87</v>
      </c>
      <c r="W8" t="n">
        <v>3.44</v>
      </c>
      <c r="X8" t="n">
        <v>0.67</v>
      </c>
      <c r="Y8" t="n">
        <v>1</v>
      </c>
      <c r="Z8" t="n">
        <v>10</v>
      </c>
      <c r="AA8" t="n">
        <v>828.444213693375</v>
      </c>
      <c r="AB8" t="n">
        <v>1133.513921554529</v>
      </c>
      <c r="AC8" t="n">
        <v>1025.332943778145</v>
      </c>
      <c r="AD8" t="n">
        <v>828444.213693375</v>
      </c>
      <c r="AE8" t="n">
        <v>1133513.921554529</v>
      </c>
      <c r="AF8" t="n">
        <v>4.762884295677986e-06</v>
      </c>
      <c r="AG8" t="n">
        <v>45.46875</v>
      </c>
      <c r="AH8" t="n">
        <v>1025332.943778145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5.7382</v>
      </c>
      <c r="E9" t="n">
        <v>17.43</v>
      </c>
      <c r="F9" t="n">
        <v>14.78</v>
      </c>
      <c r="G9" t="n">
        <v>27.71</v>
      </c>
      <c r="H9" t="n">
        <v>0.48</v>
      </c>
      <c r="I9" t="n">
        <v>32</v>
      </c>
      <c r="J9" t="n">
        <v>100.89</v>
      </c>
      <c r="K9" t="n">
        <v>39.72</v>
      </c>
      <c r="L9" t="n">
        <v>2.75</v>
      </c>
      <c r="M9" t="n">
        <v>0</v>
      </c>
      <c r="N9" t="n">
        <v>13.42</v>
      </c>
      <c r="O9" t="n">
        <v>12676.98</v>
      </c>
      <c r="P9" t="n">
        <v>105.24</v>
      </c>
      <c r="Q9" t="n">
        <v>1389.73</v>
      </c>
      <c r="R9" t="n">
        <v>60.6</v>
      </c>
      <c r="S9" t="n">
        <v>39.31</v>
      </c>
      <c r="T9" t="n">
        <v>9705.629999999999</v>
      </c>
      <c r="U9" t="n">
        <v>0.65</v>
      </c>
      <c r="V9" t="n">
        <v>0.87</v>
      </c>
      <c r="W9" t="n">
        <v>3.45</v>
      </c>
      <c r="X9" t="n">
        <v>0.66</v>
      </c>
      <c r="Y9" t="n">
        <v>1</v>
      </c>
      <c r="Z9" t="n">
        <v>10</v>
      </c>
      <c r="AA9" t="n">
        <v>827.6761786408356</v>
      </c>
      <c r="AB9" t="n">
        <v>1132.46306211233</v>
      </c>
      <c r="AC9" t="n">
        <v>1024.382376886218</v>
      </c>
      <c r="AD9" t="n">
        <v>827676.1786408356</v>
      </c>
      <c r="AE9" t="n">
        <v>1132463.06211233</v>
      </c>
      <c r="AF9" t="n">
        <v>4.772615500822392e-06</v>
      </c>
      <c r="AG9" t="n">
        <v>45.390625</v>
      </c>
      <c r="AH9" t="n">
        <v>1024382.376886218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3.5769</v>
      </c>
      <c r="E2" t="n">
        <v>27.96</v>
      </c>
      <c r="F2" t="n">
        <v>17.93</v>
      </c>
      <c r="G2" t="n">
        <v>5.85</v>
      </c>
      <c r="H2" t="n">
        <v>0.09</v>
      </c>
      <c r="I2" t="n">
        <v>184</v>
      </c>
      <c r="J2" t="n">
        <v>204</v>
      </c>
      <c r="K2" t="n">
        <v>55.27</v>
      </c>
      <c r="L2" t="n">
        <v>1</v>
      </c>
      <c r="M2" t="n">
        <v>182</v>
      </c>
      <c r="N2" t="n">
        <v>42.72</v>
      </c>
      <c r="O2" t="n">
        <v>25393.6</v>
      </c>
      <c r="P2" t="n">
        <v>255.48</v>
      </c>
      <c r="Q2" t="n">
        <v>1390.14</v>
      </c>
      <c r="R2" t="n">
        <v>159.19</v>
      </c>
      <c r="S2" t="n">
        <v>39.31</v>
      </c>
      <c r="T2" t="n">
        <v>58240.15</v>
      </c>
      <c r="U2" t="n">
        <v>0.25</v>
      </c>
      <c r="V2" t="n">
        <v>0.72</v>
      </c>
      <c r="W2" t="n">
        <v>3.69</v>
      </c>
      <c r="X2" t="n">
        <v>3.8</v>
      </c>
      <c r="Y2" t="n">
        <v>1</v>
      </c>
      <c r="Z2" t="n">
        <v>10</v>
      </c>
      <c r="AA2" t="n">
        <v>1680.300571925181</v>
      </c>
      <c r="AB2" t="n">
        <v>2299.061372137459</v>
      </c>
      <c r="AC2" t="n">
        <v>2079.642181533561</v>
      </c>
      <c r="AD2" t="n">
        <v>1680300.571925181</v>
      </c>
      <c r="AE2" t="n">
        <v>2299061.372137459</v>
      </c>
      <c r="AF2" t="n">
        <v>2.113768887222191e-06</v>
      </c>
      <c r="AG2" t="n">
        <v>72.8125</v>
      </c>
      <c r="AH2" t="n">
        <v>2079642.181533561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3.9762</v>
      </c>
      <c r="E3" t="n">
        <v>25.15</v>
      </c>
      <c r="F3" t="n">
        <v>16.95</v>
      </c>
      <c r="G3" t="n">
        <v>7.32</v>
      </c>
      <c r="H3" t="n">
        <v>0.11</v>
      </c>
      <c r="I3" t="n">
        <v>139</v>
      </c>
      <c r="J3" t="n">
        <v>204.39</v>
      </c>
      <c r="K3" t="n">
        <v>55.27</v>
      </c>
      <c r="L3" t="n">
        <v>1.25</v>
      </c>
      <c r="M3" t="n">
        <v>137</v>
      </c>
      <c r="N3" t="n">
        <v>42.87</v>
      </c>
      <c r="O3" t="n">
        <v>25442.42</v>
      </c>
      <c r="P3" t="n">
        <v>240.11</v>
      </c>
      <c r="Q3" t="n">
        <v>1390.24</v>
      </c>
      <c r="R3" t="n">
        <v>129.35</v>
      </c>
      <c r="S3" t="n">
        <v>39.31</v>
      </c>
      <c r="T3" t="n">
        <v>43544.77</v>
      </c>
      <c r="U3" t="n">
        <v>0.3</v>
      </c>
      <c r="V3" t="n">
        <v>0.76</v>
      </c>
      <c r="W3" t="n">
        <v>3.58</v>
      </c>
      <c r="X3" t="n">
        <v>2.82</v>
      </c>
      <c r="Y3" t="n">
        <v>1</v>
      </c>
      <c r="Z3" t="n">
        <v>10</v>
      </c>
      <c r="AA3" t="n">
        <v>1482.46010993734</v>
      </c>
      <c r="AB3" t="n">
        <v>2028.36732394051</v>
      </c>
      <c r="AC3" t="n">
        <v>1834.782793375046</v>
      </c>
      <c r="AD3" t="n">
        <v>1482460.10993734</v>
      </c>
      <c r="AE3" t="n">
        <v>2028367.32394051</v>
      </c>
      <c r="AF3" t="n">
        <v>2.349735203492654e-06</v>
      </c>
      <c r="AG3" t="n">
        <v>65.49479166666667</v>
      </c>
      <c r="AH3" t="n">
        <v>1834782.793375046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4.2684</v>
      </c>
      <c r="E4" t="n">
        <v>23.43</v>
      </c>
      <c r="F4" t="n">
        <v>16.36</v>
      </c>
      <c r="G4" t="n">
        <v>8.84</v>
      </c>
      <c r="H4" t="n">
        <v>0.13</v>
      </c>
      <c r="I4" t="n">
        <v>111</v>
      </c>
      <c r="J4" t="n">
        <v>204.79</v>
      </c>
      <c r="K4" t="n">
        <v>55.27</v>
      </c>
      <c r="L4" t="n">
        <v>1.5</v>
      </c>
      <c r="M4" t="n">
        <v>109</v>
      </c>
      <c r="N4" t="n">
        <v>43.02</v>
      </c>
      <c r="O4" t="n">
        <v>25491.3</v>
      </c>
      <c r="P4" t="n">
        <v>230.37</v>
      </c>
      <c r="Q4" t="n">
        <v>1390.18</v>
      </c>
      <c r="R4" t="n">
        <v>111.07</v>
      </c>
      <c r="S4" t="n">
        <v>39.31</v>
      </c>
      <c r="T4" t="n">
        <v>34545.19</v>
      </c>
      <c r="U4" t="n">
        <v>0.35</v>
      </c>
      <c r="V4" t="n">
        <v>0.78</v>
      </c>
      <c r="W4" t="n">
        <v>3.54</v>
      </c>
      <c r="X4" t="n">
        <v>2.23</v>
      </c>
      <c r="Y4" t="n">
        <v>1</v>
      </c>
      <c r="Z4" t="n">
        <v>10</v>
      </c>
      <c r="AA4" t="n">
        <v>1361.856313395418</v>
      </c>
      <c r="AB4" t="n">
        <v>1863.351888847864</v>
      </c>
      <c r="AC4" t="n">
        <v>1685.516199807024</v>
      </c>
      <c r="AD4" t="n">
        <v>1361856.313395418</v>
      </c>
      <c r="AE4" t="n">
        <v>1863351.888847864</v>
      </c>
      <c r="AF4" t="n">
        <v>2.522410779786742e-06</v>
      </c>
      <c r="AG4" t="n">
        <v>61.015625</v>
      </c>
      <c r="AH4" t="n">
        <v>1685516.199807024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4.4751</v>
      </c>
      <c r="E5" t="n">
        <v>22.35</v>
      </c>
      <c r="F5" t="n">
        <v>16.01</v>
      </c>
      <c r="G5" t="n">
        <v>10.33</v>
      </c>
      <c r="H5" t="n">
        <v>0.15</v>
      </c>
      <c r="I5" t="n">
        <v>93</v>
      </c>
      <c r="J5" t="n">
        <v>205.18</v>
      </c>
      <c r="K5" t="n">
        <v>55.27</v>
      </c>
      <c r="L5" t="n">
        <v>1.75</v>
      </c>
      <c r="M5" t="n">
        <v>91</v>
      </c>
      <c r="N5" t="n">
        <v>43.16</v>
      </c>
      <c r="O5" t="n">
        <v>25540.22</v>
      </c>
      <c r="P5" t="n">
        <v>224.12</v>
      </c>
      <c r="Q5" t="n">
        <v>1389.65</v>
      </c>
      <c r="R5" t="n">
        <v>99.61</v>
      </c>
      <c r="S5" t="n">
        <v>39.31</v>
      </c>
      <c r="T5" t="n">
        <v>28908.01</v>
      </c>
      <c r="U5" t="n">
        <v>0.39</v>
      </c>
      <c r="V5" t="n">
        <v>0.8</v>
      </c>
      <c r="W5" t="n">
        <v>3.53</v>
      </c>
      <c r="X5" t="n">
        <v>1.89</v>
      </c>
      <c r="Y5" t="n">
        <v>1</v>
      </c>
      <c r="Z5" t="n">
        <v>10</v>
      </c>
      <c r="AA5" t="n">
        <v>1291.211302363407</v>
      </c>
      <c r="AB5" t="n">
        <v>1766.692268115941</v>
      </c>
      <c r="AC5" t="n">
        <v>1598.081637615126</v>
      </c>
      <c r="AD5" t="n">
        <v>1291211.302363407</v>
      </c>
      <c r="AE5" t="n">
        <v>1766692.268115941</v>
      </c>
      <c r="AF5" t="n">
        <v>2.644560135091288e-06</v>
      </c>
      <c r="AG5" t="n">
        <v>58.203125</v>
      </c>
      <c r="AH5" t="n">
        <v>1598081.637615126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4.6423</v>
      </c>
      <c r="E6" t="n">
        <v>21.54</v>
      </c>
      <c r="F6" t="n">
        <v>15.73</v>
      </c>
      <c r="G6" t="n">
        <v>11.8</v>
      </c>
      <c r="H6" t="n">
        <v>0.17</v>
      </c>
      <c r="I6" t="n">
        <v>80</v>
      </c>
      <c r="J6" t="n">
        <v>205.58</v>
      </c>
      <c r="K6" t="n">
        <v>55.27</v>
      </c>
      <c r="L6" t="n">
        <v>2</v>
      </c>
      <c r="M6" t="n">
        <v>78</v>
      </c>
      <c r="N6" t="n">
        <v>43.31</v>
      </c>
      <c r="O6" t="n">
        <v>25589.2</v>
      </c>
      <c r="P6" t="n">
        <v>218.74</v>
      </c>
      <c r="Q6" t="n">
        <v>1390.05</v>
      </c>
      <c r="R6" t="n">
        <v>91.14</v>
      </c>
      <c r="S6" t="n">
        <v>39.31</v>
      </c>
      <c r="T6" t="n">
        <v>24737.5</v>
      </c>
      <c r="U6" t="n">
        <v>0.43</v>
      </c>
      <c r="V6" t="n">
        <v>0.82</v>
      </c>
      <c r="W6" t="n">
        <v>3.5</v>
      </c>
      <c r="X6" t="n">
        <v>1.61</v>
      </c>
      <c r="Y6" t="n">
        <v>1</v>
      </c>
      <c r="Z6" t="n">
        <v>10</v>
      </c>
      <c r="AA6" t="n">
        <v>1228.372989929586</v>
      </c>
      <c r="AB6" t="n">
        <v>1680.714116813297</v>
      </c>
      <c r="AC6" t="n">
        <v>1520.309120401713</v>
      </c>
      <c r="AD6" t="n">
        <v>1228372.989929586</v>
      </c>
      <c r="AE6" t="n">
        <v>1680714.116813297</v>
      </c>
      <c r="AF6" t="n">
        <v>2.743366967248616e-06</v>
      </c>
      <c r="AG6" t="n">
        <v>56.09375</v>
      </c>
      <c r="AH6" t="n">
        <v>1520309.120401714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4.7767</v>
      </c>
      <c r="E7" t="n">
        <v>20.94</v>
      </c>
      <c r="F7" t="n">
        <v>15.53</v>
      </c>
      <c r="G7" t="n">
        <v>13.31</v>
      </c>
      <c r="H7" t="n">
        <v>0.19</v>
      </c>
      <c r="I7" t="n">
        <v>70</v>
      </c>
      <c r="J7" t="n">
        <v>205.98</v>
      </c>
      <c r="K7" t="n">
        <v>55.27</v>
      </c>
      <c r="L7" t="n">
        <v>2.25</v>
      </c>
      <c r="M7" t="n">
        <v>68</v>
      </c>
      <c r="N7" t="n">
        <v>43.46</v>
      </c>
      <c r="O7" t="n">
        <v>25638.22</v>
      </c>
      <c r="P7" t="n">
        <v>214.6</v>
      </c>
      <c r="Q7" t="n">
        <v>1389.79</v>
      </c>
      <c r="R7" t="n">
        <v>84.8</v>
      </c>
      <c r="S7" t="n">
        <v>39.31</v>
      </c>
      <c r="T7" t="n">
        <v>21617.49</v>
      </c>
      <c r="U7" t="n">
        <v>0.46</v>
      </c>
      <c r="V7" t="n">
        <v>0.83</v>
      </c>
      <c r="W7" t="n">
        <v>3.49</v>
      </c>
      <c r="X7" t="n">
        <v>1.41</v>
      </c>
      <c r="Y7" t="n">
        <v>1</v>
      </c>
      <c r="Z7" t="n">
        <v>10</v>
      </c>
      <c r="AA7" t="n">
        <v>1191.330941825495</v>
      </c>
      <c r="AB7" t="n">
        <v>1630.031552417451</v>
      </c>
      <c r="AC7" t="n">
        <v>1474.463628818381</v>
      </c>
      <c r="AD7" t="n">
        <v>1191330.941825495</v>
      </c>
      <c r="AE7" t="n">
        <v>1630031.552417451</v>
      </c>
      <c r="AF7" t="n">
        <v>2.82279064094446e-06</v>
      </c>
      <c r="AG7" t="n">
        <v>54.53125</v>
      </c>
      <c r="AH7" t="n">
        <v>1474463.628818382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4.8904</v>
      </c>
      <c r="E8" t="n">
        <v>20.45</v>
      </c>
      <c r="F8" t="n">
        <v>15.37</v>
      </c>
      <c r="G8" t="n">
        <v>14.87</v>
      </c>
      <c r="H8" t="n">
        <v>0.22</v>
      </c>
      <c r="I8" t="n">
        <v>62</v>
      </c>
      <c r="J8" t="n">
        <v>206.38</v>
      </c>
      <c r="K8" t="n">
        <v>55.27</v>
      </c>
      <c r="L8" t="n">
        <v>2.5</v>
      </c>
      <c r="M8" t="n">
        <v>60</v>
      </c>
      <c r="N8" t="n">
        <v>43.6</v>
      </c>
      <c r="O8" t="n">
        <v>25687.3</v>
      </c>
      <c r="P8" t="n">
        <v>211.09</v>
      </c>
      <c r="Q8" t="n">
        <v>1389.87</v>
      </c>
      <c r="R8" t="n">
        <v>80.06999999999999</v>
      </c>
      <c r="S8" t="n">
        <v>39.31</v>
      </c>
      <c r="T8" t="n">
        <v>19291.46</v>
      </c>
      <c r="U8" t="n">
        <v>0.49</v>
      </c>
      <c r="V8" t="n">
        <v>0.84</v>
      </c>
      <c r="W8" t="n">
        <v>3.46</v>
      </c>
      <c r="X8" t="n">
        <v>1.24</v>
      </c>
      <c r="Y8" t="n">
        <v>1</v>
      </c>
      <c r="Z8" t="n">
        <v>10</v>
      </c>
      <c r="AA8" t="n">
        <v>1157.749886021699</v>
      </c>
      <c r="AB8" t="n">
        <v>1584.084470375075</v>
      </c>
      <c r="AC8" t="n">
        <v>1432.901671798995</v>
      </c>
      <c r="AD8" t="n">
        <v>1157749.8860217</v>
      </c>
      <c r="AE8" t="n">
        <v>1584084.470375075</v>
      </c>
      <c r="AF8" t="n">
        <v>2.889981650611256e-06</v>
      </c>
      <c r="AG8" t="n">
        <v>53.25520833333334</v>
      </c>
      <c r="AH8" t="n">
        <v>1432901.671798995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5.0033</v>
      </c>
      <c r="E9" t="n">
        <v>19.99</v>
      </c>
      <c r="F9" t="n">
        <v>15.19</v>
      </c>
      <c r="G9" t="n">
        <v>16.57</v>
      </c>
      <c r="H9" t="n">
        <v>0.24</v>
      </c>
      <c r="I9" t="n">
        <v>55</v>
      </c>
      <c r="J9" t="n">
        <v>206.78</v>
      </c>
      <c r="K9" t="n">
        <v>55.27</v>
      </c>
      <c r="L9" t="n">
        <v>2.75</v>
      </c>
      <c r="M9" t="n">
        <v>53</v>
      </c>
      <c r="N9" t="n">
        <v>43.75</v>
      </c>
      <c r="O9" t="n">
        <v>25736.42</v>
      </c>
      <c r="P9" t="n">
        <v>207.14</v>
      </c>
      <c r="Q9" t="n">
        <v>1389.73</v>
      </c>
      <c r="R9" t="n">
        <v>74.63</v>
      </c>
      <c r="S9" t="n">
        <v>39.31</v>
      </c>
      <c r="T9" t="n">
        <v>16605.35</v>
      </c>
      <c r="U9" t="n">
        <v>0.53</v>
      </c>
      <c r="V9" t="n">
        <v>0.85</v>
      </c>
      <c r="W9" t="n">
        <v>3.44</v>
      </c>
      <c r="X9" t="n">
        <v>1.07</v>
      </c>
      <c r="Y9" t="n">
        <v>1</v>
      </c>
      <c r="Z9" t="n">
        <v>10</v>
      </c>
      <c r="AA9" t="n">
        <v>1124.318279134766</v>
      </c>
      <c r="AB9" t="n">
        <v>1538.341870933971</v>
      </c>
      <c r="AC9" t="n">
        <v>1391.524681848408</v>
      </c>
      <c r="AD9" t="n">
        <v>1124318.279134766</v>
      </c>
      <c r="AE9" t="n">
        <v>1538341.87093397</v>
      </c>
      <c r="AF9" t="n">
        <v>2.956699900315577e-06</v>
      </c>
      <c r="AG9" t="n">
        <v>52.05729166666666</v>
      </c>
      <c r="AH9" t="n">
        <v>1391524.681848408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5.0709</v>
      </c>
      <c r="E10" t="n">
        <v>19.72</v>
      </c>
      <c r="F10" t="n">
        <v>15.13</v>
      </c>
      <c r="G10" t="n">
        <v>18.15</v>
      </c>
      <c r="H10" t="n">
        <v>0.26</v>
      </c>
      <c r="I10" t="n">
        <v>50</v>
      </c>
      <c r="J10" t="n">
        <v>207.17</v>
      </c>
      <c r="K10" t="n">
        <v>55.27</v>
      </c>
      <c r="L10" t="n">
        <v>3</v>
      </c>
      <c r="M10" t="n">
        <v>48</v>
      </c>
      <c r="N10" t="n">
        <v>43.9</v>
      </c>
      <c r="O10" t="n">
        <v>25785.6</v>
      </c>
      <c r="P10" t="n">
        <v>204.97</v>
      </c>
      <c r="Q10" t="n">
        <v>1389.93</v>
      </c>
      <c r="R10" t="n">
        <v>72.5</v>
      </c>
      <c r="S10" t="n">
        <v>39.31</v>
      </c>
      <c r="T10" t="n">
        <v>15566.22</v>
      </c>
      <c r="U10" t="n">
        <v>0.54</v>
      </c>
      <c r="V10" t="n">
        <v>0.85</v>
      </c>
      <c r="W10" t="n">
        <v>3.44</v>
      </c>
      <c r="X10" t="n">
        <v>1</v>
      </c>
      <c r="Y10" t="n">
        <v>1</v>
      </c>
      <c r="Z10" t="n">
        <v>10</v>
      </c>
      <c r="AA10" t="n">
        <v>1107.011410116311</v>
      </c>
      <c r="AB10" t="n">
        <v>1514.661849217745</v>
      </c>
      <c r="AC10" t="n">
        <v>1370.10464816966</v>
      </c>
      <c r="AD10" t="n">
        <v>1107011.41011631</v>
      </c>
      <c r="AE10" t="n">
        <v>1514661.849217745</v>
      </c>
      <c r="AF10" t="n">
        <v>2.996648117144737e-06</v>
      </c>
      <c r="AG10" t="n">
        <v>51.35416666666666</v>
      </c>
      <c r="AH10" t="n">
        <v>1370104.64816966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5.1419</v>
      </c>
      <c r="E11" t="n">
        <v>19.45</v>
      </c>
      <c r="F11" t="n">
        <v>15.02</v>
      </c>
      <c r="G11" t="n">
        <v>19.59</v>
      </c>
      <c r="H11" t="n">
        <v>0.28</v>
      </c>
      <c r="I11" t="n">
        <v>46</v>
      </c>
      <c r="J11" t="n">
        <v>207.57</v>
      </c>
      <c r="K11" t="n">
        <v>55.27</v>
      </c>
      <c r="L11" t="n">
        <v>3.25</v>
      </c>
      <c r="M11" t="n">
        <v>44</v>
      </c>
      <c r="N11" t="n">
        <v>44.05</v>
      </c>
      <c r="O11" t="n">
        <v>25834.83</v>
      </c>
      <c r="P11" t="n">
        <v>201.94</v>
      </c>
      <c r="Q11" t="n">
        <v>1389.78</v>
      </c>
      <c r="R11" t="n">
        <v>69.17</v>
      </c>
      <c r="S11" t="n">
        <v>39.31</v>
      </c>
      <c r="T11" t="n">
        <v>13920.89</v>
      </c>
      <c r="U11" t="n">
        <v>0.57</v>
      </c>
      <c r="V11" t="n">
        <v>0.85</v>
      </c>
      <c r="W11" t="n">
        <v>3.43</v>
      </c>
      <c r="X11" t="n">
        <v>0.9</v>
      </c>
      <c r="Y11" t="n">
        <v>1</v>
      </c>
      <c r="Z11" t="n">
        <v>10</v>
      </c>
      <c r="AA11" t="n">
        <v>1088.495557338355</v>
      </c>
      <c r="AB11" t="n">
        <v>1489.327642585173</v>
      </c>
      <c r="AC11" t="n">
        <v>1347.188302661318</v>
      </c>
      <c r="AD11" t="n">
        <v>1088495.557338355</v>
      </c>
      <c r="AE11" t="n">
        <v>1489327.642585173</v>
      </c>
      <c r="AF11" t="n">
        <v>3.038605563814416e-06</v>
      </c>
      <c r="AG11" t="n">
        <v>50.65104166666666</v>
      </c>
      <c r="AH11" t="n">
        <v>1347188.302661318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5.2001</v>
      </c>
      <c r="E12" t="n">
        <v>19.23</v>
      </c>
      <c r="F12" t="n">
        <v>14.96</v>
      </c>
      <c r="G12" t="n">
        <v>21.37</v>
      </c>
      <c r="H12" t="n">
        <v>0.3</v>
      </c>
      <c r="I12" t="n">
        <v>42</v>
      </c>
      <c r="J12" t="n">
        <v>207.97</v>
      </c>
      <c r="K12" t="n">
        <v>55.27</v>
      </c>
      <c r="L12" t="n">
        <v>3.5</v>
      </c>
      <c r="M12" t="n">
        <v>40</v>
      </c>
      <c r="N12" t="n">
        <v>44.2</v>
      </c>
      <c r="O12" t="n">
        <v>25884.1</v>
      </c>
      <c r="P12" t="n">
        <v>199.89</v>
      </c>
      <c r="Q12" t="n">
        <v>1389.77</v>
      </c>
      <c r="R12" t="n">
        <v>67.12</v>
      </c>
      <c r="S12" t="n">
        <v>39.31</v>
      </c>
      <c r="T12" t="n">
        <v>12913.16</v>
      </c>
      <c r="U12" t="n">
        <v>0.59</v>
      </c>
      <c r="V12" t="n">
        <v>0.86</v>
      </c>
      <c r="W12" t="n">
        <v>3.44</v>
      </c>
      <c r="X12" t="n">
        <v>0.84</v>
      </c>
      <c r="Y12" t="n">
        <v>1</v>
      </c>
      <c r="Z12" t="n">
        <v>10</v>
      </c>
      <c r="AA12" t="n">
        <v>1072.397871852506</v>
      </c>
      <c r="AB12" t="n">
        <v>1467.302079123672</v>
      </c>
      <c r="AC12" t="n">
        <v>1327.264828063511</v>
      </c>
      <c r="AD12" t="n">
        <v>1072397.871852506</v>
      </c>
      <c r="AE12" t="n">
        <v>1467302.079123673</v>
      </c>
      <c r="AF12" t="n">
        <v>3.07299885108449e-06</v>
      </c>
      <c r="AG12" t="n">
        <v>50.078125</v>
      </c>
      <c r="AH12" t="n">
        <v>1327264.828063511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5.2565</v>
      </c>
      <c r="E13" t="n">
        <v>19.02</v>
      </c>
      <c r="F13" t="n">
        <v>14.88</v>
      </c>
      <c r="G13" t="n">
        <v>22.89</v>
      </c>
      <c r="H13" t="n">
        <v>0.32</v>
      </c>
      <c r="I13" t="n">
        <v>39</v>
      </c>
      <c r="J13" t="n">
        <v>208.37</v>
      </c>
      <c r="K13" t="n">
        <v>55.27</v>
      </c>
      <c r="L13" t="n">
        <v>3.75</v>
      </c>
      <c r="M13" t="n">
        <v>37</v>
      </c>
      <c r="N13" t="n">
        <v>44.35</v>
      </c>
      <c r="O13" t="n">
        <v>25933.43</v>
      </c>
      <c r="P13" t="n">
        <v>197.43</v>
      </c>
      <c r="Q13" t="n">
        <v>1389.79</v>
      </c>
      <c r="R13" t="n">
        <v>64.8</v>
      </c>
      <c r="S13" t="n">
        <v>39.31</v>
      </c>
      <c r="T13" t="n">
        <v>11768.2</v>
      </c>
      <c r="U13" t="n">
        <v>0.61</v>
      </c>
      <c r="V13" t="n">
        <v>0.86</v>
      </c>
      <c r="W13" t="n">
        <v>3.42</v>
      </c>
      <c r="X13" t="n">
        <v>0.75</v>
      </c>
      <c r="Y13" t="n">
        <v>1</v>
      </c>
      <c r="Z13" t="n">
        <v>10</v>
      </c>
      <c r="AA13" t="n">
        <v>1065.719512122567</v>
      </c>
      <c r="AB13" t="n">
        <v>1458.164452712733</v>
      </c>
      <c r="AC13" t="n">
        <v>1318.999283892492</v>
      </c>
      <c r="AD13" t="n">
        <v>1065719.512122567</v>
      </c>
      <c r="AE13" t="n">
        <v>1458164.452712733</v>
      </c>
      <c r="AF13" t="n">
        <v>3.106328428438996e-06</v>
      </c>
      <c r="AG13" t="n">
        <v>49.53125</v>
      </c>
      <c r="AH13" t="n">
        <v>1318999.283892492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5.3078</v>
      </c>
      <c r="E14" t="n">
        <v>18.84</v>
      </c>
      <c r="F14" t="n">
        <v>14.82</v>
      </c>
      <c r="G14" t="n">
        <v>24.69</v>
      </c>
      <c r="H14" t="n">
        <v>0.34</v>
      </c>
      <c r="I14" t="n">
        <v>36</v>
      </c>
      <c r="J14" t="n">
        <v>208.77</v>
      </c>
      <c r="K14" t="n">
        <v>55.27</v>
      </c>
      <c r="L14" t="n">
        <v>4</v>
      </c>
      <c r="M14" t="n">
        <v>34</v>
      </c>
      <c r="N14" t="n">
        <v>44.5</v>
      </c>
      <c r="O14" t="n">
        <v>25982.82</v>
      </c>
      <c r="P14" t="n">
        <v>195.08</v>
      </c>
      <c r="Q14" t="n">
        <v>1389.79</v>
      </c>
      <c r="R14" t="n">
        <v>62.97</v>
      </c>
      <c r="S14" t="n">
        <v>39.31</v>
      </c>
      <c r="T14" t="n">
        <v>10869.22</v>
      </c>
      <c r="U14" t="n">
        <v>0.62</v>
      </c>
      <c r="V14" t="n">
        <v>0.87</v>
      </c>
      <c r="W14" t="n">
        <v>3.42</v>
      </c>
      <c r="X14" t="n">
        <v>0.6899999999999999</v>
      </c>
      <c r="Y14" t="n">
        <v>1</v>
      </c>
      <c r="Z14" t="n">
        <v>10</v>
      </c>
      <c r="AA14" t="n">
        <v>1049.990027504057</v>
      </c>
      <c r="AB14" t="n">
        <v>1436.642677921801</v>
      </c>
      <c r="AC14" t="n">
        <v>1299.531517081606</v>
      </c>
      <c r="AD14" t="n">
        <v>1049990.027504057</v>
      </c>
      <c r="AE14" t="n">
        <v>1436642.677921801</v>
      </c>
      <c r="AF14" t="n">
        <v>3.136644161032723e-06</v>
      </c>
      <c r="AG14" t="n">
        <v>49.0625</v>
      </c>
      <c r="AH14" t="n">
        <v>1299531.517081606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5.3345</v>
      </c>
      <c r="E15" t="n">
        <v>18.75</v>
      </c>
      <c r="F15" t="n">
        <v>14.8</v>
      </c>
      <c r="G15" t="n">
        <v>26.12</v>
      </c>
      <c r="H15" t="n">
        <v>0.36</v>
      </c>
      <c r="I15" t="n">
        <v>34</v>
      </c>
      <c r="J15" t="n">
        <v>209.17</v>
      </c>
      <c r="K15" t="n">
        <v>55.27</v>
      </c>
      <c r="L15" t="n">
        <v>4.25</v>
      </c>
      <c r="M15" t="n">
        <v>32</v>
      </c>
      <c r="N15" t="n">
        <v>44.65</v>
      </c>
      <c r="O15" t="n">
        <v>26032.25</v>
      </c>
      <c r="P15" t="n">
        <v>193.32</v>
      </c>
      <c r="Q15" t="n">
        <v>1389.67</v>
      </c>
      <c r="R15" t="n">
        <v>62.42</v>
      </c>
      <c r="S15" t="n">
        <v>39.31</v>
      </c>
      <c r="T15" t="n">
        <v>10607.01</v>
      </c>
      <c r="U15" t="n">
        <v>0.63</v>
      </c>
      <c r="V15" t="n">
        <v>0.87</v>
      </c>
      <c r="W15" t="n">
        <v>3.42</v>
      </c>
      <c r="X15" t="n">
        <v>0.68</v>
      </c>
      <c r="Y15" t="n">
        <v>1</v>
      </c>
      <c r="Z15" t="n">
        <v>10</v>
      </c>
      <c r="AA15" t="n">
        <v>1036.660174706075</v>
      </c>
      <c r="AB15" t="n">
        <v>1418.404185252001</v>
      </c>
      <c r="AC15" t="n">
        <v>1283.033680554327</v>
      </c>
      <c r="AD15" t="n">
        <v>1036660.174706075</v>
      </c>
      <c r="AE15" t="n">
        <v>1418404.185252001</v>
      </c>
      <c r="AF15" t="n">
        <v>3.152422524780334e-06</v>
      </c>
      <c r="AG15" t="n">
        <v>48.828125</v>
      </c>
      <c r="AH15" t="n">
        <v>1283033.680554327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5.3728</v>
      </c>
      <c r="E16" t="n">
        <v>18.61</v>
      </c>
      <c r="F16" t="n">
        <v>14.75</v>
      </c>
      <c r="G16" t="n">
        <v>27.66</v>
      </c>
      <c r="H16" t="n">
        <v>0.38</v>
      </c>
      <c r="I16" t="n">
        <v>32</v>
      </c>
      <c r="J16" t="n">
        <v>209.58</v>
      </c>
      <c r="K16" t="n">
        <v>55.27</v>
      </c>
      <c r="L16" t="n">
        <v>4.5</v>
      </c>
      <c r="M16" t="n">
        <v>30</v>
      </c>
      <c r="N16" t="n">
        <v>44.8</v>
      </c>
      <c r="O16" t="n">
        <v>26081.73</v>
      </c>
      <c r="P16" t="n">
        <v>191.28</v>
      </c>
      <c r="Q16" t="n">
        <v>1389.59</v>
      </c>
      <c r="R16" t="n">
        <v>60.83</v>
      </c>
      <c r="S16" t="n">
        <v>39.31</v>
      </c>
      <c r="T16" t="n">
        <v>9821.139999999999</v>
      </c>
      <c r="U16" t="n">
        <v>0.65</v>
      </c>
      <c r="V16" t="n">
        <v>0.87</v>
      </c>
      <c r="W16" t="n">
        <v>3.41</v>
      </c>
      <c r="X16" t="n">
        <v>0.63</v>
      </c>
      <c r="Y16" t="n">
        <v>1</v>
      </c>
      <c r="Z16" t="n">
        <v>10</v>
      </c>
      <c r="AA16" t="n">
        <v>1031.959777537494</v>
      </c>
      <c r="AB16" t="n">
        <v>1411.972894479061</v>
      </c>
      <c r="AC16" t="n">
        <v>1277.216183146383</v>
      </c>
      <c r="AD16" t="n">
        <v>1031959.777537494</v>
      </c>
      <c r="AE16" t="n">
        <v>1411972.894479061</v>
      </c>
      <c r="AF16" t="n">
        <v>3.175055907983837e-06</v>
      </c>
      <c r="AG16" t="n">
        <v>48.46354166666666</v>
      </c>
      <c r="AH16" t="n">
        <v>1277216.183146383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5.4134</v>
      </c>
      <c r="E17" t="n">
        <v>18.47</v>
      </c>
      <c r="F17" t="n">
        <v>14.69</v>
      </c>
      <c r="G17" t="n">
        <v>29.38</v>
      </c>
      <c r="H17" t="n">
        <v>0.4</v>
      </c>
      <c r="I17" t="n">
        <v>30</v>
      </c>
      <c r="J17" t="n">
        <v>209.98</v>
      </c>
      <c r="K17" t="n">
        <v>55.27</v>
      </c>
      <c r="L17" t="n">
        <v>4.75</v>
      </c>
      <c r="M17" t="n">
        <v>28</v>
      </c>
      <c r="N17" t="n">
        <v>44.95</v>
      </c>
      <c r="O17" t="n">
        <v>26131.27</v>
      </c>
      <c r="P17" t="n">
        <v>188.94</v>
      </c>
      <c r="Q17" t="n">
        <v>1389.79</v>
      </c>
      <c r="R17" t="n">
        <v>58.91</v>
      </c>
      <c r="S17" t="n">
        <v>39.31</v>
      </c>
      <c r="T17" t="n">
        <v>8869.059999999999</v>
      </c>
      <c r="U17" t="n">
        <v>0.67</v>
      </c>
      <c r="V17" t="n">
        <v>0.87</v>
      </c>
      <c r="W17" t="n">
        <v>3.41</v>
      </c>
      <c r="X17" t="n">
        <v>0.57</v>
      </c>
      <c r="Y17" t="n">
        <v>1</v>
      </c>
      <c r="Z17" t="n">
        <v>10</v>
      </c>
      <c r="AA17" t="n">
        <v>1017.182112724553</v>
      </c>
      <c r="AB17" t="n">
        <v>1391.753441537435</v>
      </c>
      <c r="AC17" t="n">
        <v>1258.926446415325</v>
      </c>
      <c r="AD17" t="n">
        <v>1017182.112724553</v>
      </c>
      <c r="AE17" t="n">
        <v>1391753.441537435</v>
      </c>
      <c r="AF17" t="n">
        <v>3.199048476079457e-06</v>
      </c>
      <c r="AG17" t="n">
        <v>48.09895833333334</v>
      </c>
      <c r="AH17" t="n">
        <v>1258926.446415325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5.447</v>
      </c>
      <c r="E18" t="n">
        <v>18.36</v>
      </c>
      <c r="F18" t="n">
        <v>14.66</v>
      </c>
      <c r="G18" t="n">
        <v>31.41</v>
      </c>
      <c r="H18" t="n">
        <v>0.42</v>
      </c>
      <c r="I18" t="n">
        <v>28</v>
      </c>
      <c r="J18" t="n">
        <v>210.38</v>
      </c>
      <c r="K18" t="n">
        <v>55.27</v>
      </c>
      <c r="L18" t="n">
        <v>5</v>
      </c>
      <c r="M18" t="n">
        <v>26</v>
      </c>
      <c r="N18" t="n">
        <v>45.11</v>
      </c>
      <c r="O18" t="n">
        <v>26180.86</v>
      </c>
      <c r="P18" t="n">
        <v>186.9</v>
      </c>
      <c r="Q18" t="n">
        <v>1389.65</v>
      </c>
      <c r="R18" t="n">
        <v>58</v>
      </c>
      <c r="S18" t="n">
        <v>39.31</v>
      </c>
      <c r="T18" t="n">
        <v>8426.190000000001</v>
      </c>
      <c r="U18" t="n">
        <v>0.68</v>
      </c>
      <c r="V18" t="n">
        <v>0.88</v>
      </c>
      <c r="W18" t="n">
        <v>3.4</v>
      </c>
      <c r="X18" t="n">
        <v>0.54</v>
      </c>
      <c r="Y18" t="n">
        <v>1</v>
      </c>
      <c r="Z18" t="n">
        <v>10</v>
      </c>
      <c r="AA18" t="n">
        <v>1013.008951899097</v>
      </c>
      <c r="AB18" t="n">
        <v>1386.043538789184</v>
      </c>
      <c r="AC18" t="n">
        <v>1253.761488771468</v>
      </c>
      <c r="AD18" t="n">
        <v>1013008.951899097</v>
      </c>
      <c r="AE18" t="n">
        <v>1386043.538789184</v>
      </c>
      <c r="AF18" t="n">
        <v>3.218904394503418e-06</v>
      </c>
      <c r="AG18" t="n">
        <v>47.8125</v>
      </c>
      <c r="AH18" t="n">
        <v>1253761.488771468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5.4583</v>
      </c>
      <c r="E19" t="n">
        <v>18.32</v>
      </c>
      <c r="F19" t="n">
        <v>14.66</v>
      </c>
      <c r="G19" t="n">
        <v>32.58</v>
      </c>
      <c r="H19" t="n">
        <v>0.44</v>
      </c>
      <c r="I19" t="n">
        <v>27</v>
      </c>
      <c r="J19" t="n">
        <v>210.78</v>
      </c>
      <c r="K19" t="n">
        <v>55.27</v>
      </c>
      <c r="L19" t="n">
        <v>5.25</v>
      </c>
      <c r="M19" t="n">
        <v>25</v>
      </c>
      <c r="N19" t="n">
        <v>45.26</v>
      </c>
      <c r="O19" t="n">
        <v>26230.5</v>
      </c>
      <c r="P19" t="n">
        <v>185.58</v>
      </c>
      <c r="Q19" t="n">
        <v>1389.87</v>
      </c>
      <c r="R19" t="n">
        <v>58.07</v>
      </c>
      <c r="S19" t="n">
        <v>39.31</v>
      </c>
      <c r="T19" t="n">
        <v>8467.34</v>
      </c>
      <c r="U19" t="n">
        <v>0.68</v>
      </c>
      <c r="V19" t="n">
        <v>0.88</v>
      </c>
      <c r="W19" t="n">
        <v>3.4</v>
      </c>
      <c r="X19" t="n">
        <v>0.54</v>
      </c>
      <c r="Y19" t="n">
        <v>1</v>
      </c>
      <c r="Z19" t="n">
        <v>10</v>
      </c>
      <c r="AA19" t="n">
        <v>1011.090458027701</v>
      </c>
      <c r="AB19" t="n">
        <v>1383.418570836364</v>
      </c>
      <c r="AC19" t="n">
        <v>1251.3870440759</v>
      </c>
      <c r="AD19" t="n">
        <v>1011090.458027701</v>
      </c>
      <c r="AE19" t="n">
        <v>1383418.570836364</v>
      </c>
      <c r="AF19" t="n">
        <v>3.225582128973381e-06</v>
      </c>
      <c r="AG19" t="n">
        <v>47.70833333333334</v>
      </c>
      <c r="AH19" t="n">
        <v>1251387.0440759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5.4982</v>
      </c>
      <c r="E20" t="n">
        <v>18.19</v>
      </c>
      <c r="F20" t="n">
        <v>14.61</v>
      </c>
      <c r="G20" t="n">
        <v>35.06</v>
      </c>
      <c r="H20" t="n">
        <v>0.46</v>
      </c>
      <c r="I20" t="n">
        <v>25</v>
      </c>
      <c r="J20" t="n">
        <v>211.18</v>
      </c>
      <c r="K20" t="n">
        <v>55.27</v>
      </c>
      <c r="L20" t="n">
        <v>5.5</v>
      </c>
      <c r="M20" t="n">
        <v>23</v>
      </c>
      <c r="N20" t="n">
        <v>45.41</v>
      </c>
      <c r="O20" t="n">
        <v>26280.2</v>
      </c>
      <c r="P20" t="n">
        <v>183.71</v>
      </c>
      <c r="Q20" t="n">
        <v>1389.88</v>
      </c>
      <c r="R20" t="n">
        <v>56.46</v>
      </c>
      <c r="S20" t="n">
        <v>39.31</v>
      </c>
      <c r="T20" t="n">
        <v>7670.46</v>
      </c>
      <c r="U20" t="n">
        <v>0.7</v>
      </c>
      <c r="V20" t="n">
        <v>0.88</v>
      </c>
      <c r="W20" t="n">
        <v>3.4</v>
      </c>
      <c r="X20" t="n">
        <v>0.49</v>
      </c>
      <c r="Y20" t="n">
        <v>1</v>
      </c>
      <c r="Z20" t="n">
        <v>10</v>
      </c>
      <c r="AA20" t="n">
        <v>996.9427842527954</v>
      </c>
      <c r="AB20" t="n">
        <v>1364.061099426221</v>
      </c>
      <c r="AC20" t="n">
        <v>1233.877022568759</v>
      </c>
      <c r="AD20" t="n">
        <v>996942.7842527954</v>
      </c>
      <c r="AE20" t="n">
        <v>1364061.099426221</v>
      </c>
      <c r="AF20" t="n">
        <v>3.249161032101834e-06</v>
      </c>
      <c r="AG20" t="n">
        <v>47.36979166666666</v>
      </c>
      <c r="AH20" t="n">
        <v>1233877.022568759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5.521</v>
      </c>
      <c r="E21" t="n">
        <v>18.11</v>
      </c>
      <c r="F21" t="n">
        <v>14.57</v>
      </c>
      <c r="G21" t="n">
        <v>36.44</v>
      </c>
      <c r="H21" t="n">
        <v>0.48</v>
      </c>
      <c r="I21" t="n">
        <v>24</v>
      </c>
      <c r="J21" t="n">
        <v>211.59</v>
      </c>
      <c r="K21" t="n">
        <v>55.27</v>
      </c>
      <c r="L21" t="n">
        <v>5.75</v>
      </c>
      <c r="M21" t="n">
        <v>22</v>
      </c>
      <c r="N21" t="n">
        <v>45.57</v>
      </c>
      <c r="O21" t="n">
        <v>26329.94</v>
      </c>
      <c r="P21" t="n">
        <v>181.33</v>
      </c>
      <c r="Q21" t="n">
        <v>1389.76</v>
      </c>
      <c r="R21" t="n">
        <v>55.45</v>
      </c>
      <c r="S21" t="n">
        <v>39.31</v>
      </c>
      <c r="T21" t="n">
        <v>7170.39</v>
      </c>
      <c r="U21" t="n">
        <v>0.71</v>
      </c>
      <c r="V21" t="n">
        <v>0.88</v>
      </c>
      <c r="W21" t="n">
        <v>3.4</v>
      </c>
      <c r="X21" t="n">
        <v>0.45</v>
      </c>
      <c r="Y21" t="n">
        <v>1</v>
      </c>
      <c r="Z21" t="n">
        <v>10</v>
      </c>
      <c r="AA21" t="n">
        <v>993.1400887844374</v>
      </c>
      <c r="AB21" t="n">
        <v>1358.85808372333</v>
      </c>
      <c r="AC21" t="n">
        <v>1229.170575382073</v>
      </c>
      <c r="AD21" t="n">
        <v>993140.0887844374</v>
      </c>
      <c r="AE21" t="n">
        <v>1358858.08372333</v>
      </c>
      <c r="AF21" t="n">
        <v>3.262634691032379e-06</v>
      </c>
      <c r="AG21" t="n">
        <v>47.16145833333334</v>
      </c>
      <c r="AH21" t="n">
        <v>1229170.575382073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5.5345</v>
      </c>
      <c r="E22" t="n">
        <v>18.07</v>
      </c>
      <c r="F22" t="n">
        <v>14.57</v>
      </c>
      <c r="G22" t="n">
        <v>38.01</v>
      </c>
      <c r="H22" t="n">
        <v>0.5</v>
      </c>
      <c r="I22" t="n">
        <v>23</v>
      </c>
      <c r="J22" t="n">
        <v>211.99</v>
      </c>
      <c r="K22" t="n">
        <v>55.27</v>
      </c>
      <c r="L22" t="n">
        <v>6</v>
      </c>
      <c r="M22" t="n">
        <v>21</v>
      </c>
      <c r="N22" t="n">
        <v>45.72</v>
      </c>
      <c r="O22" t="n">
        <v>26379.74</v>
      </c>
      <c r="P22" t="n">
        <v>179.45</v>
      </c>
      <c r="Q22" t="n">
        <v>1389.64</v>
      </c>
      <c r="R22" t="n">
        <v>55.14</v>
      </c>
      <c r="S22" t="n">
        <v>39.31</v>
      </c>
      <c r="T22" t="n">
        <v>7020.62</v>
      </c>
      <c r="U22" t="n">
        <v>0.71</v>
      </c>
      <c r="V22" t="n">
        <v>0.88</v>
      </c>
      <c r="W22" t="n">
        <v>3.4</v>
      </c>
      <c r="X22" t="n">
        <v>0.45</v>
      </c>
      <c r="Y22" t="n">
        <v>1</v>
      </c>
      <c r="Z22" t="n">
        <v>10</v>
      </c>
      <c r="AA22" t="n">
        <v>990.6061440319523</v>
      </c>
      <c r="AB22" t="n">
        <v>1355.391028723227</v>
      </c>
      <c r="AC22" t="n">
        <v>1226.034411245138</v>
      </c>
      <c r="AD22" t="n">
        <v>990606.1440319524</v>
      </c>
      <c r="AE22" t="n">
        <v>1355391.028723227</v>
      </c>
      <c r="AF22" t="n">
        <v>3.270612515399149e-06</v>
      </c>
      <c r="AG22" t="n">
        <v>47.05729166666666</v>
      </c>
      <c r="AH22" t="n">
        <v>1226034.411245138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5.5534</v>
      </c>
      <c r="E23" t="n">
        <v>18.01</v>
      </c>
      <c r="F23" t="n">
        <v>14.55</v>
      </c>
      <c r="G23" t="n">
        <v>39.68</v>
      </c>
      <c r="H23" t="n">
        <v>0.52</v>
      </c>
      <c r="I23" t="n">
        <v>22</v>
      </c>
      <c r="J23" t="n">
        <v>212.4</v>
      </c>
      <c r="K23" t="n">
        <v>55.27</v>
      </c>
      <c r="L23" t="n">
        <v>6.25</v>
      </c>
      <c r="M23" t="n">
        <v>20</v>
      </c>
      <c r="N23" t="n">
        <v>45.87</v>
      </c>
      <c r="O23" t="n">
        <v>26429.59</v>
      </c>
      <c r="P23" t="n">
        <v>177.82</v>
      </c>
      <c r="Q23" t="n">
        <v>1389.58</v>
      </c>
      <c r="R23" t="n">
        <v>54.51</v>
      </c>
      <c r="S23" t="n">
        <v>39.31</v>
      </c>
      <c r="T23" t="n">
        <v>6712.55</v>
      </c>
      <c r="U23" t="n">
        <v>0.72</v>
      </c>
      <c r="V23" t="n">
        <v>0.88</v>
      </c>
      <c r="W23" t="n">
        <v>3.4</v>
      </c>
      <c r="X23" t="n">
        <v>0.43</v>
      </c>
      <c r="Y23" t="n">
        <v>1</v>
      </c>
      <c r="Z23" t="n">
        <v>10</v>
      </c>
      <c r="AA23" t="n">
        <v>987.8201928613798</v>
      </c>
      <c r="AB23" t="n">
        <v>1351.579167424159</v>
      </c>
      <c r="AC23" t="n">
        <v>1222.586348638472</v>
      </c>
      <c r="AD23" t="n">
        <v>987820.1928613798</v>
      </c>
      <c r="AE23" t="n">
        <v>1351579.167424159</v>
      </c>
      <c r="AF23" t="n">
        <v>3.281781469512627e-06</v>
      </c>
      <c r="AG23" t="n">
        <v>46.90104166666666</v>
      </c>
      <c r="AH23" t="n">
        <v>1222586.348638472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5.5785</v>
      </c>
      <c r="E24" t="n">
        <v>17.93</v>
      </c>
      <c r="F24" t="n">
        <v>14.51</v>
      </c>
      <c r="G24" t="n">
        <v>41.46</v>
      </c>
      <c r="H24" t="n">
        <v>0.54</v>
      </c>
      <c r="I24" t="n">
        <v>21</v>
      </c>
      <c r="J24" t="n">
        <v>212.8</v>
      </c>
      <c r="K24" t="n">
        <v>55.27</v>
      </c>
      <c r="L24" t="n">
        <v>6.5</v>
      </c>
      <c r="M24" t="n">
        <v>19</v>
      </c>
      <c r="N24" t="n">
        <v>46.03</v>
      </c>
      <c r="O24" t="n">
        <v>26479.5</v>
      </c>
      <c r="P24" t="n">
        <v>175.03</v>
      </c>
      <c r="Q24" t="n">
        <v>1389.63</v>
      </c>
      <c r="R24" t="n">
        <v>53.41</v>
      </c>
      <c r="S24" t="n">
        <v>39.31</v>
      </c>
      <c r="T24" t="n">
        <v>6163.9</v>
      </c>
      <c r="U24" t="n">
        <v>0.74</v>
      </c>
      <c r="V24" t="n">
        <v>0.88</v>
      </c>
      <c r="W24" t="n">
        <v>3.39</v>
      </c>
      <c r="X24" t="n">
        <v>0.39</v>
      </c>
      <c r="Y24" t="n">
        <v>1</v>
      </c>
      <c r="Z24" t="n">
        <v>10</v>
      </c>
      <c r="AA24" t="n">
        <v>973.8347818005594</v>
      </c>
      <c r="AB24" t="n">
        <v>1332.443711017954</v>
      </c>
      <c r="AC24" t="n">
        <v>1205.277153334893</v>
      </c>
      <c r="AD24" t="n">
        <v>973834.7818005594</v>
      </c>
      <c r="AE24" t="n">
        <v>1332443.711017953</v>
      </c>
      <c r="AF24" t="n">
        <v>3.296614313335288e-06</v>
      </c>
      <c r="AG24" t="n">
        <v>46.69270833333334</v>
      </c>
      <c r="AH24" t="n">
        <v>1205277.153334893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5.5925</v>
      </c>
      <c r="E25" t="n">
        <v>17.88</v>
      </c>
      <c r="F25" t="n">
        <v>14.51</v>
      </c>
      <c r="G25" t="n">
        <v>43.52</v>
      </c>
      <c r="H25" t="n">
        <v>0.5600000000000001</v>
      </c>
      <c r="I25" t="n">
        <v>20</v>
      </c>
      <c r="J25" t="n">
        <v>213.21</v>
      </c>
      <c r="K25" t="n">
        <v>55.27</v>
      </c>
      <c r="L25" t="n">
        <v>6.75</v>
      </c>
      <c r="M25" t="n">
        <v>18</v>
      </c>
      <c r="N25" t="n">
        <v>46.18</v>
      </c>
      <c r="O25" t="n">
        <v>26529.46</v>
      </c>
      <c r="P25" t="n">
        <v>174.68</v>
      </c>
      <c r="Q25" t="n">
        <v>1389.7</v>
      </c>
      <c r="R25" t="n">
        <v>53.04</v>
      </c>
      <c r="S25" t="n">
        <v>39.31</v>
      </c>
      <c r="T25" t="n">
        <v>5985.79</v>
      </c>
      <c r="U25" t="n">
        <v>0.74</v>
      </c>
      <c r="V25" t="n">
        <v>0.88</v>
      </c>
      <c r="W25" t="n">
        <v>3.4</v>
      </c>
      <c r="X25" t="n">
        <v>0.38</v>
      </c>
      <c r="Y25" t="n">
        <v>1</v>
      </c>
      <c r="Z25" t="n">
        <v>10</v>
      </c>
      <c r="AA25" t="n">
        <v>972.8144887277414</v>
      </c>
      <c r="AB25" t="n">
        <v>1331.04770102357</v>
      </c>
      <c r="AC25" t="n">
        <v>1204.014376575061</v>
      </c>
      <c r="AD25" t="n">
        <v>972814.4887277414</v>
      </c>
      <c r="AE25" t="n">
        <v>1331047.70102357</v>
      </c>
      <c r="AF25" t="n">
        <v>3.304887612678605e-06</v>
      </c>
      <c r="AG25" t="n">
        <v>46.5625</v>
      </c>
      <c r="AH25" t="n">
        <v>1204014.376575061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5.6125</v>
      </c>
      <c r="E26" t="n">
        <v>17.82</v>
      </c>
      <c r="F26" t="n">
        <v>14.48</v>
      </c>
      <c r="G26" t="n">
        <v>45.73</v>
      </c>
      <c r="H26" t="n">
        <v>0.58</v>
      </c>
      <c r="I26" t="n">
        <v>19</v>
      </c>
      <c r="J26" t="n">
        <v>213.61</v>
      </c>
      <c r="K26" t="n">
        <v>55.27</v>
      </c>
      <c r="L26" t="n">
        <v>7</v>
      </c>
      <c r="M26" t="n">
        <v>17</v>
      </c>
      <c r="N26" t="n">
        <v>46.34</v>
      </c>
      <c r="O26" t="n">
        <v>26579.47</v>
      </c>
      <c r="P26" t="n">
        <v>172.23</v>
      </c>
      <c r="Q26" t="n">
        <v>1389.57</v>
      </c>
      <c r="R26" t="n">
        <v>52.58</v>
      </c>
      <c r="S26" t="n">
        <v>39.31</v>
      </c>
      <c r="T26" t="n">
        <v>5762.16</v>
      </c>
      <c r="U26" t="n">
        <v>0.75</v>
      </c>
      <c r="V26" t="n">
        <v>0.89</v>
      </c>
      <c r="W26" t="n">
        <v>3.39</v>
      </c>
      <c r="X26" t="n">
        <v>0.36</v>
      </c>
      <c r="Y26" t="n">
        <v>1</v>
      </c>
      <c r="Z26" t="n">
        <v>10</v>
      </c>
      <c r="AA26" t="n">
        <v>969.1664287400343</v>
      </c>
      <c r="AB26" t="n">
        <v>1326.056264407342</v>
      </c>
      <c r="AC26" t="n">
        <v>1199.49931566396</v>
      </c>
      <c r="AD26" t="n">
        <v>969166.4287400343</v>
      </c>
      <c r="AE26" t="n">
        <v>1326056.264407342</v>
      </c>
      <c r="AF26" t="n">
        <v>3.316706611740487e-06</v>
      </c>
      <c r="AG26" t="n">
        <v>46.40625</v>
      </c>
      <c r="AH26" t="n">
        <v>1199499.31566396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5.6321</v>
      </c>
      <c r="E27" t="n">
        <v>17.76</v>
      </c>
      <c r="F27" t="n">
        <v>14.46</v>
      </c>
      <c r="G27" t="n">
        <v>48.2</v>
      </c>
      <c r="H27" t="n">
        <v>0.6</v>
      </c>
      <c r="I27" t="n">
        <v>18</v>
      </c>
      <c r="J27" t="n">
        <v>214.02</v>
      </c>
      <c r="K27" t="n">
        <v>55.27</v>
      </c>
      <c r="L27" t="n">
        <v>7.25</v>
      </c>
      <c r="M27" t="n">
        <v>16</v>
      </c>
      <c r="N27" t="n">
        <v>46.49</v>
      </c>
      <c r="O27" t="n">
        <v>26629.54</v>
      </c>
      <c r="P27" t="n">
        <v>169.77</v>
      </c>
      <c r="Q27" t="n">
        <v>1389.57</v>
      </c>
      <c r="R27" t="n">
        <v>51.71</v>
      </c>
      <c r="S27" t="n">
        <v>39.31</v>
      </c>
      <c r="T27" t="n">
        <v>5331.74</v>
      </c>
      <c r="U27" t="n">
        <v>0.76</v>
      </c>
      <c r="V27" t="n">
        <v>0.89</v>
      </c>
      <c r="W27" t="n">
        <v>3.39</v>
      </c>
      <c r="X27" t="n">
        <v>0.34</v>
      </c>
      <c r="Y27" t="n">
        <v>1</v>
      </c>
      <c r="Z27" t="n">
        <v>10</v>
      </c>
      <c r="AA27" t="n">
        <v>965.7228791814114</v>
      </c>
      <c r="AB27" t="n">
        <v>1321.344647982549</v>
      </c>
      <c r="AC27" t="n">
        <v>1195.237369297955</v>
      </c>
      <c r="AD27" t="n">
        <v>965722.8791814114</v>
      </c>
      <c r="AE27" t="n">
        <v>1321344.647982549</v>
      </c>
      <c r="AF27" t="n">
        <v>3.328289230821131e-06</v>
      </c>
      <c r="AG27" t="n">
        <v>46.25</v>
      </c>
      <c r="AH27" t="n">
        <v>1195237.369297955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5.651</v>
      </c>
      <c r="E28" t="n">
        <v>17.7</v>
      </c>
      <c r="F28" t="n">
        <v>14.44</v>
      </c>
      <c r="G28" t="n">
        <v>50.97</v>
      </c>
      <c r="H28" t="n">
        <v>0.62</v>
      </c>
      <c r="I28" t="n">
        <v>17</v>
      </c>
      <c r="J28" t="n">
        <v>214.42</v>
      </c>
      <c r="K28" t="n">
        <v>55.27</v>
      </c>
      <c r="L28" t="n">
        <v>7.5</v>
      </c>
      <c r="M28" t="n">
        <v>15</v>
      </c>
      <c r="N28" t="n">
        <v>46.65</v>
      </c>
      <c r="O28" t="n">
        <v>26679.66</v>
      </c>
      <c r="P28" t="n">
        <v>166.7</v>
      </c>
      <c r="Q28" t="n">
        <v>1389.57</v>
      </c>
      <c r="R28" t="n">
        <v>51.44</v>
      </c>
      <c r="S28" t="n">
        <v>39.31</v>
      </c>
      <c r="T28" t="n">
        <v>5201.96</v>
      </c>
      <c r="U28" t="n">
        <v>0.76</v>
      </c>
      <c r="V28" t="n">
        <v>0.89</v>
      </c>
      <c r="W28" t="n">
        <v>3.38</v>
      </c>
      <c r="X28" t="n">
        <v>0.32</v>
      </c>
      <c r="Y28" t="n">
        <v>1</v>
      </c>
      <c r="Z28" t="n">
        <v>10</v>
      </c>
      <c r="AA28" t="n">
        <v>952.0028757056906</v>
      </c>
      <c r="AB28" t="n">
        <v>1302.572333943233</v>
      </c>
      <c r="AC28" t="n">
        <v>1178.256658563443</v>
      </c>
      <c r="AD28" t="n">
        <v>952002.8757056906</v>
      </c>
      <c r="AE28" t="n">
        <v>1302572.333943233</v>
      </c>
      <c r="AF28" t="n">
        <v>3.339458184934608e-06</v>
      </c>
      <c r="AG28" t="n">
        <v>46.09375</v>
      </c>
      <c r="AH28" t="n">
        <v>1178256.658563443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5.6511</v>
      </c>
      <c r="E29" t="n">
        <v>17.7</v>
      </c>
      <c r="F29" t="n">
        <v>14.44</v>
      </c>
      <c r="G29" t="n">
        <v>50.97</v>
      </c>
      <c r="H29" t="n">
        <v>0.64</v>
      </c>
      <c r="I29" t="n">
        <v>17</v>
      </c>
      <c r="J29" t="n">
        <v>214.83</v>
      </c>
      <c r="K29" t="n">
        <v>55.27</v>
      </c>
      <c r="L29" t="n">
        <v>7.75</v>
      </c>
      <c r="M29" t="n">
        <v>14</v>
      </c>
      <c r="N29" t="n">
        <v>46.81</v>
      </c>
      <c r="O29" t="n">
        <v>26729.83</v>
      </c>
      <c r="P29" t="n">
        <v>166.21</v>
      </c>
      <c r="Q29" t="n">
        <v>1389.57</v>
      </c>
      <c r="R29" t="n">
        <v>51.16</v>
      </c>
      <c r="S29" t="n">
        <v>39.31</v>
      </c>
      <c r="T29" t="n">
        <v>5062.61</v>
      </c>
      <c r="U29" t="n">
        <v>0.77</v>
      </c>
      <c r="V29" t="n">
        <v>0.89</v>
      </c>
      <c r="W29" t="n">
        <v>3.39</v>
      </c>
      <c r="X29" t="n">
        <v>0.32</v>
      </c>
      <c r="Y29" t="n">
        <v>1</v>
      </c>
      <c r="Z29" t="n">
        <v>10</v>
      </c>
      <c r="AA29" t="n">
        <v>951.5264174345932</v>
      </c>
      <c r="AB29" t="n">
        <v>1301.920422716862</v>
      </c>
      <c r="AC29" t="n">
        <v>1177.666964829554</v>
      </c>
      <c r="AD29" t="n">
        <v>951526.4174345932</v>
      </c>
      <c r="AE29" t="n">
        <v>1301920.422716862</v>
      </c>
      <c r="AF29" t="n">
        <v>3.339517279929918e-06</v>
      </c>
      <c r="AG29" t="n">
        <v>46.09375</v>
      </c>
      <c r="AH29" t="n">
        <v>1177666.964829554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5.672</v>
      </c>
      <c r="E30" t="n">
        <v>17.63</v>
      </c>
      <c r="F30" t="n">
        <v>14.42</v>
      </c>
      <c r="G30" t="n">
        <v>54.06</v>
      </c>
      <c r="H30" t="n">
        <v>0.66</v>
      </c>
      <c r="I30" t="n">
        <v>16</v>
      </c>
      <c r="J30" t="n">
        <v>215.24</v>
      </c>
      <c r="K30" t="n">
        <v>55.27</v>
      </c>
      <c r="L30" t="n">
        <v>8</v>
      </c>
      <c r="M30" t="n">
        <v>12</v>
      </c>
      <c r="N30" t="n">
        <v>46.97</v>
      </c>
      <c r="O30" t="n">
        <v>26780.06</v>
      </c>
      <c r="P30" t="n">
        <v>163.37</v>
      </c>
      <c r="Q30" t="n">
        <v>1389.68</v>
      </c>
      <c r="R30" t="n">
        <v>50.48</v>
      </c>
      <c r="S30" t="n">
        <v>39.31</v>
      </c>
      <c r="T30" t="n">
        <v>4727.81</v>
      </c>
      <c r="U30" t="n">
        <v>0.78</v>
      </c>
      <c r="V30" t="n">
        <v>0.89</v>
      </c>
      <c r="W30" t="n">
        <v>3.39</v>
      </c>
      <c r="X30" t="n">
        <v>0.29</v>
      </c>
      <c r="Y30" t="n">
        <v>1</v>
      </c>
      <c r="Z30" t="n">
        <v>10</v>
      </c>
      <c r="AA30" t="n">
        <v>947.6089241368692</v>
      </c>
      <c r="AB30" t="n">
        <v>1296.56033555931</v>
      </c>
      <c r="AC30" t="n">
        <v>1172.818436867389</v>
      </c>
      <c r="AD30" t="n">
        <v>947608.9241368691</v>
      </c>
      <c r="AE30" t="n">
        <v>1296560.33555931</v>
      </c>
      <c r="AF30" t="n">
        <v>3.351868133949584e-06</v>
      </c>
      <c r="AG30" t="n">
        <v>45.91145833333334</v>
      </c>
      <c r="AH30" t="n">
        <v>1172818.436867389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5.6639</v>
      </c>
      <c r="E31" t="n">
        <v>17.66</v>
      </c>
      <c r="F31" t="n">
        <v>14.44</v>
      </c>
      <c r="G31" t="n">
        <v>54.16</v>
      </c>
      <c r="H31" t="n">
        <v>0.68</v>
      </c>
      <c r="I31" t="n">
        <v>16</v>
      </c>
      <c r="J31" t="n">
        <v>215.65</v>
      </c>
      <c r="K31" t="n">
        <v>55.27</v>
      </c>
      <c r="L31" t="n">
        <v>8.25</v>
      </c>
      <c r="M31" t="n">
        <v>11</v>
      </c>
      <c r="N31" t="n">
        <v>47.12</v>
      </c>
      <c r="O31" t="n">
        <v>26830.34</v>
      </c>
      <c r="P31" t="n">
        <v>162.94</v>
      </c>
      <c r="Q31" t="n">
        <v>1389.62</v>
      </c>
      <c r="R31" t="n">
        <v>51.12</v>
      </c>
      <c r="S31" t="n">
        <v>39.31</v>
      </c>
      <c r="T31" t="n">
        <v>5044.41</v>
      </c>
      <c r="U31" t="n">
        <v>0.77</v>
      </c>
      <c r="V31" t="n">
        <v>0.89</v>
      </c>
      <c r="W31" t="n">
        <v>3.39</v>
      </c>
      <c r="X31" t="n">
        <v>0.32</v>
      </c>
      <c r="Y31" t="n">
        <v>1</v>
      </c>
      <c r="Z31" t="n">
        <v>10</v>
      </c>
      <c r="AA31" t="n">
        <v>947.6976115437885</v>
      </c>
      <c r="AB31" t="n">
        <v>1296.681681582069</v>
      </c>
      <c r="AC31" t="n">
        <v>1172.928201796046</v>
      </c>
      <c r="AD31" t="n">
        <v>947697.6115437886</v>
      </c>
      <c r="AE31" t="n">
        <v>1296681.681582069</v>
      </c>
      <c r="AF31" t="n">
        <v>3.347081439329522e-06</v>
      </c>
      <c r="AG31" t="n">
        <v>45.98958333333334</v>
      </c>
      <c r="AH31" t="n">
        <v>1172928.201796046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5.6848</v>
      </c>
      <c r="E32" t="n">
        <v>17.59</v>
      </c>
      <c r="F32" t="n">
        <v>14.42</v>
      </c>
      <c r="G32" t="n">
        <v>57.67</v>
      </c>
      <c r="H32" t="n">
        <v>0.7</v>
      </c>
      <c r="I32" t="n">
        <v>15</v>
      </c>
      <c r="J32" t="n">
        <v>216.05</v>
      </c>
      <c r="K32" t="n">
        <v>55.27</v>
      </c>
      <c r="L32" t="n">
        <v>8.5</v>
      </c>
      <c r="M32" t="n">
        <v>8</v>
      </c>
      <c r="N32" t="n">
        <v>47.28</v>
      </c>
      <c r="O32" t="n">
        <v>26880.68</v>
      </c>
      <c r="P32" t="n">
        <v>161.16</v>
      </c>
      <c r="Q32" t="n">
        <v>1389.57</v>
      </c>
      <c r="R32" t="n">
        <v>50.38</v>
      </c>
      <c r="S32" t="n">
        <v>39.31</v>
      </c>
      <c r="T32" t="n">
        <v>4680.65</v>
      </c>
      <c r="U32" t="n">
        <v>0.78</v>
      </c>
      <c r="V32" t="n">
        <v>0.89</v>
      </c>
      <c r="W32" t="n">
        <v>3.39</v>
      </c>
      <c r="X32" t="n">
        <v>0.3</v>
      </c>
      <c r="Y32" t="n">
        <v>1</v>
      </c>
      <c r="Z32" t="n">
        <v>10</v>
      </c>
      <c r="AA32" t="n">
        <v>944.9186183167259</v>
      </c>
      <c r="AB32" t="n">
        <v>1292.879340448273</v>
      </c>
      <c r="AC32" t="n">
        <v>1169.488750763441</v>
      </c>
      <c r="AD32" t="n">
        <v>944918.6183167258</v>
      </c>
      <c r="AE32" t="n">
        <v>1292879.340448273</v>
      </c>
      <c r="AF32" t="n">
        <v>3.359432293349188e-06</v>
      </c>
      <c r="AG32" t="n">
        <v>45.80729166666666</v>
      </c>
      <c r="AH32" t="n">
        <v>1169488.750763441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5.6843</v>
      </c>
      <c r="E33" t="n">
        <v>17.59</v>
      </c>
      <c r="F33" t="n">
        <v>14.42</v>
      </c>
      <c r="G33" t="n">
        <v>57.68</v>
      </c>
      <c r="H33" t="n">
        <v>0.72</v>
      </c>
      <c r="I33" t="n">
        <v>15</v>
      </c>
      <c r="J33" t="n">
        <v>216.46</v>
      </c>
      <c r="K33" t="n">
        <v>55.27</v>
      </c>
      <c r="L33" t="n">
        <v>8.75</v>
      </c>
      <c r="M33" t="n">
        <v>5</v>
      </c>
      <c r="N33" t="n">
        <v>47.44</v>
      </c>
      <c r="O33" t="n">
        <v>26931.07</v>
      </c>
      <c r="P33" t="n">
        <v>160.3</v>
      </c>
      <c r="Q33" t="n">
        <v>1389.64</v>
      </c>
      <c r="R33" t="n">
        <v>50.15</v>
      </c>
      <c r="S33" t="n">
        <v>39.31</v>
      </c>
      <c r="T33" t="n">
        <v>4567.73</v>
      </c>
      <c r="U33" t="n">
        <v>0.78</v>
      </c>
      <c r="V33" t="n">
        <v>0.89</v>
      </c>
      <c r="W33" t="n">
        <v>3.4</v>
      </c>
      <c r="X33" t="n">
        <v>0.3</v>
      </c>
      <c r="Y33" t="n">
        <v>1</v>
      </c>
      <c r="Z33" t="n">
        <v>10</v>
      </c>
      <c r="AA33" t="n">
        <v>944.117498114815</v>
      </c>
      <c r="AB33" t="n">
        <v>1291.78321244509</v>
      </c>
      <c r="AC33" t="n">
        <v>1168.497235678456</v>
      </c>
      <c r="AD33" t="n">
        <v>944117.498114815</v>
      </c>
      <c r="AE33" t="n">
        <v>1291783.21244509</v>
      </c>
      <c r="AF33" t="n">
        <v>3.359136818372641e-06</v>
      </c>
      <c r="AG33" t="n">
        <v>45.80729166666666</v>
      </c>
      <c r="AH33" t="n">
        <v>1168497.235678456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5.6805</v>
      </c>
      <c r="E34" t="n">
        <v>17.6</v>
      </c>
      <c r="F34" t="n">
        <v>14.43</v>
      </c>
      <c r="G34" t="n">
        <v>57.72</v>
      </c>
      <c r="H34" t="n">
        <v>0.74</v>
      </c>
      <c r="I34" t="n">
        <v>15</v>
      </c>
      <c r="J34" t="n">
        <v>216.87</v>
      </c>
      <c r="K34" t="n">
        <v>55.27</v>
      </c>
      <c r="L34" t="n">
        <v>9</v>
      </c>
      <c r="M34" t="n">
        <v>3</v>
      </c>
      <c r="N34" t="n">
        <v>47.6</v>
      </c>
      <c r="O34" t="n">
        <v>26981.51</v>
      </c>
      <c r="P34" t="n">
        <v>159.96</v>
      </c>
      <c r="Q34" t="n">
        <v>1389.71</v>
      </c>
      <c r="R34" t="n">
        <v>50.48</v>
      </c>
      <c r="S34" t="n">
        <v>39.31</v>
      </c>
      <c r="T34" t="n">
        <v>4731.15</v>
      </c>
      <c r="U34" t="n">
        <v>0.78</v>
      </c>
      <c r="V34" t="n">
        <v>0.89</v>
      </c>
      <c r="W34" t="n">
        <v>3.4</v>
      </c>
      <c r="X34" t="n">
        <v>0.31</v>
      </c>
      <c r="Y34" t="n">
        <v>1</v>
      </c>
      <c r="Z34" t="n">
        <v>10</v>
      </c>
      <c r="AA34" t="n">
        <v>944.0283924170569</v>
      </c>
      <c r="AB34" t="n">
        <v>1291.661294098351</v>
      </c>
      <c r="AC34" t="n">
        <v>1168.386953047616</v>
      </c>
      <c r="AD34" t="n">
        <v>944028.392417057</v>
      </c>
      <c r="AE34" t="n">
        <v>1291661.294098351</v>
      </c>
      <c r="AF34" t="n">
        <v>3.356891208550883e-06</v>
      </c>
      <c r="AG34" t="n">
        <v>45.83333333333334</v>
      </c>
      <c r="AH34" t="n">
        <v>1168386.953047616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5.6807</v>
      </c>
      <c r="E35" t="n">
        <v>17.6</v>
      </c>
      <c r="F35" t="n">
        <v>14.43</v>
      </c>
      <c r="G35" t="n">
        <v>57.72</v>
      </c>
      <c r="H35" t="n">
        <v>0.76</v>
      </c>
      <c r="I35" t="n">
        <v>15</v>
      </c>
      <c r="J35" t="n">
        <v>217.28</v>
      </c>
      <c r="K35" t="n">
        <v>55.27</v>
      </c>
      <c r="L35" t="n">
        <v>9.25</v>
      </c>
      <c r="M35" t="n">
        <v>0</v>
      </c>
      <c r="N35" t="n">
        <v>47.76</v>
      </c>
      <c r="O35" t="n">
        <v>27032.02</v>
      </c>
      <c r="P35" t="n">
        <v>159.97</v>
      </c>
      <c r="Q35" t="n">
        <v>1389.82</v>
      </c>
      <c r="R35" t="n">
        <v>50.36</v>
      </c>
      <c r="S35" t="n">
        <v>39.31</v>
      </c>
      <c r="T35" t="n">
        <v>4669.46</v>
      </c>
      <c r="U35" t="n">
        <v>0.78</v>
      </c>
      <c r="V35" t="n">
        <v>0.89</v>
      </c>
      <c r="W35" t="n">
        <v>3.4</v>
      </c>
      <c r="X35" t="n">
        <v>0.31</v>
      </c>
      <c r="Y35" t="n">
        <v>1</v>
      </c>
      <c r="Z35" t="n">
        <v>10</v>
      </c>
      <c r="AA35" t="n">
        <v>944.0291118546799</v>
      </c>
      <c r="AB35" t="n">
        <v>1291.662278464647</v>
      </c>
      <c r="AC35" t="n">
        <v>1168.387843467374</v>
      </c>
      <c r="AD35" t="n">
        <v>944029.1118546799</v>
      </c>
      <c r="AE35" t="n">
        <v>1291662.278464647</v>
      </c>
      <c r="AF35" t="n">
        <v>3.357009398541502e-06</v>
      </c>
      <c r="AG35" t="n">
        <v>45.83333333333334</v>
      </c>
      <c r="AH35" t="n">
        <v>1168387.843467374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4.5726</v>
      </c>
      <c r="E2" t="n">
        <v>21.87</v>
      </c>
      <c r="F2" t="n">
        <v>16.62</v>
      </c>
      <c r="G2" t="n">
        <v>8.17</v>
      </c>
      <c r="H2" t="n">
        <v>0.14</v>
      </c>
      <c r="I2" t="n">
        <v>122</v>
      </c>
      <c r="J2" t="n">
        <v>124.63</v>
      </c>
      <c r="K2" t="n">
        <v>45</v>
      </c>
      <c r="L2" t="n">
        <v>1</v>
      </c>
      <c r="M2" t="n">
        <v>120</v>
      </c>
      <c r="N2" t="n">
        <v>18.64</v>
      </c>
      <c r="O2" t="n">
        <v>15605.44</v>
      </c>
      <c r="P2" t="n">
        <v>168.09</v>
      </c>
      <c r="Q2" t="n">
        <v>1390.02</v>
      </c>
      <c r="R2" t="n">
        <v>118.78</v>
      </c>
      <c r="S2" t="n">
        <v>39.31</v>
      </c>
      <c r="T2" t="n">
        <v>38344.36</v>
      </c>
      <c r="U2" t="n">
        <v>0.33</v>
      </c>
      <c r="V2" t="n">
        <v>0.77</v>
      </c>
      <c r="W2" t="n">
        <v>3.57</v>
      </c>
      <c r="X2" t="n">
        <v>2.49</v>
      </c>
      <c r="Y2" t="n">
        <v>1</v>
      </c>
      <c r="Z2" t="n">
        <v>10</v>
      </c>
      <c r="AA2" t="n">
        <v>1150.190102545162</v>
      </c>
      <c r="AB2" t="n">
        <v>1573.740841108368</v>
      </c>
      <c r="AC2" t="n">
        <v>1423.545223992128</v>
      </c>
      <c r="AD2" t="n">
        <v>1150190.102545162</v>
      </c>
      <c r="AE2" t="n">
        <v>1573740.841108368</v>
      </c>
      <c r="AF2" t="n">
        <v>3.386473556182538e-06</v>
      </c>
      <c r="AG2" t="n">
        <v>56.953125</v>
      </c>
      <c r="AH2" t="n">
        <v>1423545.223992128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4.8902</v>
      </c>
      <c r="E3" t="n">
        <v>20.45</v>
      </c>
      <c r="F3" t="n">
        <v>15.97</v>
      </c>
      <c r="G3" t="n">
        <v>10.41</v>
      </c>
      <c r="H3" t="n">
        <v>0.18</v>
      </c>
      <c r="I3" t="n">
        <v>92</v>
      </c>
      <c r="J3" t="n">
        <v>124.96</v>
      </c>
      <c r="K3" t="n">
        <v>45</v>
      </c>
      <c r="L3" t="n">
        <v>1.25</v>
      </c>
      <c r="M3" t="n">
        <v>90</v>
      </c>
      <c r="N3" t="n">
        <v>18.71</v>
      </c>
      <c r="O3" t="n">
        <v>15645.96</v>
      </c>
      <c r="P3" t="n">
        <v>158.95</v>
      </c>
      <c r="Q3" t="n">
        <v>1389.77</v>
      </c>
      <c r="R3" t="n">
        <v>98.89</v>
      </c>
      <c r="S3" t="n">
        <v>39.31</v>
      </c>
      <c r="T3" t="n">
        <v>28548.16</v>
      </c>
      <c r="U3" t="n">
        <v>0.4</v>
      </c>
      <c r="V3" t="n">
        <v>0.8</v>
      </c>
      <c r="W3" t="n">
        <v>3.51</v>
      </c>
      <c r="X3" t="n">
        <v>1.84</v>
      </c>
      <c r="Y3" t="n">
        <v>1</v>
      </c>
      <c r="Z3" t="n">
        <v>10</v>
      </c>
      <c r="AA3" t="n">
        <v>1057.989336866035</v>
      </c>
      <c r="AB3" t="n">
        <v>1447.587685895482</v>
      </c>
      <c r="AC3" t="n">
        <v>1309.431948855694</v>
      </c>
      <c r="AD3" t="n">
        <v>1057989.336866035</v>
      </c>
      <c r="AE3" t="n">
        <v>1447587.685895482</v>
      </c>
      <c r="AF3" t="n">
        <v>3.621688532660597e-06</v>
      </c>
      <c r="AG3" t="n">
        <v>53.25520833333334</v>
      </c>
      <c r="AH3" t="n">
        <v>1309431.948855694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5.0972</v>
      </c>
      <c r="E4" t="n">
        <v>19.62</v>
      </c>
      <c r="F4" t="n">
        <v>15.6</v>
      </c>
      <c r="G4" t="n">
        <v>12.64</v>
      </c>
      <c r="H4" t="n">
        <v>0.21</v>
      </c>
      <c r="I4" t="n">
        <v>74</v>
      </c>
      <c r="J4" t="n">
        <v>125.29</v>
      </c>
      <c r="K4" t="n">
        <v>45</v>
      </c>
      <c r="L4" t="n">
        <v>1.5</v>
      </c>
      <c r="M4" t="n">
        <v>72</v>
      </c>
      <c r="N4" t="n">
        <v>18.79</v>
      </c>
      <c r="O4" t="n">
        <v>15686.51</v>
      </c>
      <c r="P4" t="n">
        <v>152.77</v>
      </c>
      <c r="Q4" t="n">
        <v>1389.84</v>
      </c>
      <c r="R4" t="n">
        <v>87.31</v>
      </c>
      <c r="S4" t="n">
        <v>39.31</v>
      </c>
      <c r="T4" t="n">
        <v>22852.89</v>
      </c>
      <c r="U4" t="n">
        <v>0.45</v>
      </c>
      <c r="V4" t="n">
        <v>0.82</v>
      </c>
      <c r="W4" t="n">
        <v>3.48</v>
      </c>
      <c r="X4" t="n">
        <v>1.47</v>
      </c>
      <c r="Y4" t="n">
        <v>1</v>
      </c>
      <c r="Z4" t="n">
        <v>10</v>
      </c>
      <c r="AA4" t="n">
        <v>1008.998032427811</v>
      </c>
      <c r="AB4" t="n">
        <v>1380.555621819293</v>
      </c>
      <c r="AC4" t="n">
        <v>1248.797330894843</v>
      </c>
      <c r="AD4" t="n">
        <v>1008998.032427811</v>
      </c>
      <c r="AE4" t="n">
        <v>1380555.621819293</v>
      </c>
      <c r="AF4" t="n">
        <v>3.77499300410568e-06</v>
      </c>
      <c r="AG4" t="n">
        <v>51.09375</v>
      </c>
      <c r="AH4" t="n">
        <v>1248797.330894843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5.2397</v>
      </c>
      <c r="E5" t="n">
        <v>19.08</v>
      </c>
      <c r="F5" t="n">
        <v>15.37</v>
      </c>
      <c r="G5" t="n">
        <v>14.87</v>
      </c>
      <c r="H5" t="n">
        <v>0.25</v>
      </c>
      <c r="I5" t="n">
        <v>62</v>
      </c>
      <c r="J5" t="n">
        <v>125.62</v>
      </c>
      <c r="K5" t="n">
        <v>45</v>
      </c>
      <c r="L5" t="n">
        <v>1.75</v>
      </c>
      <c r="M5" t="n">
        <v>60</v>
      </c>
      <c r="N5" t="n">
        <v>18.87</v>
      </c>
      <c r="O5" t="n">
        <v>15727.09</v>
      </c>
      <c r="P5" t="n">
        <v>148.07</v>
      </c>
      <c r="Q5" t="n">
        <v>1389.68</v>
      </c>
      <c r="R5" t="n">
        <v>79.95999999999999</v>
      </c>
      <c r="S5" t="n">
        <v>39.31</v>
      </c>
      <c r="T5" t="n">
        <v>19234.83</v>
      </c>
      <c r="U5" t="n">
        <v>0.49</v>
      </c>
      <c r="V5" t="n">
        <v>0.84</v>
      </c>
      <c r="W5" t="n">
        <v>3.47</v>
      </c>
      <c r="X5" t="n">
        <v>1.25</v>
      </c>
      <c r="Y5" t="n">
        <v>1</v>
      </c>
      <c r="Z5" t="n">
        <v>10</v>
      </c>
      <c r="AA5" t="n">
        <v>976.472891127149</v>
      </c>
      <c r="AB5" t="n">
        <v>1336.053288583763</v>
      </c>
      <c r="AC5" t="n">
        <v>1208.542237883896</v>
      </c>
      <c r="AD5" t="n">
        <v>976472.891127149</v>
      </c>
      <c r="AE5" t="n">
        <v>1336053.288583763</v>
      </c>
      <c r="AF5" t="n">
        <v>3.880528690970048e-06</v>
      </c>
      <c r="AG5" t="n">
        <v>49.6875</v>
      </c>
      <c r="AH5" t="n">
        <v>1208542.237883896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5.3625</v>
      </c>
      <c r="E6" t="n">
        <v>18.65</v>
      </c>
      <c r="F6" t="n">
        <v>15.16</v>
      </c>
      <c r="G6" t="n">
        <v>17.16</v>
      </c>
      <c r="H6" t="n">
        <v>0.28</v>
      </c>
      <c r="I6" t="n">
        <v>53</v>
      </c>
      <c r="J6" t="n">
        <v>125.95</v>
      </c>
      <c r="K6" t="n">
        <v>45</v>
      </c>
      <c r="L6" t="n">
        <v>2</v>
      </c>
      <c r="M6" t="n">
        <v>51</v>
      </c>
      <c r="N6" t="n">
        <v>18.95</v>
      </c>
      <c r="O6" t="n">
        <v>15767.7</v>
      </c>
      <c r="P6" t="n">
        <v>143.39</v>
      </c>
      <c r="Q6" t="n">
        <v>1389.92</v>
      </c>
      <c r="R6" t="n">
        <v>73.88</v>
      </c>
      <c r="S6" t="n">
        <v>39.31</v>
      </c>
      <c r="T6" t="n">
        <v>16240.54</v>
      </c>
      <c r="U6" t="n">
        <v>0.53</v>
      </c>
      <c r="V6" t="n">
        <v>0.85</v>
      </c>
      <c r="W6" t="n">
        <v>3.44</v>
      </c>
      <c r="X6" t="n">
        <v>1.04</v>
      </c>
      <c r="Y6" t="n">
        <v>1</v>
      </c>
      <c r="Z6" t="n">
        <v>10</v>
      </c>
      <c r="AA6" t="n">
        <v>945.7383321052662</v>
      </c>
      <c r="AB6" t="n">
        <v>1294.000909016974</v>
      </c>
      <c r="AC6" t="n">
        <v>1170.503278402076</v>
      </c>
      <c r="AD6" t="n">
        <v>945738.3321052662</v>
      </c>
      <c r="AE6" t="n">
        <v>1294000.909016974</v>
      </c>
      <c r="AF6" t="n">
        <v>3.971474532001238e-06</v>
      </c>
      <c r="AG6" t="n">
        <v>48.56770833333334</v>
      </c>
      <c r="AH6" t="n">
        <v>1170503.278402076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5.454</v>
      </c>
      <c r="E7" t="n">
        <v>18.34</v>
      </c>
      <c r="F7" t="n">
        <v>15.03</v>
      </c>
      <c r="G7" t="n">
        <v>19.6</v>
      </c>
      <c r="H7" t="n">
        <v>0.31</v>
      </c>
      <c r="I7" t="n">
        <v>46</v>
      </c>
      <c r="J7" t="n">
        <v>126.28</v>
      </c>
      <c r="K7" t="n">
        <v>45</v>
      </c>
      <c r="L7" t="n">
        <v>2.25</v>
      </c>
      <c r="M7" t="n">
        <v>44</v>
      </c>
      <c r="N7" t="n">
        <v>19.03</v>
      </c>
      <c r="O7" t="n">
        <v>15808.34</v>
      </c>
      <c r="P7" t="n">
        <v>139.24</v>
      </c>
      <c r="Q7" t="n">
        <v>1389.7</v>
      </c>
      <c r="R7" t="n">
        <v>69.23</v>
      </c>
      <c r="S7" t="n">
        <v>39.31</v>
      </c>
      <c r="T7" t="n">
        <v>13952.22</v>
      </c>
      <c r="U7" t="n">
        <v>0.57</v>
      </c>
      <c r="V7" t="n">
        <v>0.85</v>
      </c>
      <c r="W7" t="n">
        <v>3.44</v>
      </c>
      <c r="X7" t="n">
        <v>0.9</v>
      </c>
      <c r="Y7" t="n">
        <v>1</v>
      </c>
      <c r="Z7" t="n">
        <v>10</v>
      </c>
      <c r="AA7" t="n">
        <v>927.263510070914</v>
      </c>
      <c r="AB7" t="n">
        <v>1268.722842457949</v>
      </c>
      <c r="AC7" t="n">
        <v>1147.637715037455</v>
      </c>
      <c r="AD7" t="n">
        <v>927263.5100709139</v>
      </c>
      <c r="AE7" t="n">
        <v>1268722.842457949</v>
      </c>
      <c r="AF7" t="n">
        <v>4.039239551987832e-06</v>
      </c>
      <c r="AG7" t="n">
        <v>47.76041666666666</v>
      </c>
      <c r="AH7" t="n">
        <v>1147637.715037455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5.538</v>
      </c>
      <c r="E8" t="n">
        <v>18.06</v>
      </c>
      <c r="F8" t="n">
        <v>14.9</v>
      </c>
      <c r="G8" t="n">
        <v>22.35</v>
      </c>
      <c r="H8" t="n">
        <v>0.35</v>
      </c>
      <c r="I8" t="n">
        <v>40</v>
      </c>
      <c r="J8" t="n">
        <v>126.61</v>
      </c>
      <c r="K8" t="n">
        <v>45</v>
      </c>
      <c r="L8" t="n">
        <v>2.5</v>
      </c>
      <c r="M8" t="n">
        <v>38</v>
      </c>
      <c r="N8" t="n">
        <v>19.11</v>
      </c>
      <c r="O8" t="n">
        <v>15849</v>
      </c>
      <c r="P8" t="n">
        <v>135.44</v>
      </c>
      <c r="Q8" t="n">
        <v>1389.79</v>
      </c>
      <c r="R8" t="n">
        <v>65.48</v>
      </c>
      <c r="S8" t="n">
        <v>39.31</v>
      </c>
      <c r="T8" t="n">
        <v>12104.27</v>
      </c>
      <c r="U8" t="n">
        <v>0.6</v>
      </c>
      <c r="V8" t="n">
        <v>0.86</v>
      </c>
      <c r="W8" t="n">
        <v>3.43</v>
      </c>
      <c r="X8" t="n">
        <v>0.78</v>
      </c>
      <c r="Y8" t="n">
        <v>1</v>
      </c>
      <c r="Z8" t="n">
        <v>10</v>
      </c>
      <c r="AA8" t="n">
        <v>909.8160407588033</v>
      </c>
      <c r="AB8" t="n">
        <v>1244.850445217098</v>
      </c>
      <c r="AC8" t="n">
        <v>1126.04366588415</v>
      </c>
      <c r="AD8" t="n">
        <v>909816.0407588033</v>
      </c>
      <c r="AE8" t="n">
        <v>1244850.445217098</v>
      </c>
      <c r="AF8" t="n">
        <v>4.101450062139461e-06</v>
      </c>
      <c r="AG8" t="n">
        <v>47.03125</v>
      </c>
      <c r="AH8" t="n">
        <v>1126043.66588415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5.5942</v>
      </c>
      <c r="E9" t="n">
        <v>17.88</v>
      </c>
      <c r="F9" t="n">
        <v>14.82</v>
      </c>
      <c r="G9" t="n">
        <v>24.71</v>
      </c>
      <c r="H9" t="n">
        <v>0.38</v>
      </c>
      <c r="I9" t="n">
        <v>36</v>
      </c>
      <c r="J9" t="n">
        <v>126.94</v>
      </c>
      <c r="K9" t="n">
        <v>45</v>
      </c>
      <c r="L9" t="n">
        <v>2.75</v>
      </c>
      <c r="M9" t="n">
        <v>34</v>
      </c>
      <c r="N9" t="n">
        <v>19.19</v>
      </c>
      <c r="O9" t="n">
        <v>15889.69</v>
      </c>
      <c r="P9" t="n">
        <v>131.8</v>
      </c>
      <c r="Q9" t="n">
        <v>1389.6</v>
      </c>
      <c r="R9" t="n">
        <v>63.34</v>
      </c>
      <c r="S9" t="n">
        <v>39.31</v>
      </c>
      <c r="T9" t="n">
        <v>11053.94</v>
      </c>
      <c r="U9" t="n">
        <v>0.62</v>
      </c>
      <c r="V9" t="n">
        <v>0.87</v>
      </c>
      <c r="W9" t="n">
        <v>3.41</v>
      </c>
      <c r="X9" t="n">
        <v>0.7</v>
      </c>
      <c r="Y9" t="n">
        <v>1</v>
      </c>
      <c r="Z9" t="n">
        <v>10</v>
      </c>
      <c r="AA9" t="n">
        <v>894.0722334598312</v>
      </c>
      <c r="AB9" t="n">
        <v>1223.309073502886</v>
      </c>
      <c r="AC9" t="n">
        <v>1106.558172452838</v>
      </c>
      <c r="AD9" t="n">
        <v>894072.2334598312</v>
      </c>
      <c r="AE9" t="n">
        <v>1223309.073502886</v>
      </c>
      <c r="AF9" t="n">
        <v>4.143071855836145e-06</v>
      </c>
      <c r="AG9" t="n">
        <v>46.5625</v>
      </c>
      <c r="AH9" t="n">
        <v>1106558.172452838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5.6487</v>
      </c>
      <c r="E10" t="n">
        <v>17.7</v>
      </c>
      <c r="F10" t="n">
        <v>14.75</v>
      </c>
      <c r="G10" t="n">
        <v>27.66</v>
      </c>
      <c r="H10" t="n">
        <v>0.42</v>
      </c>
      <c r="I10" t="n">
        <v>32</v>
      </c>
      <c r="J10" t="n">
        <v>127.27</v>
      </c>
      <c r="K10" t="n">
        <v>45</v>
      </c>
      <c r="L10" t="n">
        <v>3</v>
      </c>
      <c r="M10" t="n">
        <v>30</v>
      </c>
      <c r="N10" t="n">
        <v>19.27</v>
      </c>
      <c r="O10" t="n">
        <v>15930.42</v>
      </c>
      <c r="P10" t="n">
        <v>127.99</v>
      </c>
      <c r="Q10" t="n">
        <v>1389.7</v>
      </c>
      <c r="R10" t="n">
        <v>60.78</v>
      </c>
      <c r="S10" t="n">
        <v>39.31</v>
      </c>
      <c r="T10" t="n">
        <v>9798</v>
      </c>
      <c r="U10" t="n">
        <v>0.65</v>
      </c>
      <c r="V10" t="n">
        <v>0.87</v>
      </c>
      <c r="W10" t="n">
        <v>3.42</v>
      </c>
      <c r="X10" t="n">
        <v>0.63</v>
      </c>
      <c r="Y10" t="n">
        <v>1</v>
      </c>
      <c r="Z10" t="n">
        <v>10</v>
      </c>
      <c r="AA10" t="n">
        <v>878.4032483006644</v>
      </c>
      <c r="AB10" t="n">
        <v>1201.870076741276</v>
      </c>
      <c r="AC10" t="n">
        <v>1087.165283452335</v>
      </c>
      <c r="AD10" t="n">
        <v>878403.2483006644</v>
      </c>
      <c r="AE10" t="n">
        <v>1201870.076741276</v>
      </c>
      <c r="AF10" t="n">
        <v>4.18343462730357e-06</v>
      </c>
      <c r="AG10" t="n">
        <v>46.09375</v>
      </c>
      <c r="AH10" t="n">
        <v>1087165.283452335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5.6888</v>
      </c>
      <c r="E11" t="n">
        <v>17.58</v>
      </c>
      <c r="F11" t="n">
        <v>14.71</v>
      </c>
      <c r="G11" t="n">
        <v>30.42</v>
      </c>
      <c r="H11" t="n">
        <v>0.45</v>
      </c>
      <c r="I11" t="n">
        <v>29</v>
      </c>
      <c r="J11" t="n">
        <v>127.6</v>
      </c>
      <c r="K11" t="n">
        <v>45</v>
      </c>
      <c r="L11" t="n">
        <v>3.25</v>
      </c>
      <c r="M11" t="n">
        <v>25</v>
      </c>
      <c r="N11" t="n">
        <v>19.35</v>
      </c>
      <c r="O11" t="n">
        <v>15971.17</v>
      </c>
      <c r="P11" t="n">
        <v>125.41</v>
      </c>
      <c r="Q11" t="n">
        <v>1389.84</v>
      </c>
      <c r="R11" t="n">
        <v>59.04</v>
      </c>
      <c r="S11" t="n">
        <v>39.31</v>
      </c>
      <c r="T11" t="n">
        <v>8942.27</v>
      </c>
      <c r="U11" t="n">
        <v>0.67</v>
      </c>
      <c r="V11" t="n">
        <v>0.87</v>
      </c>
      <c r="W11" t="n">
        <v>3.42</v>
      </c>
      <c r="X11" t="n">
        <v>0.58</v>
      </c>
      <c r="Y11" t="n">
        <v>1</v>
      </c>
      <c r="Z11" t="n">
        <v>10</v>
      </c>
      <c r="AA11" t="n">
        <v>874.1781258654319</v>
      </c>
      <c r="AB11" t="n">
        <v>1196.089077826145</v>
      </c>
      <c r="AC11" t="n">
        <v>1081.936014959981</v>
      </c>
      <c r="AD11" t="n">
        <v>874178.1258654319</v>
      </c>
      <c r="AE11" t="n">
        <v>1196089.077826145</v>
      </c>
      <c r="AF11" t="n">
        <v>4.213132739887858e-06</v>
      </c>
      <c r="AG11" t="n">
        <v>45.78125</v>
      </c>
      <c r="AH11" t="n">
        <v>1081936.014959981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5.7371</v>
      </c>
      <c r="E12" t="n">
        <v>17.43</v>
      </c>
      <c r="F12" t="n">
        <v>14.63</v>
      </c>
      <c r="G12" t="n">
        <v>33.77</v>
      </c>
      <c r="H12" t="n">
        <v>0.48</v>
      </c>
      <c r="I12" t="n">
        <v>26</v>
      </c>
      <c r="J12" t="n">
        <v>127.93</v>
      </c>
      <c r="K12" t="n">
        <v>45</v>
      </c>
      <c r="L12" t="n">
        <v>3.5</v>
      </c>
      <c r="M12" t="n">
        <v>17</v>
      </c>
      <c r="N12" t="n">
        <v>19.43</v>
      </c>
      <c r="O12" t="n">
        <v>16011.95</v>
      </c>
      <c r="P12" t="n">
        <v>121.24</v>
      </c>
      <c r="Q12" t="n">
        <v>1389.83</v>
      </c>
      <c r="R12" t="n">
        <v>56.91</v>
      </c>
      <c r="S12" t="n">
        <v>39.31</v>
      </c>
      <c r="T12" t="n">
        <v>7892.38</v>
      </c>
      <c r="U12" t="n">
        <v>0.6899999999999999</v>
      </c>
      <c r="V12" t="n">
        <v>0.88</v>
      </c>
      <c r="W12" t="n">
        <v>3.41</v>
      </c>
      <c r="X12" t="n">
        <v>0.51</v>
      </c>
      <c r="Y12" t="n">
        <v>1</v>
      </c>
      <c r="Z12" t="n">
        <v>10</v>
      </c>
      <c r="AA12" t="n">
        <v>858.520448024256</v>
      </c>
      <c r="AB12" t="n">
        <v>1174.665552235854</v>
      </c>
      <c r="AC12" t="n">
        <v>1062.55712058392</v>
      </c>
      <c r="AD12" t="n">
        <v>858520.448024256</v>
      </c>
      <c r="AE12" t="n">
        <v>1174665.552235854</v>
      </c>
      <c r="AF12" t="n">
        <v>4.248903783225045e-06</v>
      </c>
      <c r="AG12" t="n">
        <v>45.390625</v>
      </c>
      <c r="AH12" t="n">
        <v>1062557.12058392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5.7475</v>
      </c>
      <c r="E13" t="n">
        <v>17.4</v>
      </c>
      <c r="F13" t="n">
        <v>14.63</v>
      </c>
      <c r="G13" t="n">
        <v>35.11</v>
      </c>
      <c r="H13" t="n">
        <v>0.52</v>
      </c>
      <c r="I13" t="n">
        <v>25</v>
      </c>
      <c r="J13" t="n">
        <v>128.26</v>
      </c>
      <c r="K13" t="n">
        <v>45</v>
      </c>
      <c r="L13" t="n">
        <v>3.75</v>
      </c>
      <c r="M13" t="n">
        <v>10</v>
      </c>
      <c r="N13" t="n">
        <v>19.51</v>
      </c>
      <c r="O13" t="n">
        <v>16052.76</v>
      </c>
      <c r="P13" t="n">
        <v>120.66</v>
      </c>
      <c r="Q13" t="n">
        <v>1389.61</v>
      </c>
      <c r="R13" t="n">
        <v>56.69</v>
      </c>
      <c r="S13" t="n">
        <v>39.31</v>
      </c>
      <c r="T13" t="n">
        <v>7785.34</v>
      </c>
      <c r="U13" t="n">
        <v>0.6899999999999999</v>
      </c>
      <c r="V13" t="n">
        <v>0.88</v>
      </c>
      <c r="W13" t="n">
        <v>3.41</v>
      </c>
      <c r="X13" t="n">
        <v>0.51</v>
      </c>
      <c r="Y13" t="n">
        <v>1</v>
      </c>
      <c r="Z13" t="n">
        <v>10</v>
      </c>
      <c r="AA13" t="n">
        <v>857.6205332982638</v>
      </c>
      <c r="AB13" t="n">
        <v>1173.434249206315</v>
      </c>
      <c r="AC13" t="n">
        <v>1061.443331387376</v>
      </c>
      <c r="AD13" t="n">
        <v>857620.5332982638</v>
      </c>
      <c r="AE13" t="n">
        <v>1173434.249206315</v>
      </c>
      <c r="AF13" t="n">
        <v>4.256606036862865e-06</v>
      </c>
      <c r="AG13" t="n">
        <v>45.3125</v>
      </c>
      <c r="AH13" t="n">
        <v>1061443.331387376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5.7441</v>
      </c>
      <c r="E14" t="n">
        <v>17.41</v>
      </c>
      <c r="F14" t="n">
        <v>14.64</v>
      </c>
      <c r="G14" t="n">
        <v>35.13</v>
      </c>
      <c r="H14" t="n">
        <v>0.55</v>
      </c>
      <c r="I14" t="n">
        <v>25</v>
      </c>
      <c r="J14" t="n">
        <v>128.59</v>
      </c>
      <c r="K14" t="n">
        <v>45</v>
      </c>
      <c r="L14" t="n">
        <v>4</v>
      </c>
      <c r="M14" t="n">
        <v>1</v>
      </c>
      <c r="N14" t="n">
        <v>19.59</v>
      </c>
      <c r="O14" t="n">
        <v>16093.6</v>
      </c>
      <c r="P14" t="n">
        <v>119.9</v>
      </c>
      <c r="Q14" t="n">
        <v>1389.84</v>
      </c>
      <c r="R14" t="n">
        <v>56.41</v>
      </c>
      <c r="S14" t="n">
        <v>39.31</v>
      </c>
      <c r="T14" t="n">
        <v>7644.47</v>
      </c>
      <c r="U14" t="n">
        <v>0.7</v>
      </c>
      <c r="V14" t="n">
        <v>0.88</v>
      </c>
      <c r="W14" t="n">
        <v>3.43</v>
      </c>
      <c r="X14" t="n">
        <v>0.52</v>
      </c>
      <c r="Y14" t="n">
        <v>1</v>
      </c>
      <c r="Z14" t="n">
        <v>10</v>
      </c>
      <c r="AA14" t="n">
        <v>857.0685331729443</v>
      </c>
      <c r="AB14" t="n">
        <v>1172.678978282326</v>
      </c>
      <c r="AC14" t="n">
        <v>1060.760142460344</v>
      </c>
      <c r="AD14" t="n">
        <v>857068.5331729443</v>
      </c>
      <c r="AE14" t="n">
        <v>1172678.978282326</v>
      </c>
      <c r="AF14" t="n">
        <v>4.254087992404347e-06</v>
      </c>
      <c r="AG14" t="n">
        <v>45.33854166666666</v>
      </c>
      <c r="AH14" t="n">
        <v>1060760.142460344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5.7449</v>
      </c>
      <c r="E15" t="n">
        <v>17.41</v>
      </c>
      <c r="F15" t="n">
        <v>14.64</v>
      </c>
      <c r="G15" t="n">
        <v>35.13</v>
      </c>
      <c r="H15" t="n">
        <v>0.58</v>
      </c>
      <c r="I15" t="n">
        <v>25</v>
      </c>
      <c r="J15" t="n">
        <v>128.92</v>
      </c>
      <c r="K15" t="n">
        <v>45</v>
      </c>
      <c r="L15" t="n">
        <v>4.25</v>
      </c>
      <c r="M15" t="n">
        <v>0</v>
      </c>
      <c r="N15" t="n">
        <v>19.68</v>
      </c>
      <c r="O15" t="n">
        <v>16134.46</v>
      </c>
      <c r="P15" t="n">
        <v>120.07</v>
      </c>
      <c r="Q15" t="n">
        <v>1389.8</v>
      </c>
      <c r="R15" t="n">
        <v>56.37</v>
      </c>
      <c r="S15" t="n">
        <v>39.31</v>
      </c>
      <c r="T15" t="n">
        <v>7624.07</v>
      </c>
      <c r="U15" t="n">
        <v>0.7</v>
      </c>
      <c r="V15" t="n">
        <v>0.88</v>
      </c>
      <c r="W15" t="n">
        <v>3.43</v>
      </c>
      <c r="X15" t="n">
        <v>0.51</v>
      </c>
      <c r="Y15" t="n">
        <v>1</v>
      </c>
      <c r="Z15" t="n">
        <v>10</v>
      </c>
      <c r="AA15" t="n">
        <v>857.2027780540714</v>
      </c>
      <c r="AB15" t="n">
        <v>1172.862658051151</v>
      </c>
      <c r="AC15" t="n">
        <v>1060.926292089827</v>
      </c>
      <c r="AD15" t="n">
        <v>857202.7780540714</v>
      </c>
      <c r="AE15" t="n">
        <v>1172862.658051151</v>
      </c>
      <c r="AF15" t="n">
        <v>4.254680473453411e-06</v>
      </c>
      <c r="AG15" t="n">
        <v>45.33854166666666</v>
      </c>
      <c r="AH15" t="n">
        <v>1060926.292089827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3.0022</v>
      </c>
      <c r="E2" t="n">
        <v>33.31</v>
      </c>
      <c r="F2" t="n">
        <v>18.88</v>
      </c>
      <c r="G2" t="n">
        <v>4.95</v>
      </c>
      <c r="H2" t="n">
        <v>0.07000000000000001</v>
      </c>
      <c r="I2" t="n">
        <v>229</v>
      </c>
      <c r="J2" t="n">
        <v>263.32</v>
      </c>
      <c r="K2" t="n">
        <v>59.89</v>
      </c>
      <c r="L2" t="n">
        <v>1</v>
      </c>
      <c r="M2" t="n">
        <v>227</v>
      </c>
      <c r="N2" t="n">
        <v>67.43000000000001</v>
      </c>
      <c r="O2" t="n">
        <v>32710.1</v>
      </c>
      <c r="P2" t="n">
        <v>317.72</v>
      </c>
      <c r="Q2" t="n">
        <v>1390.54</v>
      </c>
      <c r="R2" t="n">
        <v>189.23</v>
      </c>
      <c r="S2" t="n">
        <v>39.31</v>
      </c>
      <c r="T2" t="n">
        <v>73035.36</v>
      </c>
      <c r="U2" t="n">
        <v>0.21</v>
      </c>
      <c r="V2" t="n">
        <v>0.68</v>
      </c>
      <c r="W2" t="n">
        <v>3.75</v>
      </c>
      <c r="X2" t="n">
        <v>4.75</v>
      </c>
      <c r="Y2" t="n">
        <v>1</v>
      </c>
      <c r="Z2" t="n">
        <v>10</v>
      </c>
      <c r="AA2" t="n">
        <v>2168.463843783427</v>
      </c>
      <c r="AB2" t="n">
        <v>2966.987896937514</v>
      </c>
      <c r="AC2" t="n">
        <v>2683.822736247464</v>
      </c>
      <c r="AD2" t="n">
        <v>2168463.843783427</v>
      </c>
      <c r="AE2" t="n">
        <v>2966987.896937514</v>
      </c>
      <c r="AF2" t="n">
        <v>1.603115952025982e-06</v>
      </c>
      <c r="AG2" t="n">
        <v>86.74479166666667</v>
      </c>
      <c r="AH2" t="n">
        <v>2683822.736247465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3.4297</v>
      </c>
      <c r="E3" t="n">
        <v>29.16</v>
      </c>
      <c r="F3" t="n">
        <v>17.66</v>
      </c>
      <c r="G3" t="n">
        <v>6.2</v>
      </c>
      <c r="H3" t="n">
        <v>0.08</v>
      </c>
      <c r="I3" t="n">
        <v>171</v>
      </c>
      <c r="J3" t="n">
        <v>263.79</v>
      </c>
      <c r="K3" t="n">
        <v>59.89</v>
      </c>
      <c r="L3" t="n">
        <v>1.25</v>
      </c>
      <c r="M3" t="n">
        <v>169</v>
      </c>
      <c r="N3" t="n">
        <v>67.65000000000001</v>
      </c>
      <c r="O3" t="n">
        <v>32767.75</v>
      </c>
      <c r="P3" t="n">
        <v>296.21</v>
      </c>
      <c r="Q3" t="n">
        <v>1390.32</v>
      </c>
      <c r="R3" t="n">
        <v>150.76</v>
      </c>
      <c r="S3" t="n">
        <v>39.31</v>
      </c>
      <c r="T3" t="n">
        <v>54091.29</v>
      </c>
      <c r="U3" t="n">
        <v>0.26</v>
      </c>
      <c r="V3" t="n">
        <v>0.73</v>
      </c>
      <c r="W3" t="n">
        <v>3.67</v>
      </c>
      <c r="X3" t="n">
        <v>3.53</v>
      </c>
      <c r="Y3" t="n">
        <v>1</v>
      </c>
      <c r="Z3" t="n">
        <v>10</v>
      </c>
      <c r="AA3" t="n">
        <v>1853.346410906828</v>
      </c>
      <c r="AB3" t="n">
        <v>2535.830323275767</v>
      </c>
      <c r="AC3" t="n">
        <v>2293.814236282539</v>
      </c>
      <c r="AD3" t="n">
        <v>1853346.410906828</v>
      </c>
      <c r="AE3" t="n">
        <v>2535830.323275767</v>
      </c>
      <c r="AF3" t="n">
        <v>1.831392572334791e-06</v>
      </c>
      <c r="AG3" t="n">
        <v>75.9375</v>
      </c>
      <c r="AH3" t="n">
        <v>2293814.236282539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3.7556</v>
      </c>
      <c r="E4" t="n">
        <v>26.63</v>
      </c>
      <c r="F4" t="n">
        <v>16.9</v>
      </c>
      <c r="G4" t="n">
        <v>7.46</v>
      </c>
      <c r="H4" t="n">
        <v>0.1</v>
      </c>
      <c r="I4" t="n">
        <v>136</v>
      </c>
      <c r="J4" t="n">
        <v>264.25</v>
      </c>
      <c r="K4" t="n">
        <v>59.89</v>
      </c>
      <c r="L4" t="n">
        <v>1.5</v>
      </c>
      <c r="M4" t="n">
        <v>134</v>
      </c>
      <c r="N4" t="n">
        <v>67.87</v>
      </c>
      <c r="O4" t="n">
        <v>32825.49</v>
      </c>
      <c r="P4" t="n">
        <v>282.43</v>
      </c>
      <c r="Q4" t="n">
        <v>1390.25</v>
      </c>
      <c r="R4" t="n">
        <v>127.42</v>
      </c>
      <c r="S4" t="n">
        <v>39.31</v>
      </c>
      <c r="T4" t="n">
        <v>42593.22</v>
      </c>
      <c r="U4" t="n">
        <v>0.31</v>
      </c>
      <c r="V4" t="n">
        <v>0.76</v>
      </c>
      <c r="W4" t="n">
        <v>3.59</v>
      </c>
      <c r="X4" t="n">
        <v>2.77</v>
      </c>
      <c r="Y4" t="n">
        <v>1</v>
      </c>
      <c r="Z4" t="n">
        <v>10</v>
      </c>
      <c r="AA4" t="n">
        <v>1664.622292306542</v>
      </c>
      <c r="AB4" t="n">
        <v>2277.609658286357</v>
      </c>
      <c r="AC4" t="n">
        <v>2060.237789144739</v>
      </c>
      <c r="AD4" t="n">
        <v>1664622.292306542</v>
      </c>
      <c r="AE4" t="n">
        <v>2277609.658286356</v>
      </c>
      <c r="AF4" t="n">
        <v>2.005416784167869e-06</v>
      </c>
      <c r="AG4" t="n">
        <v>69.34895833333333</v>
      </c>
      <c r="AH4" t="n">
        <v>2060237.789144739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4.0035</v>
      </c>
      <c r="E5" t="n">
        <v>24.98</v>
      </c>
      <c r="F5" t="n">
        <v>16.41</v>
      </c>
      <c r="G5" t="n">
        <v>8.710000000000001</v>
      </c>
      <c r="H5" t="n">
        <v>0.12</v>
      </c>
      <c r="I5" t="n">
        <v>113</v>
      </c>
      <c r="J5" t="n">
        <v>264.72</v>
      </c>
      <c r="K5" t="n">
        <v>59.89</v>
      </c>
      <c r="L5" t="n">
        <v>1.75</v>
      </c>
      <c r="M5" t="n">
        <v>111</v>
      </c>
      <c r="N5" t="n">
        <v>68.09</v>
      </c>
      <c r="O5" t="n">
        <v>32883.31</v>
      </c>
      <c r="P5" t="n">
        <v>273.31</v>
      </c>
      <c r="Q5" t="n">
        <v>1390.05</v>
      </c>
      <c r="R5" t="n">
        <v>112.15</v>
      </c>
      <c r="S5" t="n">
        <v>39.31</v>
      </c>
      <c r="T5" t="n">
        <v>35076.62</v>
      </c>
      <c r="U5" t="n">
        <v>0.35</v>
      </c>
      <c r="V5" t="n">
        <v>0.78</v>
      </c>
      <c r="W5" t="n">
        <v>3.56</v>
      </c>
      <c r="X5" t="n">
        <v>2.29</v>
      </c>
      <c r="Y5" t="n">
        <v>1</v>
      </c>
      <c r="Z5" t="n">
        <v>10</v>
      </c>
      <c r="AA5" t="n">
        <v>1539.7059686414</v>
      </c>
      <c r="AB5" t="n">
        <v>2106.69363332845</v>
      </c>
      <c r="AC5" t="n">
        <v>1905.633749726667</v>
      </c>
      <c r="AD5" t="n">
        <v>1539705.9686414</v>
      </c>
      <c r="AE5" t="n">
        <v>2106693.63332845</v>
      </c>
      <c r="AF5" t="n">
        <v>2.137790524927059e-06</v>
      </c>
      <c r="AG5" t="n">
        <v>65.05208333333333</v>
      </c>
      <c r="AH5" t="n">
        <v>1905633.749726667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4.1978</v>
      </c>
      <c r="E6" t="n">
        <v>23.82</v>
      </c>
      <c r="F6" t="n">
        <v>16.07</v>
      </c>
      <c r="G6" t="n">
        <v>9.94</v>
      </c>
      <c r="H6" t="n">
        <v>0.13</v>
      </c>
      <c r="I6" t="n">
        <v>97</v>
      </c>
      <c r="J6" t="n">
        <v>265.19</v>
      </c>
      <c r="K6" t="n">
        <v>59.89</v>
      </c>
      <c r="L6" t="n">
        <v>2</v>
      </c>
      <c r="M6" t="n">
        <v>95</v>
      </c>
      <c r="N6" t="n">
        <v>68.31</v>
      </c>
      <c r="O6" t="n">
        <v>32941.21</v>
      </c>
      <c r="P6" t="n">
        <v>266.54</v>
      </c>
      <c r="Q6" t="n">
        <v>1390.08</v>
      </c>
      <c r="R6" t="n">
        <v>102.09</v>
      </c>
      <c r="S6" t="n">
        <v>39.31</v>
      </c>
      <c r="T6" t="n">
        <v>30124.75</v>
      </c>
      <c r="U6" t="n">
        <v>0.39</v>
      </c>
      <c r="V6" t="n">
        <v>0.8</v>
      </c>
      <c r="W6" t="n">
        <v>3.51</v>
      </c>
      <c r="X6" t="n">
        <v>1.94</v>
      </c>
      <c r="Y6" t="n">
        <v>1</v>
      </c>
      <c r="Z6" t="n">
        <v>10</v>
      </c>
      <c r="AA6" t="n">
        <v>1452.108962865847</v>
      </c>
      <c r="AB6" t="n">
        <v>1986.839545519187</v>
      </c>
      <c r="AC6" t="n">
        <v>1797.218367841651</v>
      </c>
      <c r="AD6" t="n">
        <v>1452108.962865847</v>
      </c>
      <c r="AE6" t="n">
        <v>1986839.545519187</v>
      </c>
      <c r="AF6" t="n">
        <v>2.241542916332911e-06</v>
      </c>
      <c r="AG6" t="n">
        <v>62.03125</v>
      </c>
      <c r="AH6" t="n">
        <v>1797218.367841651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4.3485</v>
      </c>
      <c r="E7" t="n">
        <v>23</v>
      </c>
      <c r="F7" t="n">
        <v>15.85</v>
      </c>
      <c r="G7" t="n">
        <v>11.19</v>
      </c>
      <c r="H7" t="n">
        <v>0.15</v>
      </c>
      <c r="I7" t="n">
        <v>85</v>
      </c>
      <c r="J7" t="n">
        <v>265.66</v>
      </c>
      <c r="K7" t="n">
        <v>59.89</v>
      </c>
      <c r="L7" t="n">
        <v>2.25</v>
      </c>
      <c r="M7" t="n">
        <v>83</v>
      </c>
      <c r="N7" t="n">
        <v>68.53</v>
      </c>
      <c r="O7" t="n">
        <v>32999.19</v>
      </c>
      <c r="P7" t="n">
        <v>262.02</v>
      </c>
      <c r="Q7" t="n">
        <v>1389.95</v>
      </c>
      <c r="R7" t="n">
        <v>95.33</v>
      </c>
      <c r="S7" t="n">
        <v>39.31</v>
      </c>
      <c r="T7" t="n">
        <v>26804.3</v>
      </c>
      <c r="U7" t="n">
        <v>0.41</v>
      </c>
      <c r="V7" t="n">
        <v>0.8100000000000001</v>
      </c>
      <c r="W7" t="n">
        <v>3.49</v>
      </c>
      <c r="X7" t="n">
        <v>1.72</v>
      </c>
      <c r="Y7" t="n">
        <v>1</v>
      </c>
      <c r="Z7" t="n">
        <v>10</v>
      </c>
      <c r="AA7" t="n">
        <v>1396.467493614421</v>
      </c>
      <c r="AB7" t="n">
        <v>1910.708432561009</v>
      </c>
      <c r="AC7" t="n">
        <v>1728.353101453513</v>
      </c>
      <c r="AD7" t="n">
        <v>1396467.493614421</v>
      </c>
      <c r="AE7" t="n">
        <v>1910708.432561009</v>
      </c>
      <c r="AF7" t="n">
        <v>2.322013762369256e-06</v>
      </c>
      <c r="AG7" t="n">
        <v>59.89583333333334</v>
      </c>
      <c r="AH7" t="n">
        <v>1728353.101453513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4.4888</v>
      </c>
      <c r="E8" t="n">
        <v>22.28</v>
      </c>
      <c r="F8" t="n">
        <v>15.63</v>
      </c>
      <c r="G8" t="n">
        <v>12.51</v>
      </c>
      <c r="H8" t="n">
        <v>0.17</v>
      </c>
      <c r="I8" t="n">
        <v>75</v>
      </c>
      <c r="J8" t="n">
        <v>266.13</v>
      </c>
      <c r="K8" t="n">
        <v>59.89</v>
      </c>
      <c r="L8" t="n">
        <v>2.5</v>
      </c>
      <c r="M8" t="n">
        <v>73</v>
      </c>
      <c r="N8" t="n">
        <v>68.75</v>
      </c>
      <c r="O8" t="n">
        <v>33057.26</v>
      </c>
      <c r="P8" t="n">
        <v>257.48</v>
      </c>
      <c r="Q8" t="n">
        <v>1389.82</v>
      </c>
      <c r="R8" t="n">
        <v>88.19</v>
      </c>
      <c r="S8" t="n">
        <v>39.31</v>
      </c>
      <c r="T8" t="n">
        <v>23286.76</v>
      </c>
      <c r="U8" t="n">
        <v>0.45</v>
      </c>
      <c r="V8" t="n">
        <v>0.82</v>
      </c>
      <c r="W8" t="n">
        <v>3.49</v>
      </c>
      <c r="X8" t="n">
        <v>1.51</v>
      </c>
      <c r="Y8" t="n">
        <v>1</v>
      </c>
      <c r="Z8" t="n">
        <v>10</v>
      </c>
      <c r="AA8" t="n">
        <v>1343.778979682787</v>
      </c>
      <c r="AB8" t="n">
        <v>1838.617683346565</v>
      </c>
      <c r="AC8" t="n">
        <v>1663.142592164094</v>
      </c>
      <c r="AD8" t="n">
        <v>1343778.979682787</v>
      </c>
      <c r="AE8" t="n">
        <v>1838617.683346565</v>
      </c>
      <c r="AF8" t="n">
        <v>2.396931212262416e-06</v>
      </c>
      <c r="AG8" t="n">
        <v>58.02083333333334</v>
      </c>
      <c r="AH8" t="n">
        <v>1663142.592164094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4.5886</v>
      </c>
      <c r="E9" t="n">
        <v>21.79</v>
      </c>
      <c r="F9" t="n">
        <v>15.5</v>
      </c>
      <c r="G9" t="n">
        <v>13.68</v>
      </c>
      <c r="H9" t="n">
        <v>0.18</v>
      </c>
      <c r="I9" t="n">
        <v>68</v>
      </c>
      <c r="J9" t="n">
        <v>266.6</v>
      </c>
      <c r="K9" t="n">
        <v>59.89</v>
      </c>
      <c r="L9" t="n">
        <v>2.75</v>
      </c>
      <c r="M9" t="n">
        <v>66</v>
      </c>
      <c r="N9" t="n">
        <v>68.97</v>
      </c>
      <c r="O9" t="n">
        <v>33115.41</v>
      </c>
      <c r="P9" t="n">
        <v>254.28</v>
      </c>
      <c r="Q9" t="n">
        <v>1389.86</v>
      </c>
      <c r="R9" t="n">
        <v>83.92</v>
      </c>
      <c r="S9" t="n">
        <v>39.31</v>
      </c>
      <c r="T9" t="n">
        <v>21184.93</v>
      </c>
      <c r="U9" t="n">
        <v>0.47</v>
      </c>
      <c r="V9" t="n">
        <v>0.83</v>
      </c>
      <c r="W9" t="n">
        <v>3.48</v>
      </c>
      <c r="X9" t="n">
        <v>1.38</v>
      </c>
      <c r="Y9" t="n">
        <v>1</v>
      </c>
      <c r="Z9" t="n">
        <v>10</v>
      </c>
      <c r="AA9" t="n">
        <v>1308.665005908502</v>
      </c>
      <c r="AB9" t="n">
        <v>1790.573195309396</v>
      </c>
      <c r="AC9" t="n">
        <v>1619.68340263433</v>
      </c>
      <c r="AD9" t="n">
        <v>1308665.005908502</v>
      </c>
      <c r="AE9" t="n">
        <v>1790573.195309396</v>
      </c>
      <c r="AF9" t="n">
        <v>2.450222456021057e-06</v>
      </c>
      <c r="AG9" t="n">
        <v>56.74479166666666</v>
      </c>
      <c r="AH9" t="n">
        <v>1619683.40263433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4.7002</v>
      </c>
      <c r="E10" t="n">
        <v>21.28</v>
      </c>
      <c r="F10" t="n">
        <v>15.34</v>
      </c>
      <c r="G10" t="n">
        <v>15.09</v>
      </c>
      <c r="H10" t="n">
        <v>0.2</v>
      </c>
      <c r="I10" t="n">
        <v>61</v>
      </c>
      <c r="J10" t="n">
        <v>267.08</v>
      </c>
      <c r="K10" t="n">
        <v>59.89</v>
      </c>
      <c r="L10" t="n">
        <v>3</v>
      </c>
      <c r="M10" t="n">
        <v>59</v>
      </c>
      <c r="N10" t="n">
        <v>69.19</v>
      </c>
      <c r="O10" t="n">
        <v>33173.65</v>
      </c>
      <c r="P10" t="n">
        <v>250.61</v>
      </c>
      <c r="Q10" t="n">
        <v>1389.82</v>
      </c>
      <c r="R10" t="n">
        <v>79.09</v>
      </c>
      <c r="S10" t="n">
        <v>39.31</v>
      </c>
      <c r="T10" t="n">
        <v>18803.64</v>
      </c>
      <c r="U10" t="n">
        <v>0.5</v>
      </c>
      <c r="V10" t="n">
        <v>0.84</v>
      </c>
      <c r="W10" t="n">
        <v>3.46</v>
      </c>
      <c r="X10" t="n">
        <v>1.22</v>
      </c>
      <c r="Y10" t="n">
        <v>1</v>
      </c>
      <c r="Z10" t="n">
        <v>10</v>
      </c>
      <c r="AA10" t="n">
        <v>1272.289198047687</v>
      </c>
      <c r="AB10" t="n">
        <v>1740.802210206846</v>
      </c>
      <c r="AC10" t="n">
        <v>1574.662490495951</v>
      </c>
      <c r="AD10" t="n">
        <v>1272289.198047687</v>
      </c>
      <c r="AE10" t="n">
        <v>1740802.210206846</v>
      </c>
      <c r="AF10" t="n">
        <v>2.50981466848062e-06</v>
      </c>
      <c r="AG10" t="n">
        <v>55.41666666666666</v>
      </c>
      <c r="AH10" t="n">
        <v>1574662.490495951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4.7834</v>
      </c>
      <c r="E11" t="n">
        <v>20.91</v>
      </c>
      <c r="F11" t="n">
        <v>15.22</v>
      </c>
      <c r="G11" t="n">
        <v>16.31</v>
      </c>
      <c r="H11" t="n">
        <v>0.22</v>
      </c>
      <c r="I11" t="n">
        <v>56</v>
      </c>
      <c r="J11" t="n">
        <v>267.55</v>
      </c>
      <c r="K11" t="n">
        <v>59.89</v>
      </c>
      <c r="L11" t="n">
        <v>3.25</v>
      </c>
      <c r="M11" t="n">
        <v>54</v>
      </c>
      <c r="N11" t="n">
        <v>69.41</v>
      </c>
      <c r="O11" t="n">
        <v>33231.97</v>
      </c>
      <c r="P11" t="n">
        <v>247.75</v>
      </c>
      <c r="Q11" t="n">
        <v>1389.71</v>
      </c>
      <c r="R11" t="n">
        <v>75.58</v>
      </c>
      <c r="S11" t="n">
        <v>39.31</v>
      </c>
      <c r="T11" t="n">
        <v>17077.12</v>
      </c>
      <c r="U11" t="n">
        <v>0.52</v>
      </c>
      <c r="V11" t="n">
        <v>0.84</v>
      </c>
      <c r="W11" t="n">
        <v>3.45</v>
      </c>
      <c r="X11" t="n">
        <v>1.1</v>
      </c>
      <c r="Y11" t="n">
        <v>1</v>
      </c>
      <c r="Z11" t="n">
        <v>10</v>
      </c>
      <c r="AA11" t="n">
        <v>1250.394276158895</v>
      </c>
      <c r="AB11" t="n">
        <v>1710.844612142819</v>
      </c>
      <c r="AC11" t="n">
        <v>1547.564003545402</v>
      </c>
      <c r="AD11" t="n">
        <v>1250394.276158895</v>
      </c>
      <c r="AE11" t="n">
        <v>1710844.612142819</v>
      </c>
      <c r="AF11" t="n">
        <v>2.554241837626101e-06</v>
      </c>
      <c r="AG11" t="n">
        <v>54.453125</v>
      </c>
      <c r="AH11" t="n">
        <v>1547564.003545402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4.8442</v>
      </c>
      <c r="E12" t="n">
        <v>20.64</v>
      </c>
      <c r="F12" t="n">
        <v>15.16</v>
      </c>
      <c r="G12" t="n">
        <v>17.49</v>
      </c>
      <c r="H12" t="n">
        <v>0.23</v>
      </c>
      <c r="I12" t="n">
        <v>52</v>
      </c>
      <c r="J12" t="n">
        <v>268.02</v>
      </c>
      <c r="K12" t="n">
        <v>59.89</v>
      </c>
      <c r="L12" t="n">
        <v>3.5</v>
      </c>
      <c r="M12" t="n">
        <v>50</v>
      </c>
      <c r="N12" t="n">
        <v>69.64</v>
      </c>
      <c r="O12" t="n">
        <v>33290.38</v>
      </c>
      <c r="P12" t="n">
        <v>245.79</v>
      </c>
      <c r="Q12" t="n">
        <v>1389.68</v>
      </c>
      <c r="R12" t="n">
        <v>73.58</v>
      </c>
      <c r="S12" t="n">
        <v>39.31</v>
      </c>
      <c r="T12" t="n">
        <v>16097.73</v>
      </c>
      <c r="U12" t="n">
        <v>0.53</v>
      </c>
      <c r="V12" t="n">
        <v>0.85</v>
      </c>
      <c r="W12" t="n">
        <v>3.45</v>
      </c>
      <c r="X12" t="n">
        <v>1.04</v>
      </c>
      <c r="Y12" t="n">
        <v>1</v>
      </c>
      <c r="Z12" t="n">
        <v>10</v>
      </c>
      <c r="AA12" t="n">
        <v>1232.428259932904</v>
      </c>
      <c r="AB12" t="n">
        <v>1686.262716137721</v>
      </c>
      <c r="AC12" t="n">
        <v>1525.328169194123</v>
      </c>
      <c r="AD12" t="n">
        <v>1232428.259932904</v>
      </c>
      <c r="AE12" t="n">
        <v>1686262.716137721</v>
      </c>
      <c r="AF12" t="n">
        <v>2.586707845847798e-06</v>
      </c>
      <c r="AG12" t="n">
        <v>53.75</v>
      </c>
      <c r="AH12" t="n">
        <v>1525328.169194123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4.9137</v>
      </c>
      <c r="E13" t="n">
        <v>20.35</v>
      </c>
      <c r="F13" t="n">
        <v>15.07</v>
      </c>
      <c r="G13" t="n">
        <v>18.84</v>
      </c>
      <c r="H13" t="n">
        <v>0.25</v>
      </c>
      <c r="I13" t="n">
        <v>48</v>
      </c>
      <c r="J13" t="n">
        <v>268.5</v>
      </c>
      <c r="K13" t="n">
        <v>59.89</v>
      </c>
      <c r="L13" t="n">
        <v>3.75</v>
      </c>
      <c r="M13" t="n">
        <v>46</v>
      </c>
      <c r="N13" t="n">
        <v>69.86</v>
      </c>
      <c r="O13" t="n">
        <v>33348.87</v>
      </c>
      <c r="P13" t="n">
        <v>243.67</v>
      </c>
      <c r="Q13" t="n">
        <v>1389.69</v>
      </c>
      <c r="R13" t="n">
        <v>70.81999999999999</v>
      </c>
      <c r="S13" t="n">
        <v>39.31</v>
      </c>
      <c r="T13" t="n">
        <v>14735.92</v>
      </c>
      <c r="U13" t="n">
        <v>0.55</v>
      </c>
      <c r="V13" t="n">
        <v>0.85</v>
      </c>
      <c r="W13" t="n">
        <v>3.44</v>
      </c>
      <c r="X13" t="n">
        <v>0.95</v>
      </c>
      <c r="Y13" t="n">
        <v>1</v>
      </c>
      <c r="Z13" t="n">
        <v>10</v>
      </c>
      <c r="AA13" t="n">
        <v>1213.406989778832</v>
      </c>
      <c r="AB13" t="n">
        <v>1660.236975153707</v>
      </c>
      <c r="AC13" t="n">
        <v>1501.786288402266</v>
      </c>
      <c r="AD13" t="n">
        <v>1213406.989778832</v>
      </c>
      <c r="AE13" t="n">
        <v>1660236.975153707</v>
      </c>
      <c r="AF13" t="n">
        <v>2.62381948353543e-06</v>
      </c>
      <c r="AG13" t="n">
        <v>52.99479166666666</v>
      </c>
      <c r="AH13" t="n">
        <v>1501786.288402266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4.9657</v>
      </c>
      <c r="E14" t="n">
        <v>20.14</v>
      </c>
      <c r="F14" t="n">
        <v>15.01</v>
      </c>
      <c r="G14" t="n">
        <v>20.01</v>
      </c>
      <c r="H14" t="n">
        <v>0.26</v>
      </c>
      <c r="I14" t="n">
        <v>45</v>
      </c>
      <c r="J14" t="n">
        <v>268.97</v>
      </c>
      <c r="K14" t="n">
        <v>59.89</v>
      </c>
      <c r="L14" t="n">
        <v>4</v>
      </c>
      <c r="M14" t="n">
        <v>43</v>
      </c>
      <c r="N14" t="n">
        <v>70.09</v>
      </c>
      <c r="O14" t="n">
        <v>33407.45</v>
      </c>
      <c r="P14" t="n">
        <v>241.18</v>
      </c>
      <c r="Q14" t="n">
        <v>1390.01</v>
      </c>
      <c r="R14" t="n">
        <v>68.91</v>
      </c>
      <c r="S14" t="n">
        <v>39.31</v>
      </c>
      <c r="T14" t="n">
        <v>13797.06</v>
      </c>
      <c r="U14" t="n">
        <v>0.57</v>
      </c>
      <c r="V14" t="n">
        <v>0.86</v>
      </c>
      <c r="W14" t="n">
        <v>3.43</v>
      </c>
      <c r="X14" t="n">
        <v>0.89</v>
      </c>
      <c r="Y14" t="n">
        <v>1</v>
      </c>
      <c r="Z14" t="n">
        <v>10</v>
      </c>
      <c r="AA14" t="n">
        <v>1195.973919767142</v>
      </c>
      <c r="AB14" t="n">
        <v>1636.384279670943</v>
      </c>
      <c r="AC14" t="n">
        <v>1480.210060698909</v>
      </c>
      <c r="AD14" t="n">
        <v>1195973.919767142</v>
      </c>
      <c r="AE14" t="n">
        <v>1636384.279670944</v>
      </c>
      <c r="AF14" t="n">
        <v>2.651586464251354e-06</v>
      </c>
      <c r="AG14" t="n">
        <v>52.44791666666666</v>
      </c>
      <c r="AH14" t="n">
        <v>1480210.060698909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5.0153</v>
      </c>
      <c r="E15" t="n">
        <v>19.94</v>
      </c>
      <c r="F15" t="n">
        <v>14.96</v>
      </c>
      <c r="G15" t="n">
        <v>21.38</v>
      </c>
      <c r="H15" t="n">
        <v>0.28</v>
      </c>
      <c r="I15" t="n">
        <v>42</v>
      </c>
      <c r="J15" t="n">
        <v>269.45</v>
      </c>
      <c r="K15" t="n">
        <v>59.89</v>
      </c>
      <c r="L15" t="n">
        <v>4.25</v>
      </c>
      <c r="M15" t="n">
        <v>40</v>
      </c>
      <c r="N15" t="n">
        <v>70.31</v>
      </c>
      <c r="O15" t="n">
        <v>33466.11</v>
      </c>
      <c r="P15" t="n">
        <v>239.66</v>
      </c>
      <c r="Q15" t="n">
        <v>1389.72</v>
      </c>
      <c r="R15" t="n">
        <v>67.51000000000001</v>
      </c>
      <c r="S15" t="n">
        <v>39.31</v>
      </c>
      <c r="T15" t="n">
        <v>13111.65</v>
      </c>
      <c r="U15" t="n">
        <v>0.58</v>
      </c>
      <c r="V15" t="n">
        <v>0.86</v>
      </c>
      <c r="W15" t="n">
        <v>3.43</v>
      </c>
      <c r="X15" t="n">
        <v>0.84</v>
      </c>
      <c r="Y15" t="n">
        <v>1</v>
      </c>
      <c r="Z15" t="n">
        <v>10</v>
      </c>
      <c r="AA15" t="n">
        <v>1180.018289058866</v>
      </c>
      <c r="AB15" t="n">
        <v>1614.553081823133</v>
      </c>
      <c r="AC15" t="n">
        <v>1460.462401733415</v>
      </c>
      <c r="AD15" t="n">
        <v>1180018.289058866</v>
      </c>
      <c r="AE15" t="n">
        <v>1614553.081823133</v>
      </c>
      <c r="AF15" t="n">
        <v>2.67807189201116e-06</v>
      </c>
      <c r="AG15" t="n">
        <v>51.92708333333334</v>
      </c>
      <c r="AH15" t="n">
        <v>1460462.401733415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5.0737</v>
      </c>
      <c r="E16" t="n">
        <v>19.71</v>
      </c>
      <c r="F16" t="n">
        <v>14.88</v>
      </c>
      <c r="G16" t="n">
        <v>22.9</v>
      </c>
      <c r="H16" t="n">
        <v>0.3</v>
      </c>
      <c r="I16" t="n">
        <v>39</v>
      </c>
      <c r="J16" t="n">
        <v>269.92</v>
      </c>
      <c r="K16" t="n">
        <v>59.89</v>
      </c>
      <c r="L16" t="n">
        <v>4.5</v>
      </c>
      <c r="M16" t="n">
        <v>37</v>
      </c>
      <c r="N16" t="n">
        <v>70.54000000000001</v>
      </c>
      <c r="O16" t="n">
        <v>33524.86</v>
      </c>
      <c r="P16" t="n">
        <v>237.32</v>
      </c>
      <c r="Q16" t="n">
        <v>1389.59</v>
      </c>
      <c r="R16" t="n">
        <v>64.95999999999999</v>
      </c>
      <c r="S16" t="n">
        <v>39.31</v>
      </c>
      <c r="T16" t="n">
        <v>11849.59</v>
      </c>
      <c r="U16" t="n">
        <v>0.61</v>
      </c>
      <c r="V16" t="n">
        <v>0.86</v>
      </c>
      <c r="W16" t="n">
        <v>3.43</v>
      </c>
      <c r="X16" t="n">
        <v>0.76</v>
      </c>
      <c r="Y16" t="n">
        <v>1</v>
      </c>
      <c r="Z16" t="n">
        <v>10</v>
      </c>
      <c r="AA16" t="n">
        <v>1162.383876328897</v>
      </c>
      <c r="AB16" t="n">
        <v>1590.424900350607</v>
      </c>
      <c r="AC16" t="n">
        <v>1438.636980036512</v>
      </c>
      <c r="AD16" t="n">
        <v>1162383.876328897</v>
      </c>
      <c r="AE16" t="n">
        <v>1590424.900350607</v>
      </c>
      <c r="AF16" t="n">
        <v>2.709256347276738e-06</v>
      </c>
      <c r="AG16" t="n">
        <v>51.328125</v>
      </c>
      <c r="AH16" t="n">
        <v>1438636.980036512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5.1143</v>
      </c>
      <c r="E17" t="n">
        <v>19.55</v>
      </c>
      <c r="F17" t="n">
        <v>14.83</v>
      </c>
      <c r="G17" t="n">
        <v>24.05</v>
      </c>
      <c r="H17" t="n">
        <v>0.31</v>
      </c>
      <c r="I17" t="n">
        <v>37</v>
      </c>
      <c r="J17" t="n">
        <v>270.4</v>
      </c>
      <c r="K17" t="n">
        <v>59.89</v>
      </c>
      <c r="L17" t="n">
        <v>4.75</v>
      </c>
      <c r="M17" t="n">
        <v>35</v>
      </c>
      <c r="N17" t="n">
        <v>70.76000000000001</v>
      </c>
      <c r="O17" t="n">
        <v>33583.7</v>
      </c>
      <c r="P17" t="n">
        <v>235.63</v>
      </c>
      <c r="Q17" t="n">
        <v>1389.94</v>
      </c>
      <c r="R17" t="n">
        <v>63.14</v>
      </c>
      <c r="S17" t="n">
        <v>39.31</v>
      </c>
      <c r="T17" t="n">
        <v>10952.22</v>
      </c>
      <c r="U17" t="n">
        <v>0.62</v>
      </c>
      <c r="V17" t="n">
        <v>0.87</v>
      </c>
      <c r="W17" t="n">
        <v>3.42</v>
      </c>
      <c r="X17" t="n">
        <v>0.71</v>
      </c>
      <c r="Y17" t="n">
        <v>1</v>
      </c>
      <c r="Z17" t="n">
        <v>10</v>
      </c>
      <c r="AA17" t="n">
        <v>1157.045936872275</v>
      </c>
      <c r="AB17" t="n">
        <v>1583.121296092788</v>
      </c>
      <c r="AC17" t="n">
        <v>1432.030421518386</v>
      </c>
      <c r="AD17" t="n">
        <v>1157045.936872276</v>
      </c>
      <c r="AE17" t="n">
        <v>1583121.296092788</v>
      </c>
      <c r="AF17" t="n">
        <v>2.730935951451095e-06</v>
      </c>
      <c r="AG17" t="n">
        <v>50.91145833333334</v>
      </c>
      <c r="AH17" t="n">
        <v>1432030.421518386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5.146</v>
      </c>
      <c r="E18" t="n">
        <v>19.43</v>
      </c>
      <c r="F18" t="n">
        <v>14.81</v>
      </c>
      <c r="G18" t="n">
        <v>25.39</v>
      </c>
      <c r="H18" t="n">
        <v>0.33</v>
      </c>
      <c r="I18" t="n">
        <v>35</v>
      </c>
      <c r="J18" t="n">
        <v>270.88</v>
      </c>
      <c r="K18" t="n">
        <v>59.89</v>
      </c>
      <c r="L18" t="n">
        <v>5</v>
      </c>
      <c r="M18" t="n">
        <v>33</v>
      </c>
      <c r="N18" t="n">
        <v>70.98999999999999</v>
      </c>
      <c r="O18" t="n">
        <v>33642.62</v>
      </c>
      <c r="P18" t="n">
        <v>234</v>
      </c>
      <c r="Q18" t="n">
        <v>1389.68</v>
      </c>
      <c r="R18" t="n">
        <v>62.68</v>
      </c>
      <c r="S18" t="n">
        <v>39.31</v>
      </c>
      <c r="T18" t="n">
        <v>10731.63</v>
      </c>
      <c r="U18" t="n">
        <v>0.63</v>
      </c>
      <c r="V18" t="n">
        <v>0.87</v>
      </c>
      <c r="W18" t="n">
        <v>3.42</v>
      </c>
      <c r="X18" t="n">
        <v>0.6899999999999999</v>
      </c>
      <c r="Y18" t="n">
        <v>1</v>
      </c>
      <c r="Z18" t="n">
        <v>10</v>
      </c>
      <c r="AA18" t="n">
        <v>1142.963528113391</v>
      </c>
      <c r="AB18" t="n">
        <v>1563.853123156855</v>
      </c>
      <c r="AC18" t="n">
        <v>1414.601175964408</v>
      </c>
      <c r="AD18" t="n">
        <v>1142963.528113391</v>
      </c>
      <c r="AE18" t="n">
        <v>1563853.123156855</v>
      </c>
      <c r="AF18" t="n">
        <v>2.747863130079842e-06</v>
      </c>
      <c r="AG18" t="n">
        <v>50.59895833333334</v>
      </c>
      <c r="AH18" t="n">
        <v>1414601.175964408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5.1856</v>
      </c>
      <c r="E19" t="n">
        <v>19.28</v>
      </c>
      <c r="F19" t="n">
        <v>14.76</v>
      </c>
      <c r="G19" t="n">
        <v>26.84</v>
      </c>
      <c r="H19" t="n">
        <v>0.34</v>
      </c>
      <c r="I19" t="n">
        <v>33</v>
      </c>
      <c r="J19" t="n">
        <v>271.36</v>
      </c>
      <c r="K19" t="n">
        <v>59.89</v>
      </c>
      <c r="L19" t="n">
        <v>5.25</v>
      </c>
      <c r="M19" t="n">
        <v>31</v>
      </c>
      <c r="N19" t="n">
        <v>71.22</v>
      </c>
      <c r="O19" t="n">
        <v>33701.64</v>
      </c>
      <c r="P19" t="n">
        <v>232.34</v>
      </c>
      <c r="Q19" t="n">
        <v>1389.57</v>
      </c>
      <c r="R19" t="n">
        <v>61.36</v>
      </c>
      <c r="S19" t="n">
        <v>39.31</v>
      </c>
      <c r="T19" t="n">
        <v>10082.53</v>
      </c>
      <c r="U19" t="n">
        <v>0.64</v>
      </c>
      <c r="V19" t="n">
        <v>0.87</v>
      </c>
      <c r="W19" t="n">
        <v>3.41</v>
      </c>
      <c r="X19" t="n">
        <v>0.64</v>
      </c>
      <c r="Y19" t="n">
        <v>1</v>
      </c>
      <c r="Z19" t="n">
        <v>10</v>
      </c>
      <c r="AA19" t="n">
        <v>1137.874475744218</v>
      </c>
      <c r="AB19" t="n">
        <v>1556.890057192208</v>
      </c>
      <c r="AC19" t="n">
        <v>1408.302655242702</v>
      </c>
      <c r="AD19" t="n">
        <v>1137874.475744218</v>
      </c>
      <c r="AE19" t="n">
        <v>1556890.057192208</v>
      </c>
      <c r="AF19" t="n">
        <v>2.769008753855816e-06</v>
      </c>
      <c r="AG19" t="n">
        <v>50.20833333333334</v>
      </c>
      <c r="AH19" t="n">
        <v>1408302.655242702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5.2004</v>
      </c>
      <c r="E20" t="n">
        <v>19.23</v>
      </c>
      <c r="F20" t="n">
        <v>14.76</v>
      </c>
      <c r="G20" t="n">
        <v>27.67</v>
      </c>
      <c r="H20" t="n">
        <v>0.36</v>
      </c>
      <c r="I20" t="n">
        <v>32</v>
      </c>
      <c r="J20" t="n">
        <v>271.84</v>
      </c>
      <c r="K20" t="n">
        <v>59.89</v>
      </c>
      <c r="L20" t="n">
        <v>5.5</v>
      </c>
      <c r="M20" t="n">
        <v>30</v>
      </c>
      <c r="N20" t="n">
        <v>71.45</v>
      </c>
      <c r="O20" t="n">
        <v>33760.74</v>
      </c>
      <c r="P20" t="n">
        <v>231.41</v>
      </c>
      <c r="Q20" t="n">
        <v>1389.72</v>
      </c>
      <c r="R20" t="n">
        <v>61.19</v>
      </c>
      <c r="S20" t="n">
        <v>39.31</v>
      </c>
      <c r="T20" t="n">
        <v>9998.18</v>
      </c>
      <c r="U20" t="n">
        <v>0.64</v>
      </c>
      <c r="V20" t="n">
        <v>0.87</v>
      </c>
      <c r="W20" t="n">
        <v>3.41</v>
      </c>
      <c r="X20" t="n">
        <v>0.64</v>
      </c>
      <c r="Y20" t="n">
        <v>1</v>
      </c>
      <c r="Z20" t="n">
        <v>10</v>
      </c>
      <c r="AA20" t="n">
        <v>1125.978425076887</v>
      </c>
      <c r="AB20" t="n">
        <v>1540.613355852449</v>
      </c>
      <c r="AC20" t="n">
        <v>1393.579379434316</v>
      </c>
      <c r="AD20" t="n">
        <v>1125978.425076887</v>
      </c>
      <c r="AE20" t="n">
        <v>1540613.355852449</v>
      </c>
      <c r="AF20" t="n">
        <v>2.776911663751887e-06</v>
      </c>
      <c r="AG20" t="n">
        <v>50.078125</v>
      </c>
      <c r="AH20" t="n">
        <v>1393579.379434316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5.2483</v>
      </c>
      <c r="E21" t="n">
        <v>19.05</v>
      </c>
      <c r="F21" t="n">
        <v>14.68</v>
      </c>
      <c r="G21" t="n">
        <v>29.37</v>
      </c>
      <c r="H21" t="n">
        <v>0.38</v>
      </c>
      <c r="I21" t="n">
        <v>30</v>
      </c>
      <c r="J21" t="n">
        <v>272.32</v>
      </c>
      <c r="K21" t="n">
        <v>59.89</v>
      </c>
      <c r="L21" t="n">
        <v>5.75</v>
      </c>
      <c r="M21" t="n">
        <v>28</v>
      </c>
      <c r="N21" t="n">
        <v>71.68000000000001</v>
      </c>
      <c r="O21" t="n">
        <v>33820.05</v>
      </c>
      <c r="P21" t="n">
        <v>229.01</v>
      </c>
      <c r="Q21" t="n">
        <v>1389.75</v>
      </c>
      <c r="R21" t="n">
        <v>58.82</v>
      </c>
      <c r="S21" t="n">
        <v>39.31</v>
      </c>
      <c r="T21" t="n">
        <v>8824.24</v>
      </c>
      <c r="U21" t="n">
        <v>0.67</v>
      </c>
      <c r="V21" t="n">
        <v>0.87</v>
      </c>
      <c r="W21" t="n">
        <v>3.41</v>
      </c>
      <c r="X21" t="n">
        <v>0.5600000000000001</v>
      </c>
      <c r="Y21" t="n">
        <v>1</v>
      </c>
      <c r="Z21" t="n">
        <v>10</v>
      </c>
      <c r="AA21" t="n">
        <v>1119.413963842107</v>
      </c>
      <c r="AB21" t="n">
        <v>1531.631570387434</v>
      </c>
      <c r="AC21" t="n">
        <v>1385.454802968066</v>
      </c>
      <c r="AD21" t="n">
        <v>1119413.963842107</v>
      </c>
      <c r="AE21" t="n">
        <v>1531631.570387434</v>
      </c>
      <c r="AF21" t="n">
        <v>2.802489324834441e-06</v>
      </c>
      <c r="AG21" t="n">
        <v>49.609375</v>
      </c>
      <c r="AH21" t="n">
        <v>1385454.802968066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5.2635</v>
      </c>
      <c r="E22" t="n">
        <v>19</v>
      </c>
      <c r="F22" t="n">
        <v>14.68</v>
      </c>
      <c r="G22" t="n">
        <v>30.37</v>
      </c>
      <c r="H22" t="n">
        <v>0.39</v>
      </c>
      <c r="I22" t="n">
        <v>29</v>
      </c>
      <c r="J22" t="n">
        <v>272.8</v>
      </c>
      <c r="K22" t="n">
        <v>59.89</v>
      </c>
      <c r="L22" t="n">
        <v>6</v>
      </c>
      <c r="M22" t="n">
        <v>27</v>
      </c>
      <c r="N22" t="n">
        <v>71.91</v>
      </c>
      <c r="O22" t="n">
        <v>33879.33</v>
      </c>
      <c r="P22" t="n">
        <v>227.97</v>
      </c>
      <c r="Q22" t="n">
        <v>1389.71</v>
      </c>
      <c r="R22" t="n">
        <v>58.6</v>
      </c>
      <c r="S22" t="n">
        <v>39.31</v>
      </c>
      <c r="T22" t="n">
        <v>8720.190000000001</v>
      </c>
      <c r="U22" t="n">
        <v>0.67</v>
      </c>
      <c r="V22" t="n">
        <v>0.87</v>
      </c>
      <c r="W22" t="n">
        <v>3.41</v>
      </c>
      <c r="X22" t="n">
        <v>0.5600000000000001</v>
      </c>
      <c r="Y22" t="n">
        <v>1</v>
      </c>
      <c r="Z22" t="n">
        <v>10</v>
      </c>
      <c r="AA22" t="n">
        <v>1107.323524815035</v>
      </c>
      <c r="AB22" t="n">
        <v>1515.088898318069</v>
      </c>
      <c r="AC22" t="n">
        <v>1370.490940303215</v>
      </c>
      <c r="AD22" t="n">
        <v>1107323.524815035</v>
      </c>
      <c r="AE22" t="n">
        <v>1515088.898318069</v>
      </c>
      <c r="AF22" t="n">
        <v>2.810605826889865e-06</v>
      </c>
      <c r="AG22" t="n">
        <v>49.47916666666666</v>
      </c>
      <c r="AH22" t="n">
        <v>1370490.940303216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5.3043</v>
      </c>
      <c r="E23" t="n">
        <v>18.85</v>
      </c>
      <c r="F23" t="n">
        <v>14.63</v>
      </c>
      <c r="G23" t="n">
        <v>32.52</v>
      </c>
      <c r="H23" t="n">
        <v>0.41</v>
      </c>
      <c r="I23" t="n">
        <v>27</v>
      </c>
      <c r="J23" t="n">
        <v>273.28</v>
      </c>
      <c r="K23" t="n">
        <v>59.89</v>
      </c>
      <c r="L23" t="n">
        <v>6.25</v>
      </c>
      <c r="M23" t="n">
        <v>25</v>
      </c>
      <c r="N23" t="n">
        <v>72.14</v>
      </c>
      <c r="O23" t="n">
        <v>33938.7</v>
      </c>
      <c r="P23" t="n">
        <v>226.33</v>
      </c>
      <c r="Q23" t="n">
        <v>1389.6</v>
      </c>
      <c r="R23" t="n">
        <v>57.2</v>
      </c>
      <c r="S23" t="n">
        <v>39.31</v>
      </c>
      <c r="T23" t="n">
        <v>8028.4</v>
      </c>
      <c r="U23" t="n">
        <v>0.6899999999999999</v>
      </c>
      <c r="V23" t="n">
        <v>0.88</v>
      </c>
      <c r="W23" t="n">
        <v>3.41</v>
      </c>
      <c r="X23" t="n">
        <v>0.51</v>
      </c>
      <c r="Y23" t="n">
        <v>1</v>
      </c>
      <c r="Z23" t="n">
        <v>10</v>
      </c>
      <c r="AA23" t="n">
        <v>1102.503969380374</v>
      </c>
      <c r="AB23" t="n">
        <v>1508.494569948586</v>
      </c>
      <c r="AC23" t="n">
        <v>1364.525965378119</v>
      </c>
      <c r="AD23" t="n">
        <v>1102503.969380374</v>
      </c>
      <c r="AE23" t="n">
        <v>1508494.569948586</v>
      </c>
      <c r="AF23" t="n">
        <v>2.832392227143899e-06</v>
      </c>
      <c r="AG23" t="n">
        <v>49.08854166666666</v>
      </c>
      <c r="AH23" t="n">
        <v>1364525.965378119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5.3201</v>
      </c>
      <c r="E24" t="n">
        <v>18.8</v>
      </c>
      <c r="F24" t="n">
        <v>14.63</v>
      </c>
      <c r="G24" t="n">
        <v>33.76</v>
      </c>
      <c r="H24" t="n">
        <v>0.42</v>
      </c>
      <c r="I24" t="n">
        <v>26</v>
      </c>
      <c r="J24" t="n">
        <v>273.76</v>
      </c>
      <c r="K24" t="n">
        <v>59.89</v>
      </c>
      <c r="L24" t="n">
        <v>6.5</v>
      </c>
      <c r="M24" t="n">
        <v>24</v>
      </c>
      <c r="N24" t="n">
        <v>72.37</v>
      </c>
      <c r="O24" t="n">
        <v>33998.16</v>
      </c>
      <c r="P24" t="n">
        <v>225.22</v>
      </c>
      <c r="Q24" t="n">
        <v>1389.72</v>
      </c>
      <c r="R24" t="n">
        <v>56.98</v>
      </c>
      <c r="S24" t="n">
        <v>39.31</v>
      </c>
      <c r="T24" t="n">
        <v>7924.76</v>
      </c>
      <c r="U24" t="n">
        <v>0.6899999999999999</v>
      </c>
      <c r="V24" t="n">
        <v>0.88</v>
      </c>
      <c r="W24" t="n">
        <v>3.41</v>
      </c>
      <c r="X24" t="n">
        <v>0.51</v>
      </c>
      <c r="Y24" t="n">
        <v>1</v>
      </c>
      <c r="Z24" t="n">
        <v>10</v>
      </c>
      <c r="AA24" t="n">
        <v>1100.22621971401</v>
      </c>
      <c r="AB24" t="n">
        <v>1505.378052367844</v>
      </c>
      <c r="AC24" t="n">
        <v>1361.706883861222</v>
      </c>
      <c r="AD24" t="n">
        <v>1100226.21971401</v>
      </c>
      <c r="AE24" t="n">
        <v>1505378.052367844</v>
      </c>
      <c r="AF24" t="n">
        <v>2.840829117438353e-06</v>
      </c>
      <c r="AG24" t="n">
        <v>48.95833333333334</v>
      </c>
      <c r="AH24" t="n">
        <v>1361706.883861222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5.3411</v>
      </c>
      <c r="E25" t="n">
        <v>18.72</v>
      </c>
      <c r="F25" t="n">
        <v>14.61</v>
      </c>
      <c r="G25" t="n">
        <v>35.05</v>
      </c>
      <c r="H25" t="n">
        <v>0.44</v>
      </c>
      <c r="I25" t="n">
        <v>25</v>
      </c>
      <c r="J25" t="n">
        <v>274.24</v>
      </c>
      <c r="K25" t="n">
        <v>59.89</v>
      </c>
      <c r="L25" t="n">
        <v>6.75</v>
      </c>
      <c r="M25" t="n">
        <v>23</v>
      </c>
      <c r="N25" t="n">
        <v>72.61</v>
      </c>
      <c r="O25" t="n">
        <v>34057.71</v>
      </c>
      <c r="P25" t="n">
        <v>224.39</v>
      </c>
      <c r="Q25" t="n">
        <v>1389.68</v>
      </c>
      <c r="R25" t="n">
        <v>56.45</v>
      </c>
      <c r="S25" t="n">
        <v>39.31</v>
      </c>
      <c r="T25" t="n">
        <v>7666.03</v>
      </c>
      <c r="U25" t="n">
        <v>0.7</v>
      </c>
      <c r="V25" t="n">
        <v>0.88</v>
      </c>
      <c r="W25" t="n">
        <v>3.4</v>
      </c>
      <c r="X25" t="n">
        <v>0.48</v>
      </c>
      <c r="Y25" t="n">
        <v>1</v>
      </c>
      <c r="Z25" t="n">
        <v>10</v>
      </c>
      <c r="AA25" t="n">
        <v>1087.968982606376</v>
      </c>
      <c r="AB25" t="n">
        <v>1488.607159806041</v>
      </c>
      <c r="AC25" t="n">
        <v>1346.536581747422</v>
      </c>
      <c r="AD25" t="n">
        <v>1087968.982606376</v>
      </c>
      <c r="AE25" t="n">
        <v>1488607.159806041</v>
      </c>
      <c r="AF25" t="n">
        <v>2.8520427058044e-06</v>
      </c>
      <c r="AG25" t="n">
        <v>48.75</v>
      </c>
      <c r="AH25" t="n">
        <v>1346536.581747422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5.3634</v>
      </c>
      <c r="E26" t="n">
        <v>18.64</v>
      </c>
      <c r="F26" t="n">
        <v>14.58</v>
      </c>
      <c r="G26" t="n">
        <v>36.45</v>
      </c>
      <c r="H26" t="n">
        <v>0.45</v>
      </c>
      <c r="I26" t="n">
        <v>24</v>
      </c>
      <c r="J26" t="n">
        <v>274.73</v>
      </c>
      <c r="K26" t="n">
        <v>59.89</v>
      </c>
      <c r="L26" t="n">
        <v>7</v>
      </c>
      <c r="M26" t="n">
        <v>22</v>
      </c>
      <c r="N26" t="n">
        <v>72.84</v>
      </c>
      <c r="O26" t="n">
        <v>34117.35</v>
      </c>
      <c r="P26" t="n">
        <v>222.23</v>
      </c>
      <c r="Q26" t="n">
        <v>1389.59</v>
      </c>
      <c r="R26" t="n">
        <v>55.55</v>
      </c>
      <c r="S26" t="n">
        <v>39.31</v>
      </c>
      <c r="T26" t="n">
        <v>7222.78</v>
      </c>
      <c r="U26" t="n">
        <v>0.71</v>
      </c>
      <c r="V26" t="n">
        <v>0.88</v>
      </c>
      <c r="W26" t="n">
        <v>3.4</v>
      </c>
      <c r="X26" t="n">
        <v>0.46</v>
      </c>
      <c r="Y26" t="n">
        <v>1</v>
      </c>
      <c r="Z26" t="n">
        <v>10</v>
      </c>
      <c r="AA26" t="n">
        <v>1084.099262442727</v>
      </c>
      <c r="AB26" t="n">
        <v>1483.312437958132</v>
      </c>
      <c r="AC26" t="n">
        <v>1341.747180721489</v>
      </c>
      <c r="AD26" t="n">
        <v>1084099.262442727</v>
      </c>
      <c r="AE26" t="n">
        <v>1483312.437958132</v>
      </c>
      <c r="AF26" t="n">
        <v>2.863950468688345e-06</v>
      </c>
      <c r="AG26" t="n">
        <v>48.54166666666666</v>
      </c>
      <c r="AH26" t="n">
        <v>1341747.180721489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5.3808</v>
      </c>
      <c r="E27" t="n">
        <v>18.58</v>
      </c>
      <c r="F27" t="n">
        <v>14.57</v>
      </c>
      <c r="G27" t="n">
        <v>38.01</v>
      </c>
      <c r="H27" t="n">
        <v>0.47</v>
      </c>
      <c r="I27" t="n">
        <v>23</v>
      </c>
      <c r="J27" t="n">
        <v>275.21</v>
      </c>
      <c r="K27" t="n">
        <v>59.89</v>
      </c>
      <c r="L27" t="n">
        <v>7.25</v>
      </c>
      <c r="M27" t="n">
        <v>21</v>
      </c>
      <c r="N27" t="n">
        <v>73.08</v>
      </c>
      <c r="O27" t="n">
        <v>34177.09</v>
      </c>
      <c r="P27" t="n">
        <v>221.34</v>
      </c>
      <c r="Q27" t="n">
        <v>1389.59</v>
      </c>
      <c r="R27" t="n">
        <v>55.06</v>
      </c>
      <c r="S27" t="n">
        <v>39.31</v>
      </c>
      <c r="T27" t="n">
        <v>6981.56</v>
      </c>
      <c r="U27" t="n">
        <v>0.71</v>
      </c>
      <c r="V27" t="n">
        <v>0.88</v>
      </c>
      <c r="W27" t="n">
        <v>3.4</v>
      </c>
      <c r="X27" t="n">
        <v>0.45</v>
      </c>
      <c r="Y27" t="n">
        <v>1</v>
      </c>
      <c r="Z27" t="n">
        <v>10</v>
      </c>
      <c r="AA27" t="n">
        <v>1081.911897617905</v>
      </c>
      <c r="AB27" t="n">
        <v>1480.319588905085</v>
      </c>
      <c r="AC27" t="n">
        <v>1339.039964981575</v>
      </c>
      <c r="AD27" t="n">
        <v>1081911.897617904</v>
      </c>
      <c r="AE27" t="n">
        <v>1480319.588905085</v>
      </c>
      <c r="AF27" t="n">
        <v>2.873241727620212e-06</v>
      </c>
      <c r="AG27" t="n">
        <v>48.38541666666666</v>
      </c>
      <c r="AH27" t="n">
        <v>1339039.964981575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5.4034</v>
      </c>
      <c r="E28" t="n">
        <v>18.51</v>
      </c>
      <c r="F28" t="n">
        <v>14.54</v>
      </c>
      <c r="G28" t="n">
        <v>39.66</v>
      </c>
      <c r="H28" t="n">
        <v>0.48</v>
      </c>
      <c r="I28" t="n">
        <v>22</v>
      </c>
      <c r="J28" t="n">
        <v>275.7</v>
      </c>
      <c r="K28" t="n">
        <v>59.89</v>
      </c>
      <c r="L28" t="n">
        <v>7.5</v>
      </c>
      <c r="M28" t="n">
        <v>20</v>
      </c>
      <c r="N28" t="n">
        <v>73.31</v>
      </c>
      <c r="O28" t="n">
        <v>34236.91</v>
      </c>
      <c r="P28" t="n">
        <v>219.27</v>
      </c>
      <c r="Q28" t="n">
        <v>1389.74</v>
      </c>
      <c r="R28" t="n">
        <v>54.16</v>
      </c>
      <c r="S28" t="n">
        <v>39.31</v>
      </c>
      <c r="T28" t="n">
        <v>6534.07</v>
      </c>
      <c r="U28" t="n">
        <v>0.73</v>
      </c>
      <c r="V28" t="n">
        <v>0.88</v>
      </c>
      <c r="W28" t="n">
        <v>3.4</v>
      </c>
      <c r="X28" t="n">
        <v>0.42</v>
      </c>
      <c r="Y28" t="n">
        <v>1</v>
      </c>
      <c r="Z28" t="n">
        <v>10</v>
      </c>
      <c r="AA28" t="n">
        <v>1078.167170468903</v>
      </c>
      <c r="AB28" t="n">
        <v>1475.195888014118</v>
      </c>
      <c r="AC28" t="n">
        <v>1334.405262912483</v>
      </c>
      <c r="AD28" t="n">
        <v>1078167.170468903</v>
      </c>
      <c r="AE28" t="n">
        <v>1475195.888014118</v>
      </c>
      <c r="AF28" t="n">
        <v>2.885309684623673e-06</v>
      </c>
      <c r="AG28" t="n">
        <v>48.203125</v>
      </c>
      <c r="AH28" t="n">
        <v>1334405.262912483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5.4017</v>
      </c>
      <c r="E29" t="n">
        <v>18.51</v>
      </c>
      <c r="F29" t="n">
        <v>14.55</v>
      </c>
      <c r="G29" t="n">
        <v>39.67</v>
      </c>
      <c r="H29" t="n">
        <v>0.5</v>
      </c>
      <c r="I29" t="n">
        <v>22</v>
      </c>
      <c r="J29" t="n">
        <v>276.18</v>
      </c>
      <c r="K29" t="n">
        <v>59.89</v>
      </c>
      <c r="L29" t="n">
        <v>7.75</v>
      </c>
      <c r="M29" t="n">
        <v>20</v>
      </c>
      <c r="N29" t="n">
        <v>73.55</v>
      </c>
      <c r="O29" t="n">
        <v>34296.82</v>
      </c>
      <c r="P29" t="n">
        <v>218.58</v>
      </c>
      <c r="Q29" t="n">
        <v>1389.71</v>
      </c>
      <c r="R29" t="n">
        <v>54.75</v>
      </c>
      <c r="S29" t="n">
        <v>39.31</v>
      </c>
      <c r="T29" t="n">
        <v>6828.52</v>
      </c>
      <c r="U29" t="n">
        <v>0.72</v>
      </c>
      <c r="V29" t="n">
        <v>0.88</v>
      </c>
      <c r="W29" t="n">
        <v>3.39</v>
      </c>
      <c r="X29" t="n">
        <v>0.43</v>
      </c>
      <c r="Y29" t="n">
        <v>1</v>
      </c>
      <c r="Z29" t="n">
        <v>10</v>
      </c>
      <c r="AA29" t="n">
        <v>1077.657218032999</v>
      </c>
      <c r="AB29" t="n">
        <v>1474.498148593801</v>
      </c>
      <c r="AC29" t="n">
        <v>1333.774114763158</v>
      </c>
      <c r="AD29" t="n">
        <v>1077657.218032999</v>
      </c>
      <c r="AE29" t="n">
        <v>1474498.148593802</v>
      </c>
      <c r="AF29" t="n">
        <v>2.884401917946421e-06</v>
      </c>
      <c r="AG29" t="n">
        <v>48.203125</v>
      </c>
      <c r="AH29" t="n">
        <v>1333774.114763157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5.4286</v>
      </c>
      <c r="E30" t="n">
        <v>18.42</v>
      </c>
      <c r="F30" t="n">
        <v>14.51</v>
      </c>
      <c r="G30" t="n">
        <v>41.45</v>
      </c>
      <c r="H30" t="n">
        <v>0.51</v>
      </c>
      <c r="I30" t="n">
        <v>21</v>
      </c>
      <c r="J30" t="n">
        <v>276.67</v>
      </c>
      <c r="K30" t="n">
        <v>59.89</v>
      </c>
      <c r="L30" t="n">
        <v>8</v>
      </c>
      <c r="M30" t="n">
        <v>19</v>
      </c>
      <c r="N30" t="n">
        <v>73.78</v>
      </c>
      <c r="O30" t="n">
        <v>34356.83</v>
      </c>
      <c r="P30" t="n">
        <v>217.05</v>
      </c>
      <c r="Q30" t="n">
        <v>1389.73</v>
      </c>
      <c r="R30" t="n">
        <v>53.25</v>
      </c>
      <c r="S30" t="n">
        <v>39.31</v>
      </c>
      <c r="T30" t="n">
        <v>6087.79</v>
      </c>
      <c r="U30" t="n">
        <v>0.74</v>
      </c>
      <c r="V30" t="n">
        <v>0.88</v>
      </c>
      <c r="W30" t="n">
        <v>3.39</v>
      </c>
      <c r="X30" t="n">
        <v>0.38</v>
      </c>
      <c r="Y30" t="n">
        <v>1</v>
      </c>
      <c r="Z30" t="n">
        <v>10</v>
      </c>
      <c r="AA30" t="n">
        <v>1064.160926353191</v>
      </c>
      <c r="AB30" t="n">
        <v>1456.031926903121</v>
      </c>
      <c r="AC30" t="n">
        <v>1317.070283353131</v>
      </c>
      <c r="AD30" t="n">
        <v>1064160.926353191</v>
      </c>
      <c r="AE30" t="n">
        <v>1456031.926903121</v>
      </c>
      <c r="AF30" t="n">
        <v>2.898765990662928e-06</v>
      </c>
      <c r="AG30" t="n">
        <v>47.96875</v>
      </c>
      <c r="AH30" t="n">
        <v>1317070.283353131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5.4442</v>
      </c>
      <c r="E31" t="n">
        <v>18.37</v>
      </c>
      <c r="F31" t="n">
        <v>14.5</v>
      </c>
      <c r="G31" t="n">
        <v>43.51</v>
      </c>
      <c r="H31" t="n">
        <v>0.53</v>
      </c>
      <c r="I31" t="n">
        <v>20</v>
      </c>
      <c r="J31" t="n">
        <v>277.16</v>
      </c>
      <c r="K31" t="n">
        <v>59.89</v>
      </c>
      <c r="L31" t="n">
        <v>8.25</v>
      </c>
      <c r="M31" t="n">
        <v>18</v>
      </c>
      <c r="N31" t="n">
        <v>74.02</v>
      </c>
      <c r="O31" t="n">
        <v>34416.93</v>
      </c>
      <c r="P31" t="n">
        <v>215.99</v>
      </c>
      <c r="Q31" t="n">
        <v>1389.62</v>
      </c>
      <c r="R31" t="n">
        <v>53.1</v>
      </c>
      <c r="S31" t="n">
        <v>39.31</v>
      </c>
      <c r="T31" t="n">
        <v>6013.05</v>
      </c>
      <c r="U31" t="n">
        <v>0.74</v>
      </c>
      <c r="V31" t="n">
        <v>0.88</v>
      </c>
      <c r="W31" t="n">
        <v>3.4</v>
      </c>
      <c r="X31" t="n">
        <v>0.38</v>
      </c>
      <c r="Y31" t="n">
        <v>1</v>
      </c>
      <c r="Z31" t="n">
        <v>10</v>
      </c>
      <c r="AA31" t="n">
        <v>1062.070732291615</v>
      </c>
      <c r="AB31" t="n">
        <v>1453.172031175219</v>
      </c>
      <c r="AC31" t="n">
        <v>1314.483332059611</v>
      </c>
      <c r="AD31" t="n">
        <v>1062070.732291615</v>
      </c>
      <c r="AE31" t="n">
        <v>1453172.031175219</v>
      </c>
      <c r="AF31" t="n">
        <v>2.907096084877706e-06</v>
      </c>
      <c r="AG31" t="n">
        <v>47.83854166666666</v>
      </c>
      <c r="AH31" t="n">
        <v>1314483.332059611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5.4436</v>
      </c>
      <c r="E32" t="n">
        <v>18.37</v>
      </c>
      <c r="F32" t="n">
        <v>14.51</v>
      </c>
      <c r="G32" t="n">
        <v>43.52</v>
      </c>
      <c r="H32" t="n">
        <v>0.55</v>
      </c>
      <c r="I32" t="n">
        <v>20</v>
      </c>
      <c r="J32" t="n">
        <v>277.65</v>
      </c>
      <c r="K32" t="n">
        <v>59.89</v>
      </c>
      <c r="L32" t="n">
        <v>8.5</v>
      </c>
      <c r="M32" t="n">
        <v>18</v>
      </c>
      <c r="N32" t="n">
        <v>74.26000000000001</v>
      </c>
      <c r="O32" t="n">
        <v>34477.13</v>
      </c>
      <c r="P32" t="n">
        <v>215.09</v>
      </c>
      <c r="Q32" t="n">
        <v>1389.65</v>
      </c>
      <c r="R32" t="n">
        <v>53.32</v>
      </c>
      <c r="S32" t="n">
        <v>39.31</v>
      </c>
      <c r="T32" t="n">
        <v>6123.32</v>
      </c>
      <c r="U32" t="n">
        <v>0.74</v>
      </c>
      <c r="V32" t="n">
        <v>0.88</v>
      </c>
      <c r="W32" t="n">
        <v>3.39</v>
      </c>
      <c r="X32" t="n">
        <v>0.38</v>
      </c>
      <c r="Y32" t="n">
        <v>1</v>
      </c>
      <c r="Z32" t="n">
        <v>10</v>
      </c>
      <c r="AA32" t="n">
        <v>1061.286154977321</v>
      </c>
      <c r="AB32" t="n">
        <v>1452.098537880694</v>
      </c>
      <c r="AC32" t="n">
        <v>1313.512291458457</v>
      </c>
      <c r="AD32" t="n">
        <v>1061286.154977321</v>
      </c>
      <c r="AE32" t="n">
        <v>1452098.537880694</v>
      </c>
      <c r="AF32" t="n">
        <v>2.906775696638676e-06</v>
      </c>
      <c r="AG32" t="n">
        <v>47.83854166666666</v>
      </c>
      <c r="AH32" t="n">
        <v>1313512.291458457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5.4652</v>
      </c>
      <c r="E33" t="n">
        <v>18.3</v>
      </c>
      <c r="F33" t="n">
        <v>14.48</v>
      </c>
      <c r="G33" t="n">
        <v>45.74</v>
      </c>
      <c r="H33" t="n">
        <v>0.5600000000000001</v>
      </c>
      <c r="I33" t="n">
        <v>19</v>
      </c>
      <c r="J33" t="n">
        <v>278.13</v>
      </c>
      <c r="K33" t="n">
        <v>59.89</v>
      </c>
      <c r="L33" t="n">
        <v>8.75</v>
      </c>
      <c r="M33" t="n">
        <v>17</v>
      </c>
      <c r="N33" t="n">
        <v>74.5</v>
      </c>
      <c r="O33" t="n">
        <v>34537.41</v>
      </c>
      <c r="P33" t="n">
        <v>213.47</v>
      </c>
      <c r="Q33" t="n">
        <v>1389.58</v>
      </c>
      <c r="R33" t="n">
        <v>52.59</v>
      </c>
      <c r="S33" t="n">
        <v>39.31</v>
      </c>
      <c r="T33" t="n">
        <v>5765.71</v>
      </c>
      <c r="U33" t="n">
        <v>0.75</v>
      </c>
      <c r="V33" t="n">
        <v>0.89</v>
      </c>
      <c r="W33" t="n">
        <v>3.39</v>
      </c>
      <c r="X33" t="n">
        <v>0.36</v>
      </c>
      <c r="Y33" t="n">
        <v>1</v>
      </c>
      <c r="Z33" t="n">
        <v>10</v>
      </c>
      <c r="AA33" t="n">
        <v>1058.136126232248</v>
      </c>
      <c r="AB33" t="n">
        <v>1447.788529582225</v>
      </c>
      <c r="AC33" t="n">
        <v>1309.61362430286</v>
      </c>
      <c r="AD33" t="n">
        <v>1058136.126232248</v>
      </c>
      <c r="AE33" t="n">
        <v>1447788.529582225</v>
      </c>
      <c r="AF33" t="n">
        <v>2.918309673243753e-06</v>
      </c>
      <c r="AG33" t="n">
        <v>47.65625</v>
      </c>
      <c r="AH33" t="n">
        <v>1309613.62430286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5.4869</v>
      </c>
      <c r="E34" t="n">
        <v>18.23</v>
      </c>
      <c r="F34" t="n">
        <v>14.46</v>
      </c>
      <c r="G34" t="n">
        <v>48.21</v>
      </c>
      <c r="H34" t="n">
        <v>0.58</v>
      </c>
      <c r="I34" t="n">
        <v>18</v>
      </c>
      <c r="J34" t="n">
        <v>278.62</v>
      </c>
      <c r="K34" t="n">
        <v>59.89</v>
      </c>
      <c r="L34" t="n">
        <v>9</v>
      </c>
      <c r="M34" t="n">
        <v>16</v>
      </c>
      <c r="N34" t="n">
        <v>74.73999999999999</v>
      </c>
      <c r="O34" t="n">
        <v>34597.8</v>
      </c>
      <c r="P34" t="n">
        <v>212.17</v>
      </c>
      <c r="Q34" t="n">
        <v>1389.62</v>
      </c>
      <c r="R34" t="n">
        <v>51.92</v>
      </c>
      <c r="S34" t="n">
        <v>39.31</v>
      </c>
      <c r="T34" t="n">
        <v>5433.86</v>
      </c>
      <c r="U34" t="n">
        <v>0.76</v>
      </c>
      <c r="V34" t="n">
        <v>0.89</v>
      </c>
      <c r="W34" t="n">
        <v>3.39</v>
      </c>
      <c r="X34" t="n">
        <v>0.34</v>
      </c>
      <c r="Y34" t="n">
        <v>1</v>
      </c>
      <c r="Z34" t="n">
        <v>10</v>
      </c>
      <c r="AA34" t="n">
        <v>1045.417443244429</v>
      </c>
      <c r="AB34" t="n">
        <v>1430.386266409597</v>
      </c>
      <c r="AC34" t="n">
        <v>1293.872208703199</v>
      </c>
      <c r="AD34" t="n">
        <v>1045417.443244429</v>
      </c>
      <c r="AE34" t="n">
        <v>1430386.266409597</v>
      </c>
      <c r="AF34" t="n">
        <v>2.929897047888668e-06</v>
      </c>
      <c r="AG34" t="n">
        <v>47.47395833333334</v>
      </c>
      <c r="AH34" t="n">
        <v>1293872.208703198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5.4871</v>
      </c>
      <c r="E35" t="n">
        <v>18.22</v>
      </c>
      <c r="F35" t="n">
        <v>14.46</v>
      </c>
      <c r="G35" t="n">
        <v>48.2</v>
      </c>
      <c r="H35" t="n">
        <v>0.59</v>
      </c>
      <c r="I35" t="n">
        <v>18</v>
      </c>
      <c r="J35" t="n">
        <v>279.11</v>
      </c>
      <c r="K35" t="n">
        <v>59.89</v>
      </c>
      <c r="L35" t="n">
        <v>9.25</v>
      </c>
      <c r="M35" t="n">
        <v>16</v>
      </c>
      <c r="N35" t="n">
        <v>74.98</v>
      </c>
      <c r="O35" t="n">
        <v>34658.27</v>
      </c>
      <c r="P35" t="n">
        <v>209.65</v>
      </c>
      <c r="Q35" t="n">
        <v>1389.69</v>
      </c>
      <c r="R35" t="n">
        <v>51.86</v>
      </c>
      <c r="S35" t="n">
        <v>39.31</v>
      </c>
      <c r="T35" t="n">
        <v>5403.86</v>
      </c>
      <c r="U35" t="n">
        <v>0.76</v>
      </c>
      <c r="V35" t="n">
        <v>0.89</v>
      </c>
      <c r="W35" t="n">
        <v>3.39</v>
      </c>
      <c r="X35" t="n">
        <v>0.34</v>
      </c>
      <c r="Y35" t="n">
        <v>1</v>
      </c>
      <c r="Z35" t="n">
        <v>10</v>
      </c>
      <c r="AA35" t="n">
        <v>1042.906386086191</v>
      </c>
      <c r="AB35" t="n">
        <v>1426.950527225673</v>
      </c>
      <c r="AC35" t="n">
        <v>1290.764371644898</v>
      </c>
      <c r="AD35" t="n">
        <v>1042906.386086191</v>
      </c>
      <c r="AE35" t="n">
        <v>1426950.527225673</v>
      </c>
      <c r="AF35" t="n">
        <v>2.930003843968345e-06</v>
      </c>
      <c r="AG35" t="n">
        <v>47.44791666666666</v>
      </c>
      <c r="AH35" t="n">
        <v>1290764.371644898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5.5093</v>
      </c>
      <c r="E36" t="n">
        <v>18.15</v>
      </c>
      <c r="F36" t="n">
        <v>14.44</v>
      </c>
      <c r="G36" t="n">
        <v>50.96</v>
      </c>
      <c r="H36" t="n">
        <v>0.6</v>
      </c>
      <c r="I36" t="n">
        <v>17</v>
      </c>
      <c r="J36" t="n">
        <v>279.61</v>
      </c>
      <c r="K36" t="n">
        <v>59.89</v>
      </c>
      <c r="L36" t="n">
        <v>9.5</v>
      </c>
      <c r="M36" t="n">
        <v>15</v>
      </c>
      <c r="N36" t="n">
        <v>75.22</v>
      </c>
      <c r="O36" t="n">
        <v>34718.84</v>
      </c>
      <c r="P36" t="n">
        <v>209.09</v>
      </c>
      <c r="Q36" t="n">
        <v>1389.59</v>
      </c>
      <c r="R36" t="n">
        <v>51.07</v>
      </c>
      <c r="S36" t="n">
        <v>39.31</v>
      </c>
      <c r="T36" t="n">
        <v>5013.13</v>
      </c>
      <c r="U36" t="n">
        <v>0.77</v>
      </c>
      <c r="V36" t="n">
        <v>0.89</v>
      </c>
      <c r="W36" t="n">
        <v>3.39</v>
      </c>
      <c r="X36" t="n">
        <v>0.32</v>
      </c>
      <c r="Y36" t="n">
        <v>1</v>
      </c>
      <c r="Z36" t="n">
        <v>10</v>
      </c>
      <c r="AA36" t="n">
        <v>1040.904413508603</v>
      </c>
      <c r="AB36" t="n">
        <v>1424.211340024221</v>
      </c>
      <c r="AC36" t="n">
        <v>1288.286608625478</v>
      </c>
      <c r="AD36" t="n">
        <v>1040904.413508603</v>
      </c>
      <c r="AE36" t="n">
        <v>1424211.340024221</v>
      </c>
      <c r="AF36" t="n">
        <v>2.94185820881245e-06</v>
      </c>
      <c r="AG36" t="n">
        <v>47.265625</v>
      </c>
      <c r="AH36" t="n">
        <v>1288286.608625478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5.5107</v>
      </c>
      <c r="E37" t="n">
        <v>18.15</v>
      </c>
      <c r="F37" t="n">
        <v>14.43</v>
      </c>
      <c r="G37" t="n">
        <v>50.94</v>
      </c>
      <c r="H37" t="n">
        <v>0.62</v>
      </c>
      <c r="I37" t="n">
        <v>17</v>
      </c>
      <c r="J37" t="n">
        <v>280.1</v>
      </c>
      <c r="K37" t="n">
        <v>59.89</v>
      </c>
      <c r="L37" t="n">
        <v>9.75</v>
      </c>
      <c r="M37" t="n">
        <v>15</v>
      </c>
      <c r="N37" t="n">
        <v>75.45999999999999</v>
      </c>
      <c r="O37" t="n">
        <v>34779.51</v>
      </c>
      <c r="P37" t="n">
        <v>208.05</v>
      </c>
      <c r="Q37" t="n">
        <v>1389.58</v>
      </c>
      <c r="R37" t="n">
        <v>51.23</v>
      </c>
      <c r="S37" t="n">
        <v>39.31</v>
      </c>
      <c r="T37" t="n">
        <v>5096.59</v>
      </c>
      <c r="U37" t="n">
        <v>0.77</v>
      </c>
      <c r="V37" t="n">
        <v>0.89</v>
      </c>
      <c r="W37" t="n">
        <v>3.38</v>
      </c>
      <c r="X37" t="n">
        <v>0.31</v>
      </c>
      <c r="Y37" t="n">
        <v>1</v>
      </c>
      <c r="Z37" t="n">
        <v>10</v>
      </c>
      <c r="AA37" t="n">
        <v>1039.718557125673</v>
      </c>
      <c r="AB37" t="n">
        <v>1422.588799004805</v>
      </c>
      <c r="AC37" t="n">
        <v>1286.818920643706</v>
      </c>
      <c r="AD37" t="n">
        <v>1039718.557125674</v>
      </c>
      <c r="AE37" t="n">
        <v>1422588.799004805</v>
      </c>
      <c r="AF37" t="n">
        <v>2.942605781370187e-06</v>
      </c>
      <c r="AG37" t="n">
        <v>47.265625</v>
      </c>
      <c r="AH37" t="n">
        <v>1286818.920643706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5.5294</v>
      </c>
      <c r="E38" t="n">
        <v>18.08</v>
      </c>
      <c r="F38" t="n">
        <v>14.42</v>
      </c>
      <c r="G38" t="n">
        <v>54.09</v>
      </c>
      <c r="H38" t="n">
        <v>0.63</v>
      </c>
      <c r="I38" t="n">
        <v>16</v>
      </c>
      <c r="J38" t="n">
        <v>280.59</v>
      </c>
      <c r="K38" t="n">
        <v>59.89</v>
      </c>
      <c r="L38" t="n">
        <v>10</v>
      </c>
      <c r="M38" t="n">
        <v>14</v>
      </c>
      <c r="N38" t="n">
        <v>75.7</v>
      </c>
      <c r="O38" t="n">
        <v>34840.27</v>
      </c>
      <c r="P38" t="n">
        <v>205.52</v>
      </c>
      <c r="Q38" t="n">
        <v>1389.66</v>
      </c>
      <c r="R38" t="n">
        <v>50.65</v>
      </c>
      <c r="S38" t="n">
        <v>39.31</v>
      </c>
      <c r="T38" t="n">
        <v>4812.56</v>
      </c>
      <c r="U38" t="n">
        <v>0.78</v>
      </c>
      <c r="V38" t="n">
        <v>0.89</v>
      </c>
      <c r="W38" t="n">
        <v>3.39</v>
      </c>
      <c r="X38" t="n">
        <v>0.3</v>
      </c>
      <c r="Y38" t="n">
        <v>1</v>
      </c>
      <c r="Z38" t="n">
        <v>10</v>
      </c>
      <c r="AA38" t="n">
        <v>1036.076477048036</v>
      </c>
      <c r="AB38" t="n">
        <v>1417.605544365349</v>
      </c>
      <c r="AC38" t="n">
        <v>1282.311260832997</v>
      </c>
      <c r="AD38" t="n">
        <v>1036076.477048036</v>
      </c>
      <c r="AE38" t="n">
        <v>1417605.544365349</v>
      </c>
      <c r="AF38" t="n">
        <v>2.952591214819953e-06</v>
      </c>
      <c r="AG38" t="n">
        <v>47.08333333333334</v>
      </c>
      <c r="AH38" t="n">
        <v>1282311.260832997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5.5313</v>
      </c>
      <c r="E39" t="n">
        <v>18.08</v>
      </c>
      <c r="F39" t="n">
        <v>14.42</v>
      </c>
      <c r="G39" t="n">
        <v>54.06</v>
      </c>
      <c r="H39" t="n">
        <v>0.65</v>
      </c>
      <c r="I39" t="n">
        <v>16</v>
      </c>
      <c r="J39" t="n">
        <v>281.08</v>
      </c>
      <c r="K39" t="n">
        <v>59.89</v>
      </c>
      <c r="L39" t="n">
        <v>10.25</v>
      </c>
      <c r="M39" t="n">
        <v>14</v>
      </c>
      <c r="N39" t="n">
        <v>75.95</v>
      </c>
      <c r="O39" t="n">
        <v>34901.13</v>
      </c>
      <c r="P39" t="n">
        <v>205.42</v>
      </c>
      <c r="Q39" t="n">
        <v>1389.62</v>
      </c>
      <c r="R39" t="n">
        <v>50.66</v>
      </c>
      <c r="S39" t="n">
        <v>39.31</v>
      </c>
      <c r="T39" t="n">
        <v>4814.03</v>
      </c>
      <c r="U39" t="n">
        <v>0.78</v>
      </c>
      <c r="V39" t="n">
        <v>0.89</v>
      </c>
      <c r="W39" t="n">
        <v>3.38</v>
      </c>
      <c r="X39" t="n">
        <v>0.3</v>
      </c>
      <c r="Y39" t="n">
        <v>1</v>
      </c>
      <c r="Z39" t="n">
        <v>10</v>
      </c>
      <c r="AA39" t="n">
        <v>1035.870202502973</v>
      </c>
      <c r="AB39" t="n">
        <v>1417.323310432602</v>
      </c>
      <c r="AC39" t="n">
        <v>1282.055962910674</v>
      </c>
      <c r="AD39" t="n">
        <v>1035870.202502973</v>
      </c>
      <c r="AE39" t="n">
        <v>1417323.310432602</v>
      </c>
      <c r="AF39" t="n">
        <v>2.953605777576881e-06</v>
      </c>
      <c r="AG39" t="n">
        <v>47.08333333333334</v>
      </c>
      <c r="AH39" t="n">
        <v>1282055.962910674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5.547</v>
      </c>
      <c r="E40" t="n">
        <v>18.03</v>
      </c>
      <c r="F40" t="n">
        <v>14.42</v>
      </c>
      <c r="G40" t="n">
        <v>57.67</v>
      </c>
      <c r="H40" t="n">
        <v>0.66</v>
      </c>
      <c r="I40" t="n">
        <v>15</v>
      </c>
      <c r="J40" t="n">
        <v>281.58</v>
      </c>
      <c r="K40" t="n">
        <v>59.89</v>
      </c>
      <c r="L40" t="n">
        <v>10.5</v>
      </c>
      <c r="M40" t="n">
        <v>13</v>
      </c>
      <c r="N40" t="n">
        <v>76.19</v>
      </c>
      <c r="O40" t="n">
        <v>34962.08</v>
      </c>
      <c r="P40" t="n">
        <v>203.77</v>
      </c>
      <c r="Q40" t="n">
        <v>1389.67</v>
      </c>
      <c r="R40" t="n">
        <v>50.52</v>
      </c>
      <c r="S40" t="n">
        <v>39.31</v>
      </c>
      <c r="T40" t="n">
        <v>4748.29</v>
      </c>
      <c r="U40" t="n">
        <v>0.78</v>
      </c>
      <c r="V40" t="n">
        <v>0.89</v>
      </c>
      <c r="W40" t="n">
        <v>3.39</v>
      </c>
      <c r="X40" t="n">
        <v>0.29</v>
      </c>
      <c r="Y40" t="n">
        <v>1</v>
      </c>
      <c r="Z40" t="n">
        <v>10</v>
      </c>
      <c r="AA40" t="n">
        <v>1033.261559844019</v>
      </c>
      <c r="AB40" t="n">
        <v>1413.75405046143</v>
      </c>
      <c r="AC40" t="n">
        <v>1278.827348101662</v>
      </c>
      <c r="AD40" t="n">
        <v>1033261.559844019</v>
      </c>
      <c r="AE40" t="n">
        <v>1413754.05046143</v>
      </c>
      <c r="AF40" t="n">
        <v>2.961989269831497e-06</v>
      </c>
      <c r="AG40" t="n">
        <v>46.953125</v>
      </c>
      <c r="AH40" t="n">
        <v>1278827.348101662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5.5517</v>
      </c>
      <c r="E41" t="n">
        <v>18.01</v>
      </c>
      <c r="F41" t="n">
        <v>14.4</v>
      </c>
      <c r="G41" t="n">
        <v>57.6</v>
      </c>
      <c r="H41" t="n">
        <v>0.68</v>
      </c>
      <c r="I41" t="n">
        <v>15</v>
      </c>
      <c r="J41" t="n">
        <v>282.07</v>
      </c>
      <c r="K41" t="n">
        <v>59.89</v>
      </c>
      <c r="L41" t="n">
        <v>10.75</v>
      </c>
      <c r="M41" t="n">
        <v>13</v>
      </c>
      <c r="N41" t="n">
        <v>76.44</v>
      </c>
      <c r="O41" t="n">
        <v>35023.13</v>
      </c>
      <c r="P41" t="n">
        <v>202.07</v>
      </c>
      <c r="Q41" t="n">
        <v>1389.6</v>
      </c>
      <c r="R41" t="n">
        <v>50.14</v>
      </c>
      <c r="S41" t="n">
        <v>39.31</v>
      </c>
      <c r="T41" t="n">
        <v>4562.49</v>
      </c>
      <c r="U41" t="n">
        <v>0.78</v>
      </c>
      <c r="V41" t="n">
        <v>0.89</v>
      </c>
      <c r="W41" t="n">
        <v>3.38</v>
      </c>
      <c r="X41" t="n">
        <v>0.28</v>
      </c>
      <c r="Y41" t="n">
        <v>1</v>
      </c>
      <c r="Z41" t="n">
        <v>10</v>
      </c>
      <c r="AA41" t="n">
        <v>1031.177089778021</v>
      </c>
      <c r="AB41" t="n">
        <v>1410.901986556803</v>
      </c>
      <c r="AC41" t="n">
        <v>1276.247481173196</v>
      </c>
      <c r="AD41" t="n">
        <v>1031177.089778021</v>
      </c>
      <c r="AE41" t="n">
        <v>1410901.986556802</v>
      </c>
      <c r="AF41" t="n">
        <v>2.964498977703898e-06</v>
      </c>
      <c r="AG41" t="n">
        <v>46.90104166666666</v>
      </c>
      <c r="AH41" t="n">
        <v>1276247.481173196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5.5486</v>
      </c>
      <c r="E42" t="n">
        <v>18.02</v>
      </c>
      <c r="F42" t="n">
        <v>14.41</v>
      </c>
      <c r="G42" t="n">
        <v>57.64</v>
      </c>
      <c r="H42" t="n">
        <v>0.6899999999999999</v>
      </c>
      <c r="I42" t="n">
        <v>15</v>
      </c>
      <c r="J42" t="n">
        <v>282.57</v>
      </c>
      <c r="K42" t="n">
        <v>59.89</v>
      </c>
      <c r="L42" t="n">
        <v>11</v>
      </c>
      <c r="M42" t="n">
        <v>13</v>
      </c>
      <c r="N42" t="n">
        <v>76.68000000000001</v>
      </c>
      <c r="O42" t="n">
        <v>35084.28</v>
      </c>
      <c r="P42" t="n">
        <v>201.29</v>
      </c>
      <c r="Q42" t="n">
        <v>1389.57</v>
      </c>
      <c r="R42" t="n">
        <v>50.53</v>
      </c>
      <c r="S42" t="n">
        <v>39.31</v>
      </c>
      <c r="T42" t="n">
        <v>4753.66</v>
      </c>
      <c r="U42" t="n">
        <v>0.78</v>
      </c>
      <c r="V42" t="n">
        <v>0.89</v>
      </c>
      <c r="W42" t="n">
        <v>3.38</v>
      </c>
      <c r="X42" t="n">
        <v>0.29</v>
      </c>
      <c r="Y42" t="n">
        <v>1</v>
      </c>
      <c r="Z42" t="n">
        <v>10</v>
      </c>
      <c r="AA42" t="n">
        <v>1030.662158832122</v>
      </c>
      <c r="AB42" t="n">
        <v>1410.197435319473</v>
      </c>
      <c r="AC42" t="n">
        <v>1275.610171317114</v>
      </c>
      <c r="AD42" t="n">
        <v>1030662.158832122</v>
      </c>
      <c r="AE42" t="n">
        <v>1410197.435319474</v>
      </c>
      <c r="AF42" t="n">
        <v>2.96284363846891e-06</v>
      </c>
      <c r="AG42" t="n">
        <v>46.92708333333334</v>
      </c>
      <c r="AH42" t="n">
        <v>1275610.171317114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5.5726</v>
      </c>
      <c r="E43" t="n">
        <v>17.94</v>
      </c>
      <c r="F43" t="n">
        <v>14.38</v>
      </c>
      <c r="G43" t="n">
        <v>61.65</v>
      </c>
      <c r="H43" t="n">
        <v>0.71</v>
      </c>
      <c r="I43" t="n">
        <v>14</v>
      </c>
      <c r="J43" t="n">
        <v>283.06</v>
      </c>
      <c r="K43" t="n">
        <v>59.89</v>
      </c>
      <c r="L43" t="n">
        <v>11.25</v>
      </c>
      <c r="M43" t="n">
        <v>12</v>
      </c>
      <c r="N43" t="n">
        <v>76.93000000000001</v>
      </c>
      <c r="O43" t="n">
        <v>35145.53</v>
      </c>
      <c r="P43" t="n">
        <v>199.38</v>
      </c>
      <c r="Q43" t="n">
        <v>1389.61</v>
      </c>
      <c r="R43" t="n">
        <v>49.49</v>
      </c>
      <c r="S43" t="n">
        <v>39.31</v>
      </c>
      <c r="T43" t="n">
        <v>4238.36</v>
      </c>
      <c r="U43" t="n">
        <v>0.79</v>
      </c>
      <c r="V43" t="n">
        <v>0.89</v>
      </c>
      <c r="W43" t="n">
        <v>3.38</v>
      </c>
      <c r="X43" t="n">
        <v>0.26</v>
      </c>
      <c r="Y43" t="n">
        <v>1</v>
      </c>
      <c r="Z43" t="n">
        <v>10</v>
      </c>
      <c r="AA43" t="n">
        <v>1017.354660507323</v>
      </c>
      <c r="AB43" t="n">
        <v>1391.989529026092</v>
      </c>
      <c r="AC43" t="n">
        <v>1259.140002045415</v>
      </c>
      <c r="AD43" t="n">
        <v>1017354.660507323</v>
      </c>
      <c r="AE43" t="n">
        <v>1391989.529026092</v>
      </c>
      <c r="AF43" t="n">
        <v>2.975659168030106e-06</v>
      </c>
      <c r="AG43" t="n">
        <v>46.71875</v>
      </c>
      <c r="AH43" t="n">
        <v>1259140.002045415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5.5738</v>
      </c>
      <c r="E44" t="n">
        <v>17.94</v>
      </c>
      <c r="F44" t="n">
        <v>14.38</v>
      </c>
      <c r="G44" t="n">
        <v>61.63</v>
      </c>
      <c r="H44" t="n">
        <v>0.72</v>
      </c>
      <c r="I44" t="n">
        <v>14</v>
      </c>
      <c r="J44" t="n">
        <v>283.56</v>
      </c>
      <c r="K44" t="n">
        <v>59.89</v>
      </c>
      <c r="L44" t="n">
        <v>11.5</v>
      </c>
      <c r="M44" t="n">
        <v>12</v>
      </c>
      <c r="N44" t="n">
        <v>77.18000000000001</v>
      </c>
      <c r="O44" t="n">
        <v>35206.88</v>
      </c>
      <c r="P44" t="n">
        <v>198.2</v>
      </c>
      <c r="Q44" t="n">
        <v>1389.66</v>
      </c>
      <c r="R44" t="n">
        <v>49.29</v>
      </c>
      <c r="S44" t="n">
        <v>39.31</v>
      </c>
      <c r="T44" t="n">
        <v>4141.43</v>
      </c>
      <c r="U44" t="n">
        <v>0.8</v>
      </c>
      <c r="V44" t="n">
        <v>0.89</v>
      </c>
      <c r="W44" t="n">
        <v>3.38</v>
      </c>
      <c r="X44" t="n">
        <v>0.26</v>
      </c>
      <c r="Y44" t="n">
        <v>1</v>
      </c>
      <c r="Z44" t="n">
        <v>10</v>
      </c>
      <c r="AA44" t="n">
        <v>1016.136832033646</v>
      </c>
      <c r="AB44" t="n">
        <v>1390.323242381606</v>
      </c>
      <c r="AC44" t="n">
        <v>1257.632743459631</v>
      </c>
      <c r="AD44" t="n">
        <v>1016136.832033645</v>
      </c>
      <c r="AE44" t="n">
        <v>1390323.242381606</v>
      </c>
      <c r="AF44" t="n">
        <v>2.976299944508166e-06</v>
      </c>
      <c r="AG44" t="n">
        <v>46.71875</v>
      </c>
      <c r="AH44" t="n">
        <v>1257632.743459631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5.5935</v>
      </c>
      <c r="E45" t="n">
        <v>17.88</v>
      </c>
      <c r="F45" t="n">
        <v>14.37</v>
      </c>
      <c r="G45" t="n">
        <v>66.31</v>
      </c>
      <c r="H45" t="n">
        <v>0.74</v>
      </c>
      <c r="I45" t="n">
        <v>13</v>
      </c>
      <c r="J45" t="n">
        <v>284.06</v>
      </c>
      <c r="K45" t="n">
        <v>59.89</v>
      </c>
      <c r="L45" t="n">
        <v>11.75</v>
      </c>
      <c r="M45" t="n">
        <v>11</v>
      </c>
      <c r="N45" t="n">
        <v>77.42</v>
      </c>
      <c r="O45" t="n">
        <v>35268.32</v>
      </c>
      <c r="P45" t="n">
        <v>196.49</v>
      </c>
      <c r="Q45" t="n">
        <v>1389.57</v>
      </c>
      <c r="R45" t="n">
        <v>49.12</v>
      </c>
      <c r="S45" t="n">
        <v>39.31</v>
      </c>
      <c r="T45" t="n">
        <v>4061.58</v>
      </c>
      <c r="U45" t="n">
        <v>0.8</v>
      </c>
      <c r="V45" t="n">
        <v>0.89</v>
      </c>
      <c r="W45" t="n">
        <v>3.38</v>
      </c>
      <c r="X45" t="n">
        <v>0.25</v>
      </c>
      <c r="Y45" t="n">
        <v>1</v>
      </c>
      <c r="Z45" t="n">
        <v>10</v>
      </c>
      <c r="AA45" t="n">
        <v>1013.325363304379</v>
      </c>
      <c r="AB45" t="n">
        <v>1386.476466832977</v>
      </c>
      <c r="AC45" t="n">
        <v>1254.15309877038</v>
      </c>
      <c r="AD45" t="n">
        <v>1013325.363304379</v>
      </c>
      <c r="AE45" t="n">
        <v>1386476.466832977</v>
      </c>
      <c r="AF45" t="n">
        <v>2.986819358356315e-06</v>
      </c>
      <c r="AG45" t="n">
        <v>46.5625</v>
      </c>
      <c r="AH45" t="n">
        <v>1254153.09877038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5.5934</v>
      </c>
      <c r="E46" t="n">
        <v>17.88</v>
      </c>
      <c r="F46" t="n">
        <v>14.37</v>
      </c>
      <c r="G46" t="n">
        <v>66.31</v>
      </c>
      <c r="H46" t="n">
        <v>0.75</v>
      </c>
      <c r="I46" t="n">
        <v>13</v>
      </c>
      <c r="J46" t="n">
        <v>284.56</v>
      </c>
      <c r="K46" t="n">
        <v>59.89</v>
      </c>
      <c r="L46" t="n">
        <v>12</v>
      </c>
      <c r="M46" t="n">
        <v>10</v>
      </c>
      <c r="N46" t="n">
        <v>77.67</v>
      </c>
      <c r="O46" t="n">
        <v>35329.87</v>
      </c>
      <c r="P46" t="n">
        <v>196.39</v>
      </c>
      <c r="Q46" t="n">
        <v>1389.6</v>
      </c>
      <c r="R46" t="n">
        <v>48.93</v>
      </c>
      <c r="S46" t="n">
        <v>39.31</v>
      </c>
      <c r="T46" t="n">
        <v>3963.13</v>
      </c>
      <c r="U46" t="n">
        <v>0.8</v>
      </c>
      <c r="V46" t="n">
        <v>0.89</v>
      </c>
      <c r="W46" t="n">
        <v>3.38</v>
      </c>
      <c r="X46" t="n">
        <v>0.25</v>
      </c>
      <c r="Y46" t="n">
        <v>1</v>
      </c>
      <c r="Z46" t="n">
        <v>10</v>
      </c>
      <c r="AA46" t="n">
        <v>1013.233457900995</v>
      </c>
      <c r="AB46" t="n">
        <v>1386.350717805487</v>
      </c>
      <c r="AC46" t="n">
        <v>1254.039351053584</v>
      </c>
      <c r="AD46" t="n">
        <v>1013233.457900995</v>
      </c>
      <c r="AE46" t="n">
        <v>1386350.717805487</v>
      </c>
      <c r="AF46" t="n">
        <v>2.986765960316476e-06</v>
      </c>
      <c r="AG46" t="n">
        <v>46.5625</v>
      </c>
      <c r="AH46" t="n">
        <v>1254039.351053584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5.5962</v>
      </c>
      <c r="E47" t="n">
        <v>17.87</v>
      </c>
      <c r="F47" t="n">
        <v>14.36</v>
      </c>
      <c r="G47" t="n">
        <v>66.27</v>
      </c>
      <c r="H47" t="n">
        <v>0.77</v>
      </c>
      <c r="I47" t="n">
        <v>13</v>
      </c>
      <c r="J47" t="n">
        <v>285.06</v>
      </c>
      <c r="K47" t="n">
        <v>59.89</v>
      </c>
      <c r="L47" t="n">
        <v>12.25</v>
      </c>
      <c r="M47" t="n">
        <v>11</v>
      </c>
      <c r="N47" t="n">
        <v>77.92</v>
      </c>
      <c r="O47" t="n">
        <v>35391.51</v>
      </c>
      <c r="P47" t="n">
        <v>193.69</v>
      </c>
      <c r="Q47" t="n">
        <v>1389.57</v>
      </c>
      <c r="R47" t="n">
        <v>48.82</v>
      </c>
      <c r="S47" t="n">
        <v>39.31</v>
      </c>
      <c r="T47" t="n">
        <v>3912.16</v>
      </c>
      <c r="U47" t="n">
        <v>0.8100000000000001</v>
      </c>
      <c r="V47" t="n">
        <v>0.89</v>
      </c>
      <c r="W47" t="n">
        <v>3.38</v>
      </c>
      <c r="X47" t="n">
        <v>0.24</v>
      </c>
      <c r="Y47" t="n">
        <v>1</v>
      </c>
      <c r="Z47" t="n">
        <v>10</v>
      </c>
      <c r="AA47" t="n">
        <v>1010.38053828716</v>
      </c>
      <c r="AB47" t="n">
        <v>1382.447227327907</v>
      </c>
      <c r="AC47" t="n">
        <v>1250.5084042286</v>
      </c>
      <c r="AD47" t="n">
        <v>1010380.53828716</v>
      </c>
      <c r="AE47" t="n">
        <v>1382447.227327907</v>
      </c>
      <c r="AF47" t="n">
        <v>2.988261105431949e-06</v>
      </c>
      <c r="AG47" t="n">
        <v>46.53645833333334</v>
      </c>
      <c r="AH47" t="n">
        <v>1250508.4042286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5.6181</v>
      </c>
      <c r="E48" t="n">
        <v>17.8</v>
      </c>
      <c r="F48" t="n">
        <v>14.34</v>
      </c>
      <c r="G48" t="n">
        <v>71.7</v>
      </c>
      <c r="H48" t="n">
        <v>0.78</v>
      </c>
      <c r="I48" t="n">
        <v>12</v>
      </c>
      <c r="J48" t="n">
        <v>285.56</v>
      </c>
      <c r="K48" t="n">
        <v>59.89</v>
      </c>
      <c r="L48" t="n">
        <v>12.5</v>
      </c>
      <c r="M48" t="n">
        <v>8</v>
      </c>
      <c r="N48" t="n">
        <v>78.17</v>
      </c>
      <c r="O48" t="n">
        <v>35453.26</v>
      </c>
      <c r="P48" t="n">
        <v>191.2</v>
      </c>
      <c r="Q48" t="n">
        <v>1389.57</v>
      </c>
      <c r="R48" t="n">
        <v>48.07</v>
      </c>
      <c r="S48" t="n">
        <v>39.31</v>
      </c>
      <c r="T48" t="n">
        <v>3539</v>
      </c>
      <c r="U48" t="n">
        <v>0.82</v>
      </c>
      <c r="V48" t="n">
        <v>0.9</v>
      </c>
      <c r="W48" t="n">
        <v>3.38</v>
      </c>
      <c r="X48" t="n">
        <v>0.22</v>
      </c>
      <c r="Y48" t="n">
        <v>1</v>
      </c>
      <c r="Z48" t="n">
        <v>10</v>
      </c>
      <c r="AA48" t="n">
        <v>1006.551371936386</v>
      </c>
      <c r="AB48" t="n">
        <v>1377.207992995882</v>
      </c>
      <c r="AC48" t="n">
        <v>1245.769195067912</v>
      </c>
      <c r="AD48" t="n">
        <v>1006551.371936386</v>
      </c>
      <c r="AE48" t="n">
        <v>1377207.992995881</v>
      </c>
      <c r="AF48" t="n">
        <v>2.999955276156541e-06</v>
      </c>
      <c r="AG48" t="n">
        <v>46.35416666666666</v>
      </c>
      <c r="AH48" t="n">
        <v>1245769.195067912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5.614</v>
      </c>
      <c r="E49" t="n">
        <v>17.81</v>
      </c>
      <c r="F49" t="n">
        <v>14.35</v>
      </c>
      <c r="G49" t="n">
        <v>71.76000000000001</v>
      </c>
      <c r="H49" t="n">
        <v>0.79</v>
      </c>
      <c r="I49" t="n">
        <v>12</v>
      </c>
      <c r="J49" t="n">
        <v>286.06</v>
      </c>
      <c r="K49" t="n">
        <v>59.89</v>
      </c>
      <c r="L49" t="n">
        <v>12.75</v>
      </c>
      <c r="M49" t="n">
        <v>6</v>
      </c>
      <c r="N49" t="n">
        <v>78.42</v>
      </c>
      <c r="O49" t="n">
        <v>35515.1</v>
      </c>
      <c r="P49" t="n">
        <v>192.2</v>
      </c>
      <c r="Q49" t="n">
        <v>1389.66</v>
      </c>
      <c r="R49" t="n">
        <v>48.23</v>
      </c>
      <c r="S49" t="n">
        <v>39.31</v>
      </c>
      <c r="T49" t="n">
        <v>3622.24</v>
      </c>
      <c r="U49" t="n">
        <v>0.8100000000000001</v>
      </c>
      <c r="V49" t="n">
        <v>0.89</v>
      </c>
      <c r="W49" t="n">
        <v>3.39</v>
      </c>
      <c r="X49" t="n">
        <v>0.23</v>
      </c>
      <c r="Y49" t="n">
        <v>1</v>
      </c>
      <c r="Z49" t="n">
        <v>10</v>
      </c>
      <c r="AA49" t="n">
        <v>1007.812290620641</v>
      </c>
      <c r="AB49" t="n">
        <v>1378.933237567485</v>
      </c>
      <c r="AC49" t="n">
        <v>1247.329784718998</v>
      </c>
      <c r="AD49" t="n">
        <v>1007812.290620641</v>
      </c>
      <c r="AE49" t="n">
        <v>1378933.237567485</v>
      </c>
      <c r="AF49" t="n">
        <v>2.99776595652317e-06</v>
      </c>
      <c r="AG49" t="n">
        <v>46.38020833333334</v>
      </c>
      <c r="AH49" t="n">
        <v>1247329.784718998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5.6135</v>
      </c>
      <c r="E50" t="n">
        <v>17.81</v>
      </c>
      <c r="F50" t="n">
        <v>14.35</v>
      </c>
      <c r="G50" t="n">
        <v>71.77</v>
      </c>
      <c r="H50" t="n">
        <v>0.8100000000000001</v>
      </c>
      <c r="I50" t="n">
        <v>12</v>
      </c>
      <c r="J50" t="n">
        <v>286.56</v>
      </c>
      <c r="K50" t="n">
        <v>59.89</v>
      </c>
      <c r="L50" t="n">
        <v>13</v>
      </c>
      <c r="M50" t="n">
        <v>6</v>
      </c>
      <c r="N50" t="n">
        <v>78.68000000000001</v>
      </c>
      <c r="O50" t="n">
        <v>35577.18</v>
      </c>
      <c r="P50" t="n">
        <v>191.67</v>
      </c>
      <c r="Q50" t="n">
        <v>1389.63</v>
      </c>
      <c r="R50" t="n">
        <v>48.4</v>
      </c>
      <c r="S50" t="n">
        <v>39.31</v>
      </c>
      <c r="T50" t="n">
        <v>3703.53</v>
      </c>
      <c r="U50" t="n">
        <v>0.8100000000000001</v>
      </c>
      <c r="V50" t="n">
        <v>0.89</v>
      </c>
      <c r="W50" t="n">
        <v>3.39</v>
      </c>
      <c r="X50" t="n">
        <v>0.23</v>
      </c>
      <c r="Y50" t="n">
        <v>1</v>
      </c>
      <c r="Z50" t="n">
        <v>10</v>
      </c>
      <c r="AA50" t="n">
        <v>1007.324843757336</v>
      </c>
      <c r="AB50" t="n">
        <v>1378.266291264473</v>
      </c>
      <c r="AC50" t="n">
        <v>1246.72649083508</v>
      </c>
      <c r="AD50" t="n">
        <v>1007324.843757336</v>
      </c>
      <c r="AE50" t="n">
        <v>1378266.291264473</v>
      </c>
      <c r="AF50" t="n">
        <v>2.997498966323978e-06</v>
      </c>
      <c r="AG50" t="n">
        <v>46.38020833333334</v>
      </c>
      <c r="AH50" t="n">
        <v>1246726.49083508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5.6169</v>
      </c>
      <c r="E51" t="n">
        <v>17.8</v>
      </c>
      <c r="F51" t="n">
        <v>14.34</v>
      </c>
      <c r="G51" t="n">
        <v>71.72</v>
      </c>
      <c r="H51" t="n">
        <v>0.82</v>
      </c>
      <c r="I51" t="n">
        <v>12</v>
      </c>
      <c r="J51" t="n">
        <v>287.07</v>
      </c>
      <c r="K51" t="n">
        <v>59.89</v>
      </c>
      <c r="L51" t="n">
        <v>13.25</v>
      </c>
      <c r="M51" t="n">
        <v>4</v>
      </c>
      <c r="N51" t="n">
        <v>78.93000000000001</v>
      </c>
      <c r="O51" t="n">
        <v>35639.23</v>
      </c>
      <c r="P51" t="n">
        <v>191.44</v>
      </c>
      <c r="Q51" t="n">
        <v>1389.63</v>
      </c>
      <c r="R51" t="n">
        <v>48.1</v>
      </c>
      <c r="S51" t="n">
        <v>39.31</v>
      </c>
      <c r="T51" t="n">
        <v>3553.66</v>
      </c>
      <c r="U51" t="n">
        <v>0.82</v>
      </c>
      <c r="V51" t="n">
        <v>0.89</v>
      </c>
      <c r="W51" t="n">
        <v>3.38</v>
      </c>
      <c r="X51" t="n">
        <v>0.22</v>
      </c>
      <c r="Y51" t="n">
        <v>1</v>
      </c>
      <c r="Z51" t="n">
        <v>10</v>
      </c>
      <c r="AA51" t="n">
        <v>1006.846846153415</v>
      </c>
      <c r="AB51" t="n">
        <v>1377.612273855023</v>
      </c>
      <c r="AC51" t="n">
        <v>1246.134891929268</v>
      </c>
      <c r="AD51" t="n">
        <v>1006846.846153415</v>
      </c>
      <c r="AE51" t="n">
        <v>1377612.273855023</v>
      </c>
      <c r="AF51" t="n">
        <v>2.999314499678481e-06</v>
      </c>
      <c r="AG51" t="n">
        <v>46.35416666666666</v>
      </c>
      <c r="AH51" t="n">
        <v>1246134.891929268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5.6167</v>
      </c>
      <c r="E52" t="n">
        <v>17.8</v>
      </c>
      <c r="F52" t="n">
        <v>14.34</v>
      </c>
      <c r="G52" t="n">
        <v>71.72</v>
      </c>
      <c r="H52" t="n">
        <v>0.84</v>
      </c>
      <c r="I52" t="n">
        <v>12</v>
      </c>
      <c r="J52" t="n">
        <v>287.57</v>
      </c>
      <c r="K52" t="n">
        <v>59.89</v>
      </c>
      <c r="L52" t="n">
        <v>13.5</v>
      </c>
      <c r="M52" t="n">
        <v>3</v>
      </c>
      <c r="N52" t="n">
        <v>79.18000000000001</v>
      </c>
      <c r="O52" t="n">
        <v>35701.38</v>
      </c>
      <c r="P52" t="n">
        <v>191.24</v>
      </c>
      <c r="Q52" t="n">
        <v>1389.64</v>
      </c>
      <c r="R52" t="n">
        <v>47.95</v>
      </c>
      <c r="S52" t="n">
        <v>39.31</v>
      </c>
      <c r="T52" t="n">
        <v>3481.3</v>
      </c>
      <c r="U52" t="n">
        <v>0.82</v>
      </c>
      <c r="V52" t="n">
        <v>0.89</v>
      </c>
      <c r="W52" t="n">
        <v>3.39</v>
      </c>
      <c r="X52" t="n">
        <v>0.22</v>
      </c>
      <c r="Y52" t="n">
        <v>1</v>
      </c>
      <c r="Z52" t="n">
        <v>10</v>
      </c>
      <c r="AA52" t="n">
        <v>1006.663570783009</v>
      </c>
      <c r="AB52" t="n">
        <v>1377.361508407696</v>
      </c>
      <c r="AC52" t="n">
        <v>1245.908059184283</v>
      </c>
      <c r="AD52" t="n">
        <v>1006663.570783009</v>
      </c>
      <c r="AE52" t="n">
        <v>1377361.508407695</v>
      </c>
      <c r="AF52" t="n">
        <v>2.999207703598805e-06</v>
      </c>
      <c r="AG52" t="n">
        <v>46.35416666666666</v>
      </c>
      <c r="AH52" t="n">
        <v>1245908.059184283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5.6151</v>
      </c>
      <c r="E53" t="n">
        <v>17.81</v>
      </c>
      <c r="F53" t="n">
        <v>14.35</v>
      </c>
      <c r="G53" t="n">
        <v>71.75</v>
      </c>
      <c r="H53" t="n">
        <v>0.85</v>
      </c>
      <c r="I53" t="n">
        <v>12</v>
      </c>
      <c r="J53" t="n">
        <v>288.08</v>
      </c>
      <c r="K53" t="n">
        <v>59.89</v>
      </c>
      <c r="L53" t="n">
        <v>13.75</v>
      </c>
      <c r="M53" t="n">
        <v>1</v>
      </c>
      <c r="N53" t="n">
        <v>79.44</v>
      </c>
      <c r="O53" t="n">
        <v>35763.64</v>
      </c>
      <c r="P53" t="n">
        <v>191.42</v>
      </c>
      <c r="Q53" t="n">
        <v>1389.57</v>
      </c>
      <c r="R53" t="n">
        <v>48.02</v>
      </c>
      <c r="S53" t="n">
        <v>39.31</v>
      </c>
      <c r="T53" t="n">
        <v>3518</v>
      </c>
      <c r="U53" t="n">
        <v>0.82</v>
      </c>
      <c r="V53" t="n">
        <v>0.89</v>
      </c>
      <c r="W53" t="n">
        <v>3.39</v>
      </c>
      <c r="X53" t="n">
        <v>0.23</v>
      </c>
      <c r="Y53" t="n">
        <v>1</v>
      </c>
      <c r="Z53" t="n">
        <v>10</v>
      </c>
      <c r="AA53" t="n">
        <v>1006.998372997884</v>
      </c>
      <c r="AB53" t="n">
        <v>1377.819599568518</v>
      </c>
      <c r="AC53" t="n">
        <v>1246.322430767651</v>
      </c>
      <c r="AD53" t="n">
        <v>1006998.372997884</v>
      </c>
      <c r="AE53" t="n">
        <v>1377819.599568518</v>
      </c>
      <c r="AF53" t="n">
        <v>2.998353334961391e-06</v>
      </c>
      <c r="AG53" t="n">
        <v>46.38020833333334</v>
      </c>
      <c r="AH53" t="n">
        <v>1246322.430767651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5.6168</v>
      </c>
      <c r="E54" t="n">
        <v>17.8</v>
      </c>
      <c r="F54" t="n">
        <v>14.34</v>
      </c>
      <c r="G54" t="n">
        <v>71.72</v>
      </c>
      <c r="H54" t="n">
        <v>0.86</v>
      </c>
      <c r="I54" t="n">
        <v>12</v>
      </c>
      <c r="J54" t="n">
        <v>288.58</v>
      </c>
      <c r="K54" t="n">
        <v>59.89</v>
      </c>
      <c r="L54" t="n">
        <v>14</v>
      </c>
      <c r="M54" t="n">
        <v>1</v>
      </c>
      <c r="N54" t="n">
        <v>79.69</v>
      </c>
      <c r="O54" t="n">
        <v>35826</v>
      </c>
      <c r="P54" t="n">
        <v>191.49</v>
      </c>
      <c r="Q54" t="n">
        <v>1389.57</v>
      </c>
      <c r="R54" t="n">
        <v>47.99</v>
      </c>
      <c r="S54" t="n">
        <v>39.31</v>
      </c>
      <c r="T54" t="n">
        <v>3501.3</v>
      </c>
      <c r="U54" t="n">
        <v>0.82</v>
      </c>
      <c r="V54" t="n">
        <v>0.89</v>
      </c>
      <c r="W54" t="n">
        <v>3.39</v>
      </c>
      <c r="X54" t="n">
        <v>0.22</v>
      </c>
      <c r="Y54" t="n">
        <v>1</v>
      </c>
      <c r="Z54" t="n">
        <v>10</v>
      </c>
      <c r="AA54" t="n">
        <v>1006.900540854769</v>
      </c>
      <c r="AB54" t="n">
        <v>1377.685741314258</v>
      </c>
      <c r="AC54" t="n">
        <v>1246.201347757307</v>
      </c>
      <c r="AD54" t="n">
        <v>1006900.540854769</v>
      </c>
      <c r="AE54" t="n">
        <v>1377685.741314258</v>
      </c>
      <c r="AF54" t="n">
        <v>2.999261101638643e-06</v>
      </c>
      <c r="AG54" t="n">
        <v>46.35416666666666</v>
      </c>
      <c r="AH54" t="n">
        <v>1246201.347757307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5.6159</v>
      </c>
      <c r="E55" t="n">
        <v>17.81</v>
      </c>
      <c r="F55" t="n">
        <v>14.35</v>
      </c>
      <c r="G55" t="n">
        <v>71.73</v>
      </c>
      <c r="H55" t="n">
        <v>0.88</v>
      </c>
      <c r="I55" t="n">
        <v>12</v>
      </c>
      <c r="J55" t="n">
        <v>289.09</v>
      </c>
      <c r="K55" t="n">
        <v>59.89</v>
      </c>
      <c r="L55" t="n">
        <v>14.25</v>
      </c>
      <c r="M55" t="n">
        <v>0</v>
      </c>
      <c r="N55" t="n">
        <v>79.95</v>
      </c>
      <c r="O55" t="n">
        <v>35888.47</v>
      </c>
      <c r="P55" t="n">
        <v>191.74</v>
      </c>
      <c r="Q55" t="n">
        <v>1389.6</v>
      </c>
      <c r="R55" t="n">
        <v>47.98</v>
      </c>
      <c r="S55" t="n">
        <v>39.31</v>
      </c>
      <c r="T55" t="n">
        <v>3495.41</v>
      </c>
      <c r="U55" t="n">
        <v>0.82</v>
      </c>
      <c r="V55" t="n">
        <v>0.89</v>
      </c>
      <c r="W55" t="n">
        <v>3.39</v>
      </c>
      <c r="X55" t="n">
        <v>0.23</v>
      </c>
      <c r="Y55" t="n">
        <v>1</v>
      </c>
      <c r="Z55" t="n">
        <v>10</v>
      </c>
      <c r="AA55" t="n">
        <v>1007.266424380246</v>
      </c>
      <c r="AB55" t="n">
        <v>1378.186359295458</v>
      </c>
      <c r="AC55" t="n">
        <v>1246.654187461003</v>
      </c>
      <c r="AD55" t="n">
        <v>1007266.424380246</v>
      </c>
      <c r="AE55" t="n">
        <v>1378186.359295458</v>
      </c>
      <c r="AF55" t="n">
        <v>2.998780519280098e-06</v>
      </c>
      <c r="AG55" t="n">
        <v>46.38020833333334</v>
      </c>
      <c r="AH55" t="n">
        <v>1246654.187461003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4.1168</v>
      </c>
      <c r="E2" t="n">
        <v>24.29</v>
      </c>
      <c r="F2" t="n">
        <v>17.16</v>
      </c>
      <c r="G2" t="n">
        <v>6.91</v>
      </c>
      <c r="H2" t="n">
        <v>0.11</v>
      </c>
      <c r="I2" t="n">
        <v>149</v>
      </c>
      <c r="J2" t="n">
        <v>159.12</v>
      </c>
      <c r="K2" t="n">
        <v>50.28</v>
      </c>
      <c r="L2" t="n">
        <v>1</v>
      </c>
      <c r="M2" t="n">
        <v>147</v>
      </c>
      <c r="N2" t="n">
        <v>27.84</v>
      </c>
      <c r="O2" t="n">
        <v>19859.16</v>
      </c>
      <c r="P2" t="n">
        <v>206.69</v>
      </c>
      <c r="Q2" t="n">
        <v>1390.04</v>
      </c>
      <c r="R2" t="n">
        <v>135.97</v>
      </c>
      <c r="S2" t="n">
        <v>39.31</v>
      </c>
      <c r="T2" t="n">
        <v>46805.74</v>
      </c>
      <c r="U2" t="n">
        <v>0.29</v>
      </c>
      <c r="V2" t="n">
        <v>0.75</v>
      </c>
      <c r="W2" t="n">
        <v>3.61</v>
      </c>
      <c r="X2" t="n">
        <v>3.04</v>
      </c>
      <c r="Y2" t="n">
        <v>1</v>
      </c>
      <c r="Z2" t="n">
        <v>10</v>
      </c>
      <c r="AA2" t="n">
        <v>1354.472211627123</v>
      </c>
      <c r="AB2" t="n">
        <v>1853.248635044904</v>
      </c>
      <c r="AC2" t="n">
        <v>1676.377186367014</v>
      </c>
      <c r="AD2" t="n">
        <v>1354472.211627123</v>
      </c>
      <c r="AE2" t="n">
        <v>1853248.635044904</v>
      </c>
      <c r="AF2" t="n">
        <v>2.714863232779485e-06</v>
      </c>
      <c r="AG2" t="n">
        <v>63.25520833333334</v>
      </c>
      <c r="AH2" t="n">
        <v>1676377.186367013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4.4748</v>
      </c>
      <c r="E3" t="n">
        <v>22.35</v>
      </c>
      <c r="F3" t="n">
        <v>16.38</v>
      </c>
      <c r="G3" t="n">
        <v>8.699999999999999</v>
      </c>
      <c r="H3" t="n">
        <v>0.14</v>
      </c>
      <c r="I3" t="n">
        <v>113</v>
      </c>
      <c r="J3" t="n">
        <v>159.48</v>
      </c>
      <c r="K3" t="n">
        <v>50.28</v>
      </c>
      <c r="L3" t="n">
        <v>1.25</v>
      </c>
      <c r="M3" t="n">
        <v>111</v>
      </c>
      <c r="N3" t="n">
        <v>27.95</v>
      </c>
      <c r="O3" t="n">
        <v>19902.91</v>
      </c>
      <c r="P3" t="n">
        <v>195.46</v>
      </c>
      <c r="Q3" t="n">
        <v>1390.15</v>
      </c>
      <c r="R3" t="n">
        <v>111.68</v>
      </c>
      <c r="S3" t="n">
        <v>39.31</v>
      </c>
      <c r="T3" t="n">
        <v>34838.06</v>
      </c>
      <c r="U3" t="n">
        <v>0.35</v>
      </c>
      <c r="V3" t="n">
        <v>0.78</v>
      </c>
      <c r="W3" t="n">
        <v>3.54</v>
      </c>
      <c r="X3" t="n">
        <v>2.26</v>
      </c>
      <c r="Y3" t="n">
        <v>1</v>
      </c>
      <c r="Z3" t="n">
        <v>10</v>
      </c>
      <c r="AA3" t="n">
        <v>1233.026014888381</v>
      </c>
      <c r="AB3" t="n">
        <v>1687.080590838894</v>
      </c>
      <c r="AC3" t="n">
        <v>1526.06798708171</v>
      </c>
      <c r="AD3" t="n">
        <v>1233026.014888382</v>
      </c>
      <c r="AE3" t="n">
        <v>1687080.590838894</v>
      </c>
      <c r="AF3" t="n">
        <v>2.950949765361844e-06</v>
      </c>
      <c r="AG3" t="n">
        <v>58.203125</v>
      </c>
      <c r="AH3" t="n">
        <v>1526067.98708171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4.7132</v>
      </c>
      <c r="E4" t="n">
        <v>21.22</v>
      </c>
      <c r="F4" t="n">
        <v>15.96</v>
      </c>
      <c r="G4" t="n">
        <v>10.52</v>
      </c>
      <c r="H4" t="n">
        <v>0.17</v>
      </c>
      <c r="I4" t="n">
        <v>91</v>
      </c>
      <c r="J4" t="n">
        <v>159.83</v>
      </c>
      <c r="K4" t="n">
        <v>50.28</v>
      </c>
      <c r="L4" t="n">
        <v>1.5</v>
      </c>
      <c r="M4" t="n">
        <v>89</v>
      </c>
      <c r="N4" t="n">
        <v>28.05</v>
      </c>
      <c r="O4" t="n">
        <v>19946.71</v>
      </c>
      <c r="P4" t="n">
        <v>188.55</v>
      </c>
      <c r="Q4" t="n">
        <v>1390.12</v>
      </c>
      <c r="R4" t="n">
        <v>98.43000000000001</v>
      </c>
      <c r="S4" t="n">
        <v>39.31</v>
      </c>
      <c r="T4" t="n">
        <v>28323.99</v>
      </c>
      <c r="U4" t="n">
        <v>0.4</v>
      </c>
      <c r="V4" t="n">
        <v>0.8</v>
      </c>
      <c r="W4" t="n">
        <v>3.51</v>
      </c>
      <c r="X4" t="n">
        <v>1.84</v>
      </c>
      <c r="Y4" t="n">
        <v>1</v>
      </c>
      <c r="Z4" t="n">
        <v>10</v>
      </c>
      <c r="AA4" t="n">
        <v>1154.831892977597</v>
      </c>
      <c r="AB4" t="n">
        <v>1580.091943559367</v>
      </c>
      <c r="AC4" t="n">
        <v>1429.290186139031</v>
      </c>
      <c r="AD4" t="n">
        <v>1154831.892977597</v>
      </c>
      <c r="AE4" t="n">
        <v>1580091.943559367</v>
      </c>
      <c r="AF4" t="n">
        <v>3.108164931193225e-06</v>
      </c>
      <c r="AG4" t="n">
        <v>55.26041666666666</v>
      </c>
      <c r="AH4" t="n">
        <v>1429290.186139031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4.898</v>
      </c>
      <c r="E5" t="n">
        <v>20.42</v>
      </c>
      <c r="F5" t="n">
        <v>15.64</v>
      </c>
      <c r="G5" t="n">
        <v>12.35</v>
      </c>
      <c r="H5" t="n">
        <v>0.19</v>
      </c>
      <c r="I5" t="n">
        <v>76</v>
      </c>
      <c r="J5" t="n">
        <v>160.19</v>
      </c>
      <c r="K5" t="n">
        <v>50.28</v>
      </c>
      <c r="L5" t="n">
        <v>1.75</v>
      </c>
      <c r="M5" t="n">
        <v>74</v>
      </c>
      <c r="N5" t="n">
        <v>28.16</v>
      </c>
      <c r="O5" t="n">
        <v>19990.53</v>
      </c>
      <c r="P5" t="n">
        <v>182.94</v>
      </c>
      <c r="Q5" t="n">
        <v>1389.92</v>
      </c>
      <c r="R5" t="n">
        <v>88.40000000000001</v>
      </c>
      <c r="S5" t="n">
        <v>39.31</v>
      </c>
      <c r="T5" t="n">
        <v>23383.83</v>
      </c>
      <c r="U5" t="n">
        <v>0.44</v>
      </c>
      <c r="V5" t="n">
        <v>0.82</v>
      </c>
      <c r="W5" t="n">
        <v>3.49</v>
      </c>
      <c r="X5" t="n">
        <v>1.52</v>
      </c>
      <c r="Y5" t="n">
        <v>1</v>
      </c>
      <c r="Z5" t="n">
        <v>10</v>
      </c>
      <c r="AA5" t="n">
        <v>1104.43830620885</v>
      </c>
      <c r="AB5" t="n">
        <v>1511.141214934225</v>
      </c>
      <c r="AC5" t="n">
        <v>1366.920018280918</v>
      </c>
      <c r="AD5" t="n">
        <v>1104438.30620885</v>
      </c>
      <c r="AE5" t="n">
        <v>1511141.214934225</v>
      </c>
      <c r="AF5" t="n">
        <v>3.230033063096074e-06</v>
      </c>
      <c r="AG5" t="n">
        <v>53.17708333333334</v>
      </c>
      <c r="AH5" t="n">
        <v>1366920.018280918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5.0435</v>
      </c>
      <c r="E6" t="n">
        <v>19.83</v>
      </c>
      <c r="F6" t="n">
        <v>15.41</v>
      </c>
      <c r="G6" t="n">
        <v>14.22</v>
      </c>
      <c r="H6" t="n">
        <v>0.22</v>
      </c>
      <c r="I6" t="n">
        <v>65</v>
      </c>
      <c r="J6" t="n">
        <v>160.54</v>
      </c>
      <c r="K6" t="n">
        <v>50.28</v>
      </c>
      <c r="L6" t="n">
        <v>2</v>
      </c>
      <c r="M6" t="n">
        <v>63</v>
      </c>
      <c r="N6" t="n">
        <v>28.26</v>
      </c>
      <c r="O6" t="n">
        <v>20034.4</v>
      </c>
      <c r="P6" t="n">
        <v>178.28</v>
      </c>
      <c r="Q6" t="n">
        <v>1389.88</v>
      </c>
      <c r="R6" t="n">
        <v>81.40000000000001</v>
      </c>
      <c r="S6" t="n">
        <v>39.31</v>
      </c>
      <c r="T6" t="n">
        <v>19939.19</v>
      </c>
      <c r="U6" t="n">
        <v>0.48</v>
      </c>
      <c r="V6" t="n">
        <v>0.83</v>
      </c>
      <c r="W6" t="n">
        <v>3.46</v>
      </c>
      <c r="X6" t="n">
        <v>1.28</v>
      </c>
      <c r="Y6" t="n">
        <v>1</v>
      </c>
      <c r="Z6" t="n">
        <v>10</v>
      </c>
      <c r="AA6" t="n">
        <v>1069.235901520598</v>
      </c>
      <c r="AB6" t="n">
        <v>1462.97573181927</v>
      </c>
      <c r="AC6" t="n">
        <v>1323.351381273774</v>
      </c>
      <c r="AD6" t="n">
        <v>1069235.901520598</v>
      </c>
      <c r="AE6" t="n">
        <v>1462975.73181927</v>
      </c>
      <c r="AF6" t="n">
        <v>3.325984433181921e-06</v>
      </c>
      <c r="AG6" t="n">
        <v>51.640625</v>
      </c>
      <c r="AH6" t="n">
        <v>1323351.381273774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5.1494</v>
      </c>
      <c r="E7" t="n">
        <v>19.42</v>
      </c>
      <c r="F7" t="n">
        <v>15.26</v>
      </c>
      <c r="G7" t="n">
        <v>16.06</v>
      </c>
      <c r="H7" t="n">
        <v>0.25</v>
      </c>
      <c r="I7" t="n">
        <v>57</v>
      </c>
      <c r="J7" t="n">
        <v>160.9</v>
      </c>
      <c r="K7" t="n">
        <v>50.28</v>
      </c>
      <c r="L7" t="n">
        <v>2.25</v>
      </c>
      <c r="M7" t="n">
        <v>55</v>
      </c>
      <c r="N7" t="n">
        <v>28.37</v>
      </c>
      <c r="O7" t="n">
        <v>20078.3</v>
      </c>
      <c r="P7" t="n">
        <v>174.58</v>
      </c>
      <c r="Q7" t="n">
        <v>1389.79</v>
      </c>
      <c r="R7" t="n">
        <v>76.19</v>
      </c>
      <c r="S7" t="n">
        <v>39.31</v>
      </c>
      <c r="T7" t="n">
        <v>17378.01</v>
      </c>
      <c r="U7" t="n">
        <v>0.52</v>
      </c>
      <c r="V7" t="n">
        <v>0.84</v>
      </c>
      <c r="W7" t="n">
        <v>3.47</v>
      </c>
      <c r="X7" t="n">
        <v>1.14</v>
      </c>
      <c r="Y7" t="n">
        <v>1</v>
      </c>
      <c r="Z7" t="n">
        <v>10</v>
      </c>
      <c r="AA7" t="n">
        <v>1038.749229346711</v>
      </c>
      <c r="AB7" t="n">
        <v>1421.262521973905</v>
      </c>
      <c r="AC7" t="n">
        <v>1285.619221631192</v>
      </c>
      <c r="AD7" t="n">
        <v>1038749.22934671</v>
      </c>
      <c r="AE7" t="n">
        <v>1421262.521973905</v>
      </c>
      <c r="AF7" t="n">
        <v>3.395821203574301e-06</v>
      </c>
      <c r="AG7" t="n">
        <v>50.57291666666666</v>
      </c>
      <c r="AH7" t="n">
        <v>1285619.221631192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5.2459</v>
      </c>
      <c r="E8" t="n">
        <v>19.06</v>
      </c>
      <c r="F8" t="n">
        <v>15.13</v>
      </c>
      <c r="G8" t="n">
        <v>18.15</v>
      </c>
      <c r="H8" t="n">
        <v>0.27</v>
      </c>
      <c r="I8" t="n">
        <v>50</v>
      </c>
      <c r="J8" t="n">
        <v>161.26</v>
      </c>
      <c r="K8" t="n">
        <v>50.28</v>
      </c>
      <c r="L8" t="n">
        <v>2.5</v>
      </c>
      <c r="M8" t="n">
        <v>48</v>
      </c>
      <c r="N8" t="n">
        <v>28.48</v>
      </c>
      <c r="O8" t="n">
        <v>20122.23</v>
      </c>
      <c r="P8" t="n">
        <v>171.18</v>
      </c>
      <c r="Q8" t="n">
        <v>1389.82</v>
      </c>
      <c r="R8" t="n">
        <v>72.48</v>
      </c>
      <c r="S8" t="n">
        <v>39.31</v>
      </c>
      <c r="T8" t="n">
        <v>15555.51</v>
      </c>
      <c r="U8" t="n">
        <v>0.54</v>
      </c>
      <c r="V8" t="n">
        <v>0.85</v>
      </c>
      <c r="W8" t="n">
        <v>3.44</v>
      </c>
      <c r="X8" t="n">
        <v>1</v>
      </c>
      <c r="Y8" t="n">
        <v>1</v>
      </c>
      <c r="Z8" t="n">
        <v>10</v>
      </c>
      <c r="AA8" t="n">
        <v>1019.260010337596</v>
      </c>
      <c r="AB8" t="n">
        <v>1394.596512721974</v>
      </c>
      <c r="AC8" t="n">
        <v>1261.498178876286</v>
      </c>
      <c r="AD8" t="n">
        <v>1019260.010337596</v>
      </c>
      <c r="AE8" t="n">
        <v>1394596.512721973</v>
      </c>
      <c r="AF8" t="n">
        <v>3.459459053837423e-06</v>
      </c>
      <c r="AG8" t="n">
        <v>49.63541666666666</v>
      </c>
      <c r="AH8" t="n">
        <v>1261498.178876286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5.3254</v>
      </c>
      <c r="E9" t="n">
        <v>18.78</v>
      </c>
      <c r="F9" t="n">
        <v>15</v>
      </c>
      <c r="G9" t="n">
        <v>20</v>
      </c>
      <c r="H9" t="n">
        <v>0.3</v>
      </c>
      <c r="I9" t="n">
        <v>45</v>
      </c>
      <c r="J9" t="n">
        <v>161.61</v>
      </c>
      <c r="K9" t="n">
        <v>50.28</v>
      </c>
      <c r="L9" t="n">
        <v>2.75</v>
      </c>
      <c r="M9" t="n">
        <v>43</v>
      </c>
      <c r="N9" t="n">
        <v>28.58</v>
      </c>
      <c r="O9" t="n">
        <v>20166.2</v>
      </c>
      <c r="P9" t="n">
        <v>168.15</v>
      </c>
      <c r="Q9" t="n">
        <v>1389.82</v>
      </c>
      <c r="R9" t="n">
        <v>68.97</v>
      </c>
      <c r="S9" t="n">
        <v>39.31</v>
      </c>
      <c r="T9" t="n">
        <v>13825.89</v>
      </c>
      <c r="U9" t="n">
        <v>0.57</v>
      </c>
      <c r="V9" t="n">
        <v>0.86</v>
      </c>
      <c r="W9" t="n">
        <v>3.43</v>
      </c>
      <c r="X9" t="n">
        <v>0.88</v>
      </c>
      <c r="Y9" t="n">
        <v>1</v>
      </c>
      <c r="Z9" t="n">
        <v>10</v>
      </c>
      <c r="AA9" t="n">
        <v>1001.355137175979</v>
      </c>
      <c r="AB9" t="n">
        <v>1370.098275354994</v>
      </c>
      <c r="AC9" t="n">
        <v>1239.33801890012</v>
      </c>
      <c r="AD9" t="n">
        <v>1001355.137175979</v>
      </c>
      <c r="AE9" t="n">
        <v>1370098.275354994</v>
      </c>
      <c r="AF9" t="n">
        <v>3.511886091100824e-06</v>
      </c>
      <c r="AG9" t="n">
        <v>48.90625</v>
      </c>
      <c r="AH9" t="n">
        <v>1239338.018900119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5.3803</v>
      </c>
      <c r="E10" t="n">
        <v>18.59</v>
      </c>
      <c r="F10" t="n">
        <v>14.94</v>
      </c>
      <c r="G10" t="n">
        <v>21.86</v>
      </c>
      <c r="H10" t="n">
        <v>0.33</v>
      </c>
      <c r="I10" t="n">
        <v>41</v>
      </c>
      <c r="J10" t="n">
        <v>161.97</v>
      </c>
      <c r="K10" t="n">
        <v>50.28</v>
      </c>
      <c r="L10" t="n">
        <v>3</v>
      </c>
      <c r="M10" t="n">
        <v>39</v>
      </c>
      <c r="N10" t="n">
        <v>28.69</v>
      </c>
      <c r="O10" t="n">
        <v>20210.21</v>
      </c>
      <c r="P10" t="n">
        <v>165.42</v>
      </c>
      <c r="Q10" t="n">
        <v>1389.79</v>
      </c>
      <c r="R10" t="n">
        <v>66.67</v>
      </c>
      <c r="S10" t="n">
        <v>39.31</v>
      </c>
      <c r="T10" t="n">
        <v>12693.91</v>
      </c>
      <c r="U10" t="n">
        <v>0.59</v>
      </c>
      <c r="V10" t="n">
        <v>0.86</v>
      </c>
      <c r="W10" t="n">
        <v>3.43</v>
      </c>
      <c r="X10" t="n">
        <v>0.82</v>
      </c>
      <c r="Y10" t="n">
        <v>1</v>
      </c>
      <c r="Z10" t="n">
        <v>10</v>
      </c>
      <c r="AA10" t="n">
        <v>985.7417597671774</v>
      </c>
      <c r="AB10" t="n">
        <v>1348.735363570675</v>
      </c>
      <c r="AC10" t="n">
        <v>1220.013953433461</v>
      </c>
      <c r="AD10" t="n">
        <v>985741.7597671774</v>
      </c>
      <c r="AE10" t="n">
        <v>1348735.363570675</v>
      </c>
      <c r="AF10" t="n">
        <v>3.548090422494041e-06</v>
      </c>
      <c r="AG10" t="n">
        <v>48.41145833333334</v>
      </c>
      <c r="AH10" t="n">
        <v>1220013.953433461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5.4505</v>
      </c>
      <c r="E11" t="n">
        <v>18.35</v>
      </c>
      <c r="F11" t="n">
        <v>14.83</v>
      </c>
      <c r="G11" t="n">
        <v>24.05</v>
      </c>
      <c r="H11" t="n">
        <v>0.35</v>
      </c>
      <c r="I11" t="n">
        <v>37</v>
      </c>
      <c r="J11" t="n">
        <v>162.33</v>
      </c>
      <c r="K11" t="n">
        <v>50.28</v>
      </c>
      <c r="L11" t="n">
        <v>3.25</v>
      </c>
      <c r="M11" t="n">
        <v>35</v>
      </c>
      <c r="N11" t="n">
        <v>28.8</v>
      </c>
      <c r="O11" t="n">
        <v>20254.26</v>
      </c>
      <c r="P11" t="n">
        <v>162.1</v>
      </c>
      <c r="Q11" t="n">
        <v>1389.6</v>
      </c>
      <c r="R11" t="n">
        <v>63.52</v>
      </c>
      <c r="S11" t="n">
        <v>39.31</v>
      </c>
      <c r="T11" t="n">
        <v>11142.75</v>
      </c>
      <c r="U11" t="n">
        <v>0.62</v>
      </c>
      <c r="V11" t="n">
        <v>0.87</v>
      </c>
      <c r="W11" t="n">
        <v>3.42</v>
      </c>
      <c r="X11" t="n">
        <v>0.71</v>
      </c>
      <c r="Y11" t="n">
        <v>1</v>
      </c>
      <c r="Z11" t="n">
        <v>10</v>
      </c>
      <c r="AA11" t="n">
        <v>968.6159276495057</v>
      </c>
      <c r="AB11" t="n">
        <v>1325.303044528886</v>
      </c>
      <c r="AC11" t="n">
        <v>1198.817982033554</v>
      </c>
      <c r="AD11" t="n">
        <v>968615.9276495057</v>
      </c>
      <c r="AE11" t="n">
        <v>1325303.044528886</v>
      </c>
      <c r="AF11" t="n">
        <v>3.594384485587005e-06</v>
      </c>
      <c r="AG11" t="n">
        <v>47.78645833333334</v>
      </c>
      <c r="AH11" t="n">
        <v>1198817.982033554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5.4925</v>
      </c>
      <c r="E12" t="n">
        <v>18.21</v>
      </c>
      <c r="F12" t="n">
        <v>14.79</v>
      </c>
      <c r="G12" t="n">
        <v>26.09</v>
      </c>
      <c r="H12" t="n">
        <v>0.38</v>
      </c>
      <c r="I12" t="n">
        <v>34</v>
      </c>
      <c r="J12" t="n">
        <v>162.68</v>
      </c>
      <c r="K12" t="n">
        <v>50.28</v>
      </c>
      <c r="L12" t="n">
        <v>3.5</v>
      </c>
      <c r="M12" t="n">
        <v>32</v>
      </c>
      <c r="N12" t="n">
        <v>28.9</v>
      </c>
      <c r="O12" t="n">
        <v>20298.34</v>
      </c>
      <c r="P12" t="n">
        <v>159.34</v>
      </c>
      <c r="Q12" t="n">
        <v>1389.64</v>
      </c>
      <c r="R12" t="n">
        <v>62.23</v>
      </c>
      <c r="S12" t="n">
        <v>39.31</v>
      </c>
      <c r="T12" t="n">
        <v>10508.33</v>
      </c>
      <c r="U12" t="n">
        <v>0.63</v>
      </c>
      <c r="V12" t="n">
        <v>0.87</v>
      </c>
      <c r="W12" t="n">
        <v>3.41</v>
      </c>
      <c r="X12" t="n">
        <v>0.66</v>
      </c>
      <c r="Y12" t="n">
        <v>1</v>
      </c>
      <c r="Z12" t="n">
        <v>10</v>
      </c>
      <c r="AA12" t="n">
        <v>953.9548131093076</v>
      </c>
      <c r="AB12" t="n">
        <v>1305.243060812263</v>
      </c>
      <c r="AC12" t="n">
        <v>1180.672495008481</v>
      </c>
      <c r="AD12" t="n">
        <v>953954.8131093075</v>
      </c>
      <c r="AE12" t="n">
        <v>1305243.060812263</v>
      </c>
      <c r="AF12" t="n">
        <v>3.622081788292198e-06</v>
      </c>
      <c r="AG12" t="n">
        <v>47.421875</v>
      </c>
      <c r="AH12" t="n">
        <v>1180672.495008481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5.5366</v>
      </c>
      <c r="E13" t="n">
        <v>18.06</v>
      </c>
      <c r="F13" t="n">
        <v>14.74</v>
      </c>
      <c r="G13" t="n">
        <v>28.53</v>
      </c>
      <c r="H13" t="n">
        <v>0.41</v>
      </c>
      <c r="I13" t="n">
        <v>31</v>
      </c>
      <c r="J13" t="n">
        <v>163.04</v>
      </c>
      <c r="K13" t="n">
        <v>50.28</v>
      </c>
      <c r="L13" t="n">
        <v>3.75</v>
      </c>
      <c r="M13" t="n">
        <v>29</v>
      </c>
      <c r="N13" t="n">
        <v>29.01</v>
      </c>
      <c r="O13" t="n">
        <v>20342.46</v>
      </c>
      <c r="P13" t="n">
        <v>156.99</v>
      </c>
      <c r="Q13" t="n">
        <v>1389.61</v>
      </c>
      <c r="R13" t="n">
        <v>60.61</v>
      </c>
      <c r="S13" t="n">
        <v>39.31</v>
      </c>
      <c r="T13" t="n">
        <v>9714.709999999999</v>
      </c>
      <c r="U13" t="n">
        <v>0.65</v>
      </c>
      <c r="V13" t="n">
        <v>0.87</v>
      </c>
      <c r="W13" t="n">
        <v>3.41</v>
      </c>
      <c r="X13" t="n">
        <v>0.62</v>
      </c>
      <c r="Y13" t="n">
        <v>1</v>
      </c>
      <c r="Z13" t="n">
        <v>10</v>
      </c>
      <c r="AA13" t="n">
        <v>949.329281825484</v>
      </c>
      <c r="AB13" t="n">
        <v>1298.914204845697</v>
      </c>
      <c r="AC13" t="n">
        <v>1174.94765617276</v>
      </c>
      <c r="AD13" t="n">
        <v>949329.281825484</v>
      </c>
      <c r="AE13" t="n">
        <v>1298914.204845697</v>
      </c>
      <c r="AF13" t="n">
        <v>3.651163956132651e-06</v>
      </c>
      <c r="AG13" t="n">
        <v>47.03125</v>
      </c>
      <c r="AH13" t="n">
        <v>1174947.65617276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5.5704</v>
      </c>
      <c r="E14" t="n">
        <v>17.95</v>
      </c>
      <c r="F14" t="n">
        <v>14.69</v>
      </c>
      <c r="G14" t="n">
        <v>30.4</v>
      </c>
      <c r="H14" t="n">
        <v>0.43</v>
      </c>
      <c r="I14" t="n">
        <v>29</v>
      </c>
      <c r="J14" t="n">
        <v>163.4</v>
      </c>
      <c r="K14" t="n">
        <v>50.28</v>
      </c>
      <c r="L14" t="n">
        <v>4</v>
      </c>
      <c r="M14" t="n">
        <v>27</v>
      </c>
      <c r="N14" t="n">
        <v>29.12</v>
      </c>
      <c r="O14" t="n">
        <v>20386.62</v>
      </c>
      <c r="P14" t="n">
        <v>154.48</v>
      </c>
      <c r="Q14" t="n">
        <v>1389.58</v>
      </c>
      <c r="R14" t="n">
        <v>59</v>
      </c>
      <c r="S14" t="n">
        <v>39.31</v>
      </c>
      <c r="T14" t="n">
        <v>8922.9</v>
      </c>
      <c r="U14" t="n">
        <v>0.67</v>
      </c>
      <c r="V14" t="n">
        <v>0.87</v>
      </c>
      <c r="W14" t="n">
        <v>3.41</v>
      </c>
      <c r="X14" t="n">
        <v>0.57</v>
      </c>
      <c r="Y14" t="n">
        <v>1</v>
      </c>
      <c r="Z14" t="n">
        <v>10</v>
      </c>
      <c r="AA14" t="n">
        <v>935.3546569101198</v>
      </c>
      <c r="AB14" t="n">
        <v>1279.793506519557</v>
      </c>
      <c r="AC14" t="n">
        <v>1157.651810458797</v>
      </c>
      <c r="AD14" t="n">
        <v>935354.6569101198</v>
      </c>
      <c r="AE14" t="n">
        <v>1279793.506519557</v>
      </c>
      <c r="AF14" t="n">
        <v>3.67345369021445e-06</v>
      </c>
      <c r="AG14" t="n">
        <v>46.74479166666666</v>
      </c>
      <c r="AH14" t="n">
        <v>1157651.810458797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5.6029</v>
      </c>
      <c r="E15" t="n">
        <v>17.85</v>
      </c>
      <c r="F15" t="n">
        <v>14.65</v>
      </c>
      <c r="G15" t="n">
        <v>32.56</v>
      </c>
      <c r="H15" t="n">
        <v>0.46</v>
      </c>
      <c r="I15" t="n">
        <v>27</v>
      </c>
      <c r="J15" t="n">
        <v>163.76</v>
      </c>
      <c r="K15" t="n">
        <v>50.28</v>
      </c>
      <c r="L15" t="n">
        <v>4.25</v>
      </c>
      <c r="M15" t="n">
        <v>25</v>
      </c>
      <c r="N15" t="n">
        <v>29.23</v>
      </c>
      <c r="O15" t="n">
        <v>20430.81</v>
      </c>
      <c r="P15" t="n">
        <v>151.35</v>
      </c>
      <c r="Q15" t="n">
        <v>1389.72</v>
      </c>
      <c r="R15" t="n">
        <v>58.02</v>
      </c>
      <c r="S15" t="n">
        <v>39.31</v>
      </c>
      <c r="T15" t="n">
        <v>8442.459999999999</v>
      </c>
      <c r="U15" t="n">
        <v>0.68</v>
      </c>
      <c r="V15" t="n">
        <v>0.88</v>
      </c>
      <c r="W15" t="n">
        <v>3.4</v>
      </c>
      <c r="X15" t="n">
        <v>0.53</v>
      </c>
      <c r="Y15" t="n">
        <v>1</v>
      </c>
      <c r="Z15" t="n">
        <v>10</v>
      </c>
      <c r="AA15" t="n">
        <v>930.5587064182656</v>
      </c>
      <c r="AB15" t="n">
        <v>1273.231475474199</v>
      </c>
      <c r="AC15" t="n">
        <v>1151.71605044654</v>
      </c>
      <c r="AD15" t="n">
        <v>930558.7064182656</v>
      </c>
      <c r="AE15" t="n">
        <v>1273231.475474199</v>
      </c>
      <c r="AF15" t="n">
        <v>3.694886126831563e-06</v>
      </c>
      <c r="AG15" t="n">
        <v>46.484375</v>
      </c>
      <c r="AH15" t="n">
        <v>1151716.05044654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5.6368</v>
      </c>
      <c r="E16" t="n">
        <v>17.74</v>
      </c>
      <c r="F16" t="n">
        <v>14.61</v>
      </c>
      <c r="G16" t="n">
        <v>35.07</v>
      </c>
      <c r="H16" t="n">
        <v>0.49</v>
      </c>
      <c r="I16" t="n">
        <v>25</v>
      </c>
      <c r="J16" t="n">
        <v>164.12</v>
      </c>
      <c r="K16" t="n">
        <v>50.28</v>
      </c>
      <c r="L16" t="n">
        <v>4.5</v>
      </c>
      <c r="M16" t="n">
        <v>23</v>
      </c>
      <c r="N16" t="n">
        <v>29.34</v>
      </c>
      <c r="O16" t="n">
        <v>20475.04</v>
      </c>
      <c r="P16" t="n">
        <v>149.49</v>
      </c>
      <c r="Q16" t="n">
        <v>1389.72</v>
      </c>
      <c r="R16" t="n">
        <v>56.54</v>
      </c>
      <c r="S16" t="n">
        <v>39.31</v>
      </c>
      <c r="T16" t="n">
        <v>7710.09</v>
      </c>
      <c r="U16" t="n">
        <v>0.7</v>
      </c>
      <c r="V16" t="n">
        <v>0.88</v>
      </c>
      <c r="W16" t="n">
        <v>3.4</v>
      </c>
      <c r="X16" t="n">
        <v>0.49</v>
      </c>
      <c r="Y16" t="n">
        <v>1</v>
      </c>
      <c r="Z16" t="n">
        <v>10</v>
      </c>
      <c r="AA16" t="n">
        <v>917.4743659045258</v>
      </c>
      <c r="AB16" t="n">
        <v>1255.328903542936</v>
      </c>
      <c r="AC16" t="n">
        <v>1135.522074853979</v>
      </c>
      <c r="AD16" t="n">
        <v>917474.3659045259</v>
      </c>
      <c r="AE16" t="n">
        <v>1255328.903542936</v>
      </c>
      <c r="AF16" t="n">
        <v>3.717241806872183e-06</v>
      </c>
      <c r="AG16" t="n">
        <v>46.19791666666666</v>
      </c>
      <c r="AH16" t="n">
        <v>1135522.074853979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5.6732</v>
      </c>
      <c r="E17" t="n">
        <v>17.63</v>
      </c>
      <c r="F17" t="n">
        <v>14.56</v>
      </c>
      <c r="G17" t="n">
        <v>37.99</v>
      </c>
      <c r="H17" t="n">
        <v>0.51</v>
      </c>
      <c r="I17" t="n">
        <v>23</v>
      </c>
      <c r="J17" t="n">
        <v>164.48</v>
      </c>
      <c r="K17" t="n">
        <v>50.28</v>
      </c>
      <c r="L17" t="n">
        <v>4.75</v>
      </c>
      <c r="M17" t="n">
        <v>21</v>
      </c>
      <c r="N17" t="n">
        <v>29.45</v>
      </c>
      <c r="O17" t="n">
        <v>20519.3</v>
      </c>
      <c r="P17" t="n">
        <v>145.63</v>
      </c>
      <c r="Q17" t="n">
        <v>1389.72</v>
      </c>
      <c r="R17" t="n">
        <v>55.04</v>
      </c>
      <c r="S17" t="n">
        <v>39.31</v>
      </c>
      <c r="T17" t="n">
        <v>6969.27</v>
      </c>
      <c r="U17" t="n">
        <v>0.71</v>
      </c>
      <c r="V17" t="n">
        <v>0.88</v>
      </c>
      <c r="W17" t="n">
        <v>3.39</v>
      </c>
      <c r="X17" t="n">
        <v>0.44</v>
      </c>
      <c r="Y17" t="n">
        <v>1</v>
      </c>
      <c r="Z17" t="n">
        <v>10</v>
      </c>
      <c r="AA17" t="n">
        <v>911.8608522776373</v>
      </c>
      <c r="AB17" t="n">
        <v>1247.648246547884</v>
      </c>
      <c r="AC17" t="n">
        <v>1128.574448982665</v>
      </c>
      <c r="AD17" t="n">
        <v>911860.8522776372</v>
      </c>
      <c r="AE17" t="n">
        <v>1247648.246547884</v>
      </c>
      <c r="AF17" t="n">
        <v>3.74124613588335e-06</v>
      </c>
      <c r="AG17" t="n">
        <v>45.91145833333334</v>
      </c>
      <c r="AH17" t="n">
        <v>1128574.448982665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5.6919</v>
      </c>
      <c r="E18" t="n">
        <v>17.57</v>
      </c>
      <c r="F18" t="n">
        <v>14.54</v>
      </c>
      <c r="G18" t="n">
        <v>39.64</v>
      </c>
      <c r="H18" t="n">
        <v>0.54</v>
      </c>
      <c r="I18" t="n">
        <v>22</v>
      </c>
      <c r="J18" t="n">
        <v>164.83</v>
      </c>
      <c r="K18" t="n">
        <v>50.28</v>
      </c>
      <c r="L18" t="n">
        <v>5</v>
      </c>
      <c r="M18" t="n">
        <v>18</v>
      </c>
      <c r="N18" t="n">
        <v>29.55</v>
      </c>
      <c r="O18" t="n">
        <v>20563.61</v>
      </c>
      <c r="P18" t="n">
        <v>144.22</v>
      </c>
      <c r="Q18" t="n">
        <v>1389.7</v>
      </c>
      <c r="R18" t="n">
        <v>53.99</v>
      </c>
      <c r="S18" t="n">
        <v>39.31</v>
      </c>
      <c r="T18" t="n">
        <v>6449.13</v>
      </c>
      <c r="U18" t="n">
        <v>0.73</v>
      </c>
      <c r="V18" t="n">
        <v>0.88</v>
      </c>
      <c r="W18" t="n">
        <v>3.4</v>
      </c>
      <c r="X18" t="n">
        <v>0.41</v>
      </c>
      <c r="Y18" t="n">
        <v>1</v>
      </c>
      <c r="Z18" t="n">
        <v>10</v>
      </c>
      <c r="AA18" t="n">
        <v>909.6390833920939</v>
      </c>
      <c r="AB18" t="n">
        <v>1244.608324341158</v>
      </c>
      <c r="AC18" t="n">
        <v>1125.824652684792</v>
      </c>
      <c r="AD18" t="n">
        <v>909639.0833920939</v>
      </c>
      <c r="AE18" t="n">
        <v>1244608.324341158</v>
      </c>
      <c r="AF18" t="n">
        <v>3.753578030183043e-06</v>
      </c>
      <c r="AG18" t="n">
        <v>45.75520833333334</v>
      </c>
      <c r="AH18" t="n">
        <v>1125824.652684792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5.7098</v>
      </c>
      <c r="E19" t="n">
        <v>17.51</v>
      </c>
      <c r="F19" t="n">
        <v>14.51</v>
      </c>
      <c r="G19" t="n">
        <v>41.47</v>
      </c>
      <c r="H19" t="n">
        <v>0.5600000000000001</v>
      </c>
      <c r="I19" t="n">
        <v>21</v>
      </c>
      <c r="J19" t="n">
        <v>165.19</v>
      </c>
      <c r="K19" t="n">
        <v>50.28</v>
      </c>
      <c r="L19" t="n">
        <v>5.25</v>
      </c>
      <c r="M19" t="n">
        <v>17</v>
      </c>
      <c r="N19" t="n">
        <v>29.66</v>
      </c>
      <c r="O19" t="n">
        <v>20607.95</v>
      </c>
      <c r="P19" t="n">
        <v>140.17</v>
      </c>
      <c r="Q19" t="n">
        <v>1389.66</v>
      </c>
      <c r="R19" t="n">
        <v>53.44</v>
      </c>
      <c r="S19" t="n">
        <v>39.31</v>
      </c>
      <c r="T19" t="n">
        <v>6180.81</v>
      </c>
      <c r="U19" t="n">
        <v>0.74</v>
      </c>
      <c r="V19" t="n">
        <v>0.88</v>
      </c>
      <c r="W19" t="n">
        <v>3.39</v>
      </c>
      <c r="X19" t="n">
        <v>0.39</v>
      </c>
      <c r="Y19" t="n">
        <v>1</v>
      </c>
      <c r="Z19" t="n">
        <v>10</v>
      </c>
      <c r="AA19" t="n">
        <v>904.8863356210527</v>
      </c>
      <c r="AB19" t="n">
        <v>1238.105405164386</v>
      </c>
      <c r="AC19" t="n">
        <v>1119.942362987346</v>
      </c>
      <c r="AD19" t="n">
        <v>904886.3356210527</v>
      </c>
      <c r="AE19" t="n">
        <v>1238105.405164386</v>
      </c>
      <c r="AF19" t="n">
        <v>3.765382356812161e-06</v>
      </c>
      <c r="AG19" t="n">
        <v>45.59895833333334</v>
      </c>
      <c r="AH19" t="n">
        <v>1119942.362987346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5.7223</v>
      </c>
      <c r="E20" t="n">
        <v>17.48</v>
      </c>
      <c r="F20" t="n">
        <v>14.51</v>
      </c>
      <c r="G20" t="n">
        <v>43.52</v>
      </c>
      <c r="H20" t="n">
        <v>0.59</v>
      </c>
      <c r="I20" t="n">
        <v>20</v>
      </c>
      <c r="J20" t="n">
        <v>165.55</v>
      </c>
      <c r="K20" t="n">
        <v>50.28</v>
      </c>
      <c r="L20" t="n">
        <v>5.5</v>
      </c>
      <c r="M20" t="n">
        <v>13</v>
      </c>
      <c r="N20" t="n">
        <v>29.77</v>
      </c>
      <c r="O20" t="n">
        <v>20652.33</v>
      </c>
      <c r="P20" t="n">
        <v>139.69</v>
      </c>
      <c r="Q20" t="n">
        <v>1389.7</v>
      </c>
      <c r="R20" t="n">
        <v>53.12</v>
      </c>
      <c r="S20" t="n">
        <v>39.31</v>
      </c>
      <c r="T20" t="n">
        <v>6024.13</v>
      </c>
      <c r="U20" t="n">
        <v>0.74</v>
      </c>
      <c r="V20" t="n">
        <v>0.88</v>
      </c>
      <c r="W20" t="n">
        <v>3.4</v>
      </c>
      <c r="X20" t="n">
        <v>0.38</v>
      </c>
      <c r="Y20" t="n">
        <v>1</v>
      </c>
      <c r="Z20" t="n">
        <v>10</v>
      </c>
      <c r="AA20" t="n">
        <v>894.333071425497</v>
      </c>
      <c r="AB20" t="n">
        <v>1223.665963514869</v>
      </c>
      <c r="AC20" t="n">
        <v>1106.881001382976</v>
      </c>
      <c r="AD20" t="n">
        <v>894333.0714254969</v>
      </c>
      <c r="AE20" t="n">
        <v>1223665.963514869</v>
      </c>
      <c r="AF20" t="n">
        <v>3.773625601664897e-06</v>
      </c>
      <c r="AG20" t="n">
        <v>45.52083333333334</v>
      </c>
      <c r="AH20" t="n">
        <v>1106881.001382976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5.7403</v>
      </c>
      <c r="E21" t="n">
        <v>17.42</v>
      </c>
      <c r="F21" t="n">
        <v>14.48</v>
      </c>
      <c r="G21" t="n">
        <v>45.74</v>
      </c>
      <c r="H21" t="n">
        <v>0.61</v>
      </c>
      <c r="I21" t="n">
        <v>19</v>
      </c>
      <c r="J21" t="n">
        <v>165.91</v>
      </c>
      <c r="K21" t="n">
        <v>50.28</v>
      </c>
      <c r="L21" t="n">
        <v>5.75</v>
      </c>
      <c r="M21" t="n">
        <v>7</v>
      </c>
      <c r="N21" t="n">
        <v>29.88</v>
      </c>
      <c r="O21" t="n">
        <v>20696.74</v>
      </c>
      <c r="P21" t="n">
        <v>138.17</v>
      </c>
      <c r="Q21" t="n">
        <v>1389.59</v>
      </c>
      <c r="R21" t="n">
        <v>52.16</v>
      </c>
      <c r="S21" t="n">
        <v>39.31</v>
      </c>
      <c r="T21" t="n">
        <v>5548.62</v>
      </c>
      <c r="U21" t="n">
        <v>0.75</v>
      </c>
      <c r="V21" t="n">
        <v>0.89</v>
      </c>
      <c r="W21" t="n">
        <v>3.41</v>
      </c>
      <c r="X21" t="n">
        <v>0.36</v>
      </c>
      <c r="Y21" t="n">
        <v>1</v>
      </c>
      <c r="Z21" t="n">
        <v>10</v>
      </c>
      <c r="AA21" t="n">
        <v>891.9165062394896</v>
      </c>
      <c r="AB21" t="n">
        <v>1220.359512416042</v>
      </c>
      <c r="AC21" t="n">
        <v>1103.890113336387</v>
      </c>
      <c r="AD21" t="n">
        <v>891916.5062394897</v>
      </c>
      <c r="AE21" t="n">
        <v>1220359.512416042</v>
      </c>
      <c r="AF21" t="n">
        <v>3.785495874252837e-06</v>
      </c>
      <c r="AG21" t="n">
        <v>45.36458333333334</v>
      </c>
      <c r="AH21" t="n">
        <v>1103890.113336388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5.7337</v>
      </c>
      <c r="E22" t="n">
        <v>17.44</v>
      </c>
      <c r="F22" t="n">
        <v>14.5</v>
      </c>
      <c r="G22" t="n">
        <v>45.8</v>
      </c>
      <c r="H22" t="n">
        <v>0.64</v>
      </c>
      <c r="I22" t="n">
        <v>19</v>
      </c>
      <c r="J22" t="n">
        <v>166.27</v>
      </c>
      <c r="K22" t="n">
        <v>50.28</v>
      </c>
      <c r="L22" t="n">
        <v>6</v>
      </c>
      <c r="M22" t="n">
        <v>1</v>
      </c>
      <c r="N22" t="n">
        <v>29.99</v>
      </c>
      <c r="O22" t="n">
        <v>20741.2</v>
      </c>
      <c r="P22" t="n">
        <v>138.3</v>
      </c>
      <c r="Q22" t="n">
        <v>1389.68</v>
      </c>
      <c r="R22" t="n">
        <v>52.58</v>
      </c>
      <c r="S22" t="n">
        <v>39.31</v>
      </c>
      <c r="T22" t="n">
        <v>5760.28</v>
      </c>
      <c r="U22" t="n">
        <v>0.75</v>
      </c>
      <c r="V22" t="n">
        <v>0.89</v>
      </c>
      <c r="W22" t="n">
        <v>3.41</v>
      </c>
      <c r="X22" t="n">
        <v>0.38</v>
      </c>
      <c r="Y22" t="n">
        <v>1</v>
      </c>
      <c r="Z22" t="n">
        <v>10</v>
      </c>
      <c r="AA22" t="n">
        <v>892.4125887923768</v>
      </c>
      <c r="AB22" t="n">
        <v>1221.03827445052</v>
      </c>
      <c r="AC22" t="n">
        <v>1104.504095274943</v>
      </c>
      <c r="AD22" t="n">
        <v>892412.5887923768</v>
      </c>
      <c r="AE22" t="n">
        <v>1221038.27445052</v>
      </c>
      <c r="AF22" t="n">
        <v>3.781143440970592e-06</v>
      </c>
      <c r="AG22" t="n">
        <v>45.41666666666666</v>
      </c>
      <c r="AH22" t="n">
        <v>1104504.095274943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5.7339</v>
      </c>
      <c r="E23" t="n">
        <v>17.44</v>
      </c>
      <c r="F23" t="n">
        <v>14.5</v>
      </c>
      <c r="G23" t="n">
        <v>45.8</v>
      </c>
      <c r="H23" t="n">
        <v>0.66</v>
      </c>
      <c r="I23" t="n">
        <v>19</v>
      </c>
      <c r="J23" t="n">
        <v>166.64</v>
      </c>
      <c r="K23" t="n">
        <v>50.28</v>
      </c>
      <c r="L23" t="n">
        <v>6.25</v>
      </c>
      <c r="M23" t="n">
        <v>0</v>
      </c>
      <c r="N23" t="n">
        <v>30.11</v>
      </c>
      <c r="O23" t="n">
        <v>20785.69</v>
      </c>
      <c r="P23" t="n">
        <v>138.29</v>
      </c>
      <c r="Q23" t="n">
        <v>1389.64</v>
      </c>
      <c r="R23" t="n">
        <v>52.72</v>
      </c>
      <c r="S23" t="n">
        <v>39.31</v>
      </c>
      <c r="T23" t="n">
        <v>5828.28</v>
      </c>
      <c r="U23" t="n">
        <v>0.75</v>
      </c>
      <c r="V23" t="n">
        <v>0.89</v>
      </c>
      <c r="W23" t="n">
        <v>3.41</v>
      </c>
      <c r="X23" t="n">
        <v>0.38</v>
      </c>
      <c r="Y23" t="n">
        <v>1</v>
      </c>
      <c r="Z23" t="n">
        <v>10</v>
      </c>
      <c r="AA23" t="n">
        <v>892.3954569126929</v>
      </c>
      <c r="AB23" t="n">
        <v>1221.014833856931</v>
      </c>
      <c r="AC23" t="n">
        <v>1104.482891818708</v>
      </c>
      <c r="AD23" t="n">
        <v>892395.4569126929</v>
      </c>
      <c r="AE23" t="n">
        <v>1221014.833856931</v>
      </c>
      <c r="AF23" t="n">
        <v>3.781275332888236e-06</v>
      </c>
      <c r="AG23" t="n">
        <v>45.41666666666666</v>
      </c>
      <c r="AH23" t="n">
        <v>1104482.891818708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3.383</v>
      </c>
      <c r="E2" t="n">
        <v>29.56</v>
      </c>
      <c r="F2" t="n">
        <v>18.21</v>
      </c>
      <c r="G2" t="n">
        <v>5.52</v>
      </c>
      <c r="H2" t="n">
        <v>0.08</v>
      </c>
      <c r="I2" t="n">
        <v>198</v>
      </c>
      <c r="J2" t="n">
        <v>222.93</v>
      </c>
      <c r="K2" t="n">
        <v>56.94</v>
      </c>
      <c r="L2" t="n">
        <v>1</v>
      </c>
      <c r="M2" t="n">
        <v>196</v>
      </c>
      <c r="N2" t="n">
        <v>49.99</v>
      </c>
      <c r="O2" t="n">
        <v>27728.69</v>
      </c>
      <c r="P2" t="n">
        <v>275.08</v>
      </c>
      <c r="Q2" t="n">
        <v>1390.43</v>
      </c>
      <c r="R2" t="n">
        <v>168.15</v>
      </c>
      <c r="S2" t="n">
        <v>39.31</v>
      </c>
      <c r="T2" t="n">
        <v>62652.37</v>
      </c>
      <c r="U2" t="n">
        <v>0.23</v>
      </c>
      <c r="V2" t="n">
        <v>0.71</v>
      </c>
      <c r="W2" t="n">
        <v>3.7</v>
      </c>
      <c r="X2" t="n">
        <v>4.08</v>
      </c>
      <c r="Y2" t="n">
        <v>1</v>
      </c>
      <c r="Z2" t="n">
        <v>10</v>
      </c>
      <c r="AA2" t="n">
        <v>1821.118083247142</v>
      </c>
      <c r="AB2" t="n">
        <v>2491.734103558314</v>
      </c>
      <c r="AC2" t="n">
        <v>2253.926497885487</v>
      </c>
      <c r="AD2" t="n">
        <v>1821118.083247142</v>
      </c>
      <c r="AE2" t="n">
        <v>2491734.103558314</v>
      </c>
      <c r="AF2" t="n">
        <v>1.927153102921591e-06</v>
      </c>
      <c r="AG2" t="n">
        <v>76.97916666666667</v>
      </c>
      <c r="AH2" t="n">
        <v>2253926.497885487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3.7915</v>
      </c>
      <c r="E3" t="n">
        <v>26.37</v>
      </c>
      <c r="F3" t="n">
        <v>17.17</v>
      </c>
      <c r="G3" t="n">
        <v>6.92</v>
      </c>
      <c r="H3" t="n">
        <v>0.1</v>
      </c>
      <c r="I3" t="n">
        <v>149</v>
      </c>
      <c r="J3" t="n">
        <v>223.35</v>
      </c>
      <c r="K3" t="n">
        <v>56.94</v>
      </c>
      <c r="L3" t="n">
        <v>1.25</v>
      </c>
      <c r="M3" t="n">
        <v>147</v>
      </c>
      <c r="N3" t="n">
        <v>50.15</v>
      </c>
      <c r="O3" t="n">
        <v>27780.03</v>
      </c>
      <c r="P3" t="n">
        <v>258.22</v>
      </c>
      <c r="Q3" t="n">
        <v>1390.19</v>
      </c>
      <c r="R3" t="n">
        <v>136.14</v>
      </c>
      <c r="S3" t="n">
        <v>39.31</v>
      </c>
      <c r="T3" t="n">
        <v>46890.6</v>
      </c>
      <c r="U3" t="n">
        <v>0.29</v>
      </c>
      <c r="V3" t="n">
        <v>0.75</v>
      </c>
      <c r="W3" t="n">
        <v>3.61</v>
      </c>
      <c r="X3" t="n">
        <v>3.05</v>
      </c>
      <c r="Y3" t="n">
        <v>1</v>
      </c>
      <c r="Z3" t="n">
        <v>10</v>
      </c>
      <c r="AA3" t="n">
        <v>1595.770470420403</v>
      </c>
      <c r="AB3" t="n">
        <v>2183.403558053737</v>
      </c>
      <c r="AC3" t="n">
        <v>1975.022586899229</v>
      </c>
      <c r="AD3" t="n">
        <v>1595770.470420403</v>
      </c>
      <c r="AE3" t="n">
        <v>2183403.558053738</v>
      </c>
      <c r="AF3" t="n">
        <v>2.159858406658946e-06</v>
      </c>
      <c r="AG3" t="n">
        <v>68.671875</v>
      </c>
      <c r="AH3" t="n">
        <v>1975022.586899229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4.0962</v>
      </c>
      <c r="E4" t="n">
        <v>24.41</v>
      </c>
      <c r="F4" t="n">
        <v>16.53</v>
      </c>
      <c r="G4" t="n">
        <v>8.33</v>
      </c>
      <c r="H4" t="n">
        <v>0.12</v>
      </c>
      <c r="I4" t="n">
        <v>119</v>
      </c>
      <c r="J4" t="n">
        <v>223.76</v>
      </c>
      <c r="K4" t="n">
        <v>56.94</v>
      </c>
      <c r="L4" t="n">
        <v>1.5</v>
      </c>
      <c r="M4" t="n">
        <v>117</v>
      </c>
      <c r="N4" t="n">
        <v>50.32</v>
      </c>
      <c r="O4" t="n">
        <v>27831.42</v>
      </c>
      <c r="P4" t="n">
        <v>247.29</v>
      </c>
      <c r="Q4" t="n">
        <v>1390.12</v>
      </c>
      <c r="R4" t="n">
        <v>116.4</v>
      </c>
      <c r="S4" t="n">
        <v>39.31</v>
      </c>
      <c r="T4" t="n">
        <v>37172.7</v>
      </c>
      <c r="U4" t="n">
        <v>0.34</v>
      </c>
      <c r="V4" t="n">
        <v>0.78</v>
      </c>
      <c r="W4" t="n">
        <v>3.55</v>
      </c>
      <c r="X4" t="n">
        <v>2.4</v>
      </c>
      <c r="Y4" t="n">
        <v>1</v>
      </c>
      <c r="Z4" t="n">
        <v>10</v>
      </c>
      <c r="AA4" t="n">
        <v>1454.502977494447</v>
      </c>
      <c r="AB4" t="n">
        <v>1990.115141950509</v>
      </c>
      <c r="AC4" t="n">
        <v>1800.181345946896</v>
      </c>
      <c r="AD4" t="n">
        <v>1454502.977494447</v>
      </c>
      <c r="AE4" t="n">
        <v>1990115.141950509</v>
      </c>
      <c r="AF4" t="n">
        <v>2.333433207267935e-06</v>
      </c>
      <c r="AG4" t="n">
        <v>63.56770833333334</v>
      </c>
      <c r="AH4" t="n">
        <v>1800181.345946896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4.3126</v>
      </c>
      <c r="E5" t="n">
        <v>23.19</v>
      </c>
      <c r="F5" t="n">
        <v>16.14</v>
      </c>
      <c r="G5" t="n">
        <v>9.68</v>
      </c>
      <c r="H5" t="n">
        <v>0.14</v>
      </c>
      <c r="I5" t="n">
        <v>100</v>
      </c>
      <c r="J5" t="n">
        <v>224.18</v>
      </c>
      <c r="K5" t="n">
        <v>56.94</v>
      </c>
      <c r="L5" t="n">
        <v>1.75</v>
      </c>
      <c r="M5" t="n">
        <v>98</v>
      </c>
      <c r="N5" t="n">
        <v>50.49</v>
      </c>
      <c r="O5" t="n">
        <v>27882.87</v>
      </c>
      <c r="P5" t="n">
        <v>240.12</v>
      </c>
      <c r="Q5" t="n">
        <v>1390.16</v>
      </c>
      <c r="R5" t="n">
        <v>103.99</v>
      </c>
      <c r="S5" t="n">
        <v>39.31</v>
      </c>
      <c r="T5" t="n">
        <v>31058.96</v>
      </c>
      <c r="U5" t="n">
        <v>0.38</v>
      </c>
      <c r="V5" t="n">
        <v>0.8</v>
      </c>
      <c r="W5" t="n">
        <v>3.52</v>
      </c>
      <c r="X5" t="n">
        <v>2.01</v>
      </c>
      <c r="Y5" t="n">
        <v>1</v>
      </c>
      <c r="Z5" t="n">
        <v>10</v>
      </c>
      <c r="AA5" t="n">
        <v>1367.521538871691</v>
      </c>
      <c r="AB5" t="n">
        <v>1871.103300276609</v>
      </c>
      <c r="AC5" t="n">
        <v>1692.527827408184</v>
      </c>
      <c r="AD5" t="n">
        <v>1367521.538871691</v>
      </c>
      <c r="AE5" t="n">
        <v>1871103.300276609</v>
      </c>
      <c r="AF5" t="n">
        <v>2.456707204155972e-06</v>
      </c>
      <c r="AG5" t="n">
        <v>60.390625</v>
      </c>
      <c r="AH5" t="n">
        <v>1692527.827408184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4.4978</v>
      </c>
      <c r="E6" t="n">
        <v>22.23</v>
      </c>
      <c r="F6" t="n">
        <v>15.84</v>
      </c>
      <c r="G6" t="n">
        <v>11.18</v>
      </c>
      <c r="H6" t="n">
        <v>0.16</v>
      </c>
      <c r="I6" t="n">
        <v>85</v>
      </c>
      <c r="J6" t="n">
        <v>224.6</v>
      </c>
      <c r="K6" t="n">
        <v>56.94</v>
      </c>
      <c r="L6" t="n">
        <v>2</v>
      </c>
      <c r="M6" t="n">
        <v>83</v>
      </c>
      <c r="N6" t="n">
        <v>50.65</v>
      </c>
      <c r="O6" t="n">
        <v>27934.37</v>
      </c>
      <c r="P6" t="n">
        <v>234.49</v>
      </c>
      <c r="Q6" t="n">
        <v>1390.05</v>
      </c>
      <c r="R6" t="n">
        <v>94.58</v>
      </c>
      <c r="S6" t="n">
        <v>39.31</v>
      </c>
      <c r="T6" t="n">
        <v>26429.84</v>
      </c>
      <c r="U6" t="n">
        <v>0.42</v>
      </c>
      <c r="V6" t="n">
        <v>0.8100000000000001</v>
      </c>
      <c r="W6" t="n">
        <v>3.51</v>
      </c>
      <c r="X6" t="n">
        <v>1.72</v>
      </c>
      <c r="Y6" t="n">
        <v>1</v>
      </c>
      <c r="Z6" t="n">
        <v>10</v>
      </c>
      <c r="AA6" t="n">
        <v>1299.679792009551</v>
      </c>
      <c r="AB6" t="n">
        <v>1778.279229253191</v>
      </c>
      <c r="AC6" t="n">
        <v>1608.562755443839</v>
      </c>
      <c r="AD6" t="n">
        <v>1299679.792009551</v>
      </c>
      <c r="AE6" t="n">
        <v>1778279.229253191</v>
      </c>
      <c r="AF6" t="n">
        <v>2.562207870623923e-06</v>
      </c>
      <c r="AG6" t="n">
        <v>57.890625</v>
      </c>
      <c r="AH6" t="n">
        <v>1608562.75544384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4.6322</v>
      </c>
      <c r="E7" t="n">
        <v>21.59</v>
      </c>
      <c r="F7" t="n">
        <v>15.64</v>
      </c>
      <c r="G7" t="n">
        <v>12.51</v>
      </c>
      <c r="H7" t="n">
        <v>0.18</v>
      </c>
      <c r="I7" t="n">
        <v>75</v>
      </c>
      <c r="J7" t="n">
        <v>225.01</v>
      </c>
      <c r="K7" t="n">
        <v>56.94</v>
      </c>
      <c r="L7" t="n">
        <v>2.25</v>
      </c>
      <c r="M7" t="n">
        <v>73</v>
      </c>
      <c r="N7" t="n">
        <v>50.82</v>
      </c>
      <c r="O7" t="n">
        <v>27985.94</v>
      </c>
      <c r="P7" t="n">
        <v>230.37</v>
      </c>
      <c r="Q7" t="n">
        <v>1389.81</v>
      </c>
      <c r="R7" t="n">
        <v>88.09999999999999</v>
      </c>
      <c r="S7" t="n">
        <v>39.31</v>
      </c>
      <c r="T7" t="n">
        <v>23239.27</v>
      </c>
      <c r="U7" t="n">
        <v>0.45</v>
      </c>
      <c r="V7" t="n">
        <v>0.82</v>
      </c>
      <c r="W7" t="n">
        <v>3.49</v>
      </c>
      <c r="X7" t="n">
        <v>1.51</v>
      </c>
      <c r="Y7" t="n">
        <v>1</v>
      </c>
      <c r="Z7" t="n">
        <v>10</v>
      </c>
      <c r="AA7" t="n">
        <v>1260.87530526096</v>
      </c>
      <c r="AB7" t="n">
        <v>1725.185218550636</v>
      </c>
      <c r="AC7" t="n">
        <v>1560.535962604824</v>
      </c>
      <c r="AD7" t="n">
        <v>1260875.30526096</v>
      </c>
      <c r="AE7" t="n">
        <v>1725185.218550636</v>
      </c>
      <c r="AF7" t="n">
        <v>2.638769909356606e-06</v>
      </c>
      <c r="AG7" t="n">
        <v>56.22395833333334</v>
      </c>
      <c r="AH7" t="n">
        <v>1560535.962604824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4.762</v>
      </c>
      <c r="E8" t="n">
        <v>21</v>
      </c>
      <c r="F8" t="n">
        <v>15.44</v>
      </c>
      <c r="G8" t="n">
        <v>14.04</v>
      </c>
      <c r="H8" t="n">
        <v>0.2</v>
      </c>
      <c r="I8" t="n">
        <v>66</v>
      </c>
      <c r="J8" t="n">
        <v>225.43</v>
      </c>
      <c r="K8" t="n">
        <v>56.94</v>
      </c>
      <c r="L8" t="n">
        <v>2.5</v>
      </c>
      <c r="M8" t="n">
        <v>64</v>
      </c>
      <c r="N8" t="n">
        <v>50.99</v>
      </c>
      <c r="O8" t="n">
        <v>28037.57</v>
      </c>
      <c r="P8" t="n">
        <v>226.3</v>
      </c>
      <c r="Q8" t="n">
        <v>1389.89</v>
      </c>
      <c r="R8" t="n">
        <v>82.43000000000001</v>
      </c>
      <c r="S8" t="n">
        <v>39.31</v>
      </c>
      <c r="T8" t="n">
        <v>20452.92</v>
      </c>
      <c r="U8" t="n">
        <v>0.48</v>
      </c>
      <c r="V8" t="n">
        <v>0.83</v>
      </c>
      <c r="W8" t="n">
        <v>3.47</v>
      </c>
      <c r="X8" t="n">
        <v>1.32</v>
      </c>
      <c r="Y8" t="n">
        <v>1</v>
      </c>
      <c r="Z8" t="n">
        <v>10</v>
      </c>
      <c r="AA8" t="n">
        <v>1213.776916325443</v>
      </c>
      <c r="AB8" t="n">
        <v>1660.743124974788</v>
      </c>
      <c r="AC8" t="n">
        <v>1502.244131994809</v>
      </c>
      <c r="AD8" t="n">
        <v>1213776.916325443</v>
      </c>
      <c r="AE8" t="n">
        <v>1660743.124974788</v>
      </c>
      <c r="AF8" t="n">
        <v>2.712711521168376e-06</v>
      </c>
      <c r="AG8" t="n">
        <v>54.6875</v>
      </c>
      <c r="AH8" t="n">
        <v>1502244.131994809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4.868</v>
      </c>
      <c r="E9" t="n">
        <v>20.54</v>
      </c>
      <c r="F9" t="n">
        <v>15.29</v>
      </c>
      <c r="G9" t="n">
        <v>15.55</v>
      </c>
      <c r="H9" t="n">
        <v>0.22</v>
      </c>
      <c r="I9" t="n">
        <v>59</v>
      </c>
      <c r="J9" t="n">
        <v>225.85</v>
      </c>
      <c r="K9" t="n">
        <v>56.94</v>
      </c>
      <c r="L9" t="n">
        <v>2.75</v>
      </c>
      <c r="M9" t="n">
        <v>57</v>
      </c>
      <c r="N9" t="n">
        <v>51.16</v>
      </c>
      <c r="O9" t="n">
        <v>28089.25</v>
      </c>
      <c r="P9" t="n">
        <v>222.73</v>
      </c>
      <c r="Q9" t="n">
        <v>1389.79</v>
      </c>
      <c r="R9" t="n">
        <v>77.66</v>
      </c>
      <c r="S9" t="n">
        <v>39.31</v>
      </c>
      <c r="T9" t="n">
        <v>18101.95</v>
      </c>
      <c r="U9" t="n">
        <v>0.51</v>
      </c>
      <c r="V9" t="n">
        <v>0.84</v>
      </c>
      <c r="W9" t="n">
        <v>3.46</v>
      </c>
      <c r="X9" t="n">
        <v>1.17</v>
      </c>
      <c r="Y9" t="n">
        <v>1</v>
      </c>
      <c r="Z9" t="n">
        <v>10</v>
      </c>
      <c r="AA9" t="n">
        <v>1189.981248695189</v>
      </c>
      <c r="AB9" t="n">
        <v>1628.184842732309</v>
      </c>
      <c r="AC9" t="n">
        <v>1472.793166513716</v>
      </c>
      <c r="AD9" t="n">
        <v>1189981.248695189</v>
      </c>
      <c r="AE9" t="n">
        <v>1628184.842732309</v>
      </c>
      <c r="AF9" t="n">
        <v>2.773095271954569e-06</v>
      </c>
      <c r="AG9" t="n">
        <v>53.48958333333334</v>
      </c>
      <c r="AH9" t="n">
        <v>1472793.166513716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4.9437</v>
      </c>
      <c r="E10" t="n">
        <v>20.23</v>
      </c>
      <c r="F10" t="n">
        <v>15.2</v>
      </c>
      <c r="G10" t="n">
        <v>16.89</v>
      </c>
      <c r="H10" t="n">
        <v>0.24</v>
      </c>
      <c r="I10" t="n">
        <v>54</v>
      </c>
      <c r="J10" t="n">
        <v>226.27</v>
      </c>
      <c r="K10" t="n">
        <v>56.94</v>
      </c>
      <c r="L10" t="n">
        <v>3</v>
      </c>
      <c r="M10" t="n">
        <v>52</v>
      </c>
      <c r="N10" t="n">
        <v>51.33</v>
      </c>
      <c r="O10" t="n">
        <v>28140.99</v>
      </c>
      <c r="P10" t="n">
        <v>220.33</v>
      </c>
      <c r="Q10" t="n">
        <v>1389.62</v>
      </c>
      <c r="R10" t="n">
        <v>74.91</v>
      </c>
      <c r="S10" t="n">
        <v>39.31</v>
      </c>
      <c r="T10" t="n">
        <v>16750.8</v>
      </c>
      <c r="U10" t="n">
        <v>0.52</v>
      </c>
      <c r="V10" t="n">
        <v>0.84</v>
      </c>
      <c r="W10" t="n">
        <v>3.44</v>
      </c>
      <c r="X10" t="n">
        <v>1.07</v>
      </c>
      <c r="Y10" t="n">
        <v>1</v>
      </c>
      <c r="Z10" t="n">
        <v>10</v>
      </c>
      <c r="AA10" t="n">
        <v>1161.174598096463</v>
      </c>
      <c r="AB10" t="n">
        <v>1588.7703125234</v>
      </c>
      <c r="AC10" t="n">
        <v>1437.140303749304</v>
      </c>
      <c r="AD10" t="n">
        <v>1161174.598096463</v>
      </c>
      <c r="AE10" t="n">
        <v>1588770.312523399</v>
      </c>
      <c r="AF10" t="n">
        <v>2.816218384544331e-06</v>
      </c>
      <c r="AG10" t="n">
        <v>52.68229166666666</v>
      </c>
      <c r="AH10" t="n">
        <v>1437140.303749304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5.024</v>
      </c>
      <c r="E11" t="n">
        <v>19.9</v>
      </c>
      <c r="F11" t="n">
        <v>15.09</v>
      </c>
      <c r="G11" t="n">
        <v>18.48</v>
      </c>
      <c r="H11" t="n">
        <v>0.25</v>
      </c>
      <c r="I11" t="n">
        <v>49</v>
      </c>
      <c r="J11" t="n">
        <v>226.69</v>
      </c>
      <c r="K11" t="n">
        <v>56.94</v>
      </c>
      <c r="L11" t="n">
        <v>3.25</v>
      </c>
      <c r="M11" t="n">
        <v>47</v>
      </c>
      <c r="N11" t="n">
        <v>51.5</v>
      </c>
      <c r="O11" t="n">
        <v>28192.8</v>
      </c>
      <c r="P11" t="n">
        <v>217.4</v>
      </c>
      <c r="Q11" t="n">
        <v>1389.7</v>
      </c>
      <c r="R11" t="n">
        <v>71.43000000000001</v>
      </c>
      <c r="S11" t="n">
        <v>39.31</v>
      </c>
      <c r="T11" t="n">
        <v>15036.7</v>
      </c>
      <c r="U11" t="n">
        <v>0.55</v>
      </c>
      <c r="V11" t="n">
        <v>0.85</v>
      </c>
      <c r="W11" t="n">
        <v>3.44</v>
      </c>
      <c r="X11" t="n">
        <v>0.97</v>
      </c>
      <c r="Y11" t="n">
        <v>1</v>
      </c>
      <c r="Z11" t="n">
        <v>10</v>
      </c>
      <c r="AA11" t="n">
        <v>1141.273254847849</v>
      </c>
      <c r="AB11" t="n">
        <v>1561.540416705347</v>
      </c>
      <c r="AC11" t="n">
        <v>1412.509190970728</v>
      </c>
      <c r="AD11" t="n">
        <v>1141273.254847849</v>
      </c>
      <c r="AE11" t="n">
        <v>1561540.416705347</v>
      </c>
      <c r="AF11" t="n">
        <v>2.861961924055003e-06</v>
      </c>
      <c r="AG11" t="n">
        <v>51.82291666666666</v>
      </c>
      <c r="AH11" t="n">
        <v>1412509.190970728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5.0893</v>
      </c>
      <c r="E12" t="n">
        <v>19.65</v>
      </c>
      <c r="F12" t="n">
        <v>15.01</v>
      </c>
      <c r="G12" t="n">
        <v>20.02</v>
      </c>
      <c r="H12" t="n">
        <v>0.27</v>
      </c>
      <c r="I12" t="n">
        <v>45</v>
      </c>
      <c r="J12" t="n">
        <v>227.11</v>
      </c>
      <c r="K12" t="n">
        <v>56.94</v>
      </c>
      <c r="L12" t="n">
        <v>3.5</v>
      </c>
      <c r="M12" t="n">
        <v>43</v>
      </c>
      <c r="N12" t="n">
        <v>51.67</v>
      </c>
      <c r="O12" t="n">
        <v>28244.66</v>
      </c>
      <c r="P12" t="n">
        <v>214.96</v>
      </c>
      <c r="Q12" t="n">
        <v>1389.95</v>
      </c>
      <c r="R12" t="n">
        <v>68.89</v>
      </c>
      <c r="S12" t="n">
        <v>39.31</v>
      </c>
      <c r="T12" t="n">
        <v>13786.52</v>
      </c>
      <c r="U12" t="n">
        <v>0.57</v>
      </c>
      <c r="V12" t="n">
        <v>0.86</v>
      </c>
      <c r="W12" t="n">
        <v>3.44</v>
      </c>
      <c r="X12" t="n">
        <v>0.89</v>
      </c>
      <c r="Y12" t="n">
        <v>1</v>
      </c>
      <c r="Z12" t="n">
        <v>10</v>
      </c>
      <c r="AA12" t="n">
        <v>1123.56752817669</v>
      </c>
      <c r="AB12" t="n">
        <v>1537.314660352335</v>
      </c>
      <c r="AC12" t="n">
        <v>1390.595506802985</v>
      </c>
      <c r="AD12" t="n">
        <v>1123567.52817669</v>
      </c>
      <c r="AE12" t="n">
        <v>1537314.660352335</v>
      </c>
      <c r="AF12" t="n">
        <v>2.899160593171403e-06</v>
      </c>
      <c r="AG12" t="n">
        <v>51.171875</v>
      </c>
      <c r="AH12" t="n">
        <v>1390595.506802985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5.1369</v>
      </c>
      <c r="E13" t="n">
        <v>19.47</v>
      </c>
      <c r="F13" t="n">
        <v>14.96</v>
      </c>
      <c r="G13" t="n">
        <v>21.38</v>
      </c>
      <c r="H13" t="n">
        <v>0.29</v>
      </c>
      <c r="I13" t="n">
        <v>42</v>
      </c>
      <c r="J13" t="n">
        <v>227.53</v>
      </c>
      <c r="K13" t="n">
        <v>56.94</v>
      </c>
      <c r="L13" t="n">
        <v>3.75</v>
      </c>
      <c r="M13" t="n">
        <v>40</v>
      </c>
      <c r="N13" t="n">
        <v>51.84</v>
      </c>
      <c r="O13" t="n">
        <v>28296.58</v>
      </c>
      <c r="P13" t="n">
        <v>212.9</v>
      </c>
      <c r="Q13" t="n">
        <v>1389.96</v>
      </c>
      <c r="R13" t="n">
        <v>67.2</v>
      </c>
      <c r="S13" t="n">
        <v>39.31</v>
      </c>
      <c r="T13" t="n">
        <v>12954.21</v>
      </c>
      <c r="U13" t="n">
        <v>0.58</v>
      </c>
      <c r="V13" t="n">
        <v>0.86</v>
      </c>
      <c r="W13" t="n">
        <v>3.44</v>
      </c>
      <c r="X13" t="n">
        <v>0.84</v>
      </c>
      <c r="Y13" t="n">
        <v>1</v>
      </c>
      <c r="Z13" t="n">
        <v>10</v>
      </c>
      <c r="AA13" t="n">
        <v>1107.871225583423</v>
      </c>
      <c r="AB13" t="n">
        <v>1515.83828667223</v>
      </c>
      <c r="AC13" t="n">
        <v>1371.168808084629</v>
      </c>
      <c r="AD13" t="n">
        <v>1107871.225583423</v>
      </c>
      <c r="AE13" t="n">
        <v>1515838.28667223</v>
      </c>
      <c r="AF13" t="n">
        <v>2.92627631522256e-06</v>
      </c>
      <c r="AG13" t="n">
        <v>50.703125</v>
      </c>
      <c r="AH13" t="n">
        <v>1371168.808084629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5.1932</v>
      </c>
      <c r="E14" t="n">
        <v>19.26</v>
      </c>
      <c r="F14" t="n">
        <v>14.88</v>
      </c>
      <c r="G14" t="n">
        <v>22.9</v>
      </c>
      <c r="H14" t="n">
        <v>0.31</v>
      </c>
      <c r="I14" t="n">
        <v>39</v>
      </c>
      <c r="J14" t="n">
        <v>227.95</v>
      </c>
      <c r="K14" t="n">
        <v>56.94</v>
      </c>
      <c r="L14" t="n">
        <v>4</v>
      </c>
      <c r="M14" t="n">
        <v>37</v>
      </c>
      <c r="N14" t="n">
        <v>52.01</v>
      </c>
      <c r="O14" t="n">
        <v>28348.56</v>
      </c>
      <c r="P14" t="n">
        <v>210.67</v>
      </c>
      <c r="Q14" t="n">
        <v>1389.73</v>
      </c>
      <c r="R14" t="n">
        <v>64.81</v>
      </c>
      <c r="S14" t="n">
        <v>39.31</v>
      </c>
      <c r="T14" t="n">
        <v>11777.75</v>
      </c>
      <c r="U14" t="n">
        <v>0.61</v>
      </c>
      <c r="V14" t="n">
        <v>0.86</v>
      </c>
      <c r="W14" t="n">
        <v>3.43</v>
      </c>
      <c r="X14" t="n">
        <v>0.76</v>
      </c>
      <c r="Y14" t="n">
        <v>1</v>
      </c>
      <c r="Z14" t="n">
        <v>10</v>
      </c>
      <c r="AA14" t="n">
        <v>1091.306739368954</v>
      </c>
      <c r="AB14" t="n">
        <v>1493.174025860036</v>
      </c>
      <c r="AC14" t="n">
        <v>1350.667592514861</v>
      </c>
      <c r="AD14" t="n">
        <v>1091306.739368954</v>
      </c>
      <c r="AE14" t="n">
        <v>1493174.025860036</v>
      </c>
      <c r="AF14" t="n">
        <v>2.958348062102397e-06</v>
      </c>
      <c r="AG14" t="n">
        <v>50.15625</v>
      </c>
      <c r="AH14" t="n">
        <v>1350667.592514861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5.2311</v>
      </c>
      <c r="E15" t="n">
        <v>19.12</v>
      </c>
      <c r="F15" t="n">
        <v>14.83</v>
      </c>
      <c r="G15" t="n">
        <v>24.05</v>
      </c>
      <c r="H15" t="n">
        <v>0.33</v>
      </c>
      <c r="I15" t="n">
        <v>37</v>
      </c>
      <c r="J15" t="n">
        <v>228.38</v>
      </c>
      <c r="K15" t="n">
        <v>56.94</v>
      </c>
      <c r="L15" t="n">
        <v>4.25</v>
      </c>
      <c r="M15" t="n">
        <v>35</v>
      </c>
      <c r="N15" t="n">
        <v>52.18</v>
      </c>
      <c r="O15" t="n">
        <v>28400.61</v>
      </c>
      <c r="P15" t="n">
        <v>208.74</v>
      </c>
      <c r="Q15" t="n">
        <v>1389.73</v>
      </c>
      <c r="R15" t="n">
        <v>63.4</v>
      </c>
      <c r="S15" t="n">
        <v>39.31</v>
      </c>
      <c r="T15" t="n">
        <v>11082.63</v>
      </c>
      <c r="U15" t="n">
        <v>0.62</v>
      </c>
      <c r="V15" t="n">
        <v>0.87</v>
      </c>
      <c r="W15" t="n">
        <v>3.42</v>
      </c>
      <c r="X15" t="n">
        <v>0.71</v>
      </c>
      <c r="Y15" t="n">
        <v>1</v>
      </c>
      <c r="Z15" t="n">
        <v>10</v>
      </c>
      <c r="AA15" t="n">
        <v>1086.379481444235</v>
      </c>
      <c r="AB15" t="n">
        <v>1486.432334192158</v>
      </c>
      <c r="AC15" t="n">
        <v>1344.569318437742</v>
      </c>
      <c r="AD15" t="n">
        <v>1086379.481444235</v>
      </c>
      <c r="AE15" t="n">
        <v>1486432.334192158</v>
      </c>
      <c r="AF15" t="n">
        <v>2.979938101298592e-06</v>
      </c>
      <c r="AG15" t="n">
        <v>49.79166666666666</v>
      </c>
      <c r="AH15" t="n">
        <v>1344569.318437742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5.2759</v>
      </c>
      <c r="E16" t="n">
        <v>18.95</v>
      </c>
      <c r="F16" t="n">
        <v>14.8</v>
      </c>
      <c r="G16" t="n">
        <v>26.12</v>
      </c>
      <c r="H16" t="n">
        <v>0.35</v>
      </c>
      <c r="I16" t="n">
        <v>34</v>
      </c>
      <c r="J16" t="n">
        <v>228.8</v>
      </c>
      <c r="K16" t="n">
        <v>56.94</v>
      </c>
      <c r="L16" t="n">
        <v>4.5</v>
      </c>
      <c r="M16" t="n">
        <v>32</v>
      </c>
      <c r="N16" t="n">
        <v>52.36</v>
      </c>
      <c r="O16" t="n">
        <v>28452.71</v>
      </c>
      <c r="P16" t="n">
        <v>206.66</v>
      </c>
      <c r="Q16" t="n">
        <v>1389.76</v>
      </c>
      <c r="R16" t="n">
        <v>62.3</v>
      </c>
      <c r="S16" t="n">
        <v>39.31</v>
      </c>
      <c r="T16" t="n">
        <v>10547.74</v>
      </c>
      <c r="U16" t="n">
        <v>0.63</v>
      </c>
      <c r="V16" t="n">
        <v>0.87</v>
      </c>
      <c r="W16" t="n">
        <v>3.42</v>
      </c>
      <c r="X16" t="n">
        <v>0.68</v>
      </c>
      <c r="Y16" t="n">
        <v>1</v>
      </c>
      <c r="Z16" t="n">
        <v>10</v>
      </c>
      <c r="AA16" t="n">
        <v>1071.299550105745</v>
      </c>
      <c r="AB16" t="n">
        <v>1465.799306855219</v>
      </c>
      <c r="AC16" t="n">
        <v>1325.905478271204</v>
      </c>
      <c r="AD16" t="n">
        <v>1071299.550105745</v>
      </c>
      <c r="AE16" t="n">
        <v>1465799.306855219</v>
      </c>
      <c r="AF16" t="n">
        <v>3.005458780876152e-06</v>
      </c>
      <c r="AG16" t="n">
        <v>49.34895833333334</v>
      </c>
      <c r="AH16" t="n">
        <v>1325905.478271204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5.3188</v>
      </c>
      <c r="E17" t="n">
        <v>18.8</v>
      </c>
      <c r="F17" t="n">
        <v>14.74</v>
      </c>
      <c r="G17" t="n">
        <v>27.63</v>
      </c>
      <c r="H17" t="n">
        <v>0.37</v>
      </c>
      <c r="I17" t="n">
        <v>32</v>
      </c>
      <c r="J17" t="n">
        <v>229.22</v>
      </c>
      <c r="K17" t="n">
        <v>56.94</v>
      </c>
      <c r="L17" t="n">
        <v>4.75</v>
      </c>
      <c r="M17" t="n">
        <v>30</v>
      </c>
      <c r="N17" t="n">
        <v>52.53</v>
      </c>
      <c r="O17" t="n">
        <v>28504.87</v>
      </c>
      <c r="P17" t="n">
        <v>204.41</v>
      </c>
      <c r="Q17" t="n">
        <v>1389.75</v>
      </c>
      <c r="R17" t="n">
        <v>60.54</v>
      </c>
      <c r="S17" t="n">
        <v>39.31</v>
      </c>
      <c r="T17" t="n">
        <v>9674.09</v>
      </c>
      <c r="U17" t="n">
        <v>0.65</v>
      </c>
      <c r="V17" t="n">
        <v>0.87</v>
      </c>
      <c r="W17" t="n">
        <v>3.41</v>
      </c>
      <c r="X17" t="n">
        <v>0.61</v>
      </c>
      <c r="Y17" t="n">
        <v>1</v>
      </c>
      <c r="Z17" t="n">
        <v>10</v>
      </c>
      <c r="AA17" t="n">
        <v>1065.813846018519</v>
      </c>
      <c r="AB17" t="n">
        <v>1458.293524510892</v>
      </c>
      <c r="AC17" t="n">
        <v>1319.116037259388</v>
      </c>
      <c r="AD17" t="n">
        <v>1065813.846018519</v>
      </c>
      <c r="AE17" t="n">
        <v>1458293.524510892</v>
      </c>
      <c r="AF17" t="n">
        <v>3.029897110203772e-06</v>
      </c>
      <c r="AG17" t="n">
        <v>48.95833333333334</v>
      </c>
      <c r="AH17" t="n">
        <v>1319116.037259388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5.3342</v>
      </c>
      <c r="E18" t="n">
        <v>18.75</v>
      </c>
      <c r="F18" t="n">
        <v>14.73</v>
      </c>
      <c r="G18" t="n">
        <v>28.5</v>
      </c>
      <c r="H18" t="n">
        <v>0.39</v>
      </c>
      <c r="I18" t="n">
        <v>31</v>
      </c>
      <c r="J18" t="n">
        <v>229.65</v>
      </c>
      <c r="K18" t="n">
        <v>56.94</v>
      </c>
      <c r="L18" t="n">
        <v>5</v>
      </c>
      <c r="M18" t="n">
        <v>29</v>
      </c>
      <c r="N18" t="n">
        <v>52.7</v>
      </c>
      <c r="O18" t="n">
        <v>28557.1</v>
      </c>
      <c r="P18" t="n">
        <v>203.54</v>
      </c>
      <c r="Q18" t="n">
        <v>1389.67</v>
      </c>
      <c r="R18" t="n">
        <v>59.78</v>
      </c>
      <c r="S18" t="n">
        <v>39.31</v>
      </c>
      <c r="T18" t="n">
        <v>9301.02</v>
      </c>
      <c r="U18" t="n">
        <v>0.66</v>
      </c>
      <c r="V18" t="n">
        <v>0.87</v>
      </c>
      <c r="W18" t="n">
        <v>3.42</v>
      </c>
      <c r="X18" t="n">
        <v>0.6</v>
      </c>
      <c r="Y18" t="n">
        <v>1</v>
      </c>
      <c r="Z18" t="n">
        <v>10</v>
      </c>
      <c r="AA18" t="n">
        <v>1054.132610614861</v>
      </c>
      <c r="AB18" t="n">
        <v>1442.310742891872</v>
      </c>
      <c r="AC18" t="n">
        <v>1304.658629886113</v>
      </c>
      <c r="AD18" t="n">
        <v>1054132.610614861</v>
      </c>
      <c r="AE18" t="n">
        <v>1442310.742891872</v>
      </c>
      <c r="AF18" t="n">
        <v>3.038669843808558e-06</v>
      </c>
      <c r="AG18" t="n">
        <v>48.828125</v>
      </c>
      <c r="AH18" t="n">
        <v>1304658.629886113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5.3692</v>
      </c>
      <c r="E19" t="n">
        <v>18.62</v>
      </c>
      <c r="F19" t="n">
        <v>14.69</v>
      </c>
      <c r="G19" t="n">
        <v>30.4</v>
      </c>
      <c r="H19" t="n">
        <v>0.41</v>
      </c>
      <c r="I19" t="n">
        <v>29</v>
      </c>
      <c r="J19" t="n">
        <v>230.07</v>
      </c>
      <c r="K19" t="n">
        <v>56.94</v>
      </c>
      <c r="L19" t="n">
        <v>5.25</v>
      </c>
      <c r="M19" t="n">
        <v>27</v>
      </c>
      <c r="N19" t="n">
        <v>52.88</v>
      </c>
      <c r="O19" t="n">
        <v>28609.38</v>
      </c>
      <c r="P19" t="n">
        <v>201.62</v>
      </c>
      <c r="Q19" t="n">
        <v>1389.69</v>
      </c>
      <c r="R19" t="n">
        <v>59.02</v>
      </c>
      <c r="S19" t="n">
        <v>39.31</v>
      </c>
      <c r="T19" t="n">
        <v>8928.17</v>
      </c>
      <c r="U19" t="n">
        <v>0.67</v>
      </c>
      <c r="V19" t="n">
        <v>0.87</v>
      </c>
      <c r="W19" t="n">
        <v>3.41</v>
      </c>
      <c r="X19" t="n">
        <v>0.57</v>
      </c>
      <c r="Y19" t="n">
        <v>1</v>
      </c>
      <c r="Z19" t="n">
        <v>10</v>
      </c>
      <c r="AA19" t="n">
        <v>1049.708573483122</v>
      </c>
      <c r="AB19" t="n">
        <v>1436.257580113483</v>
      </c>
      <c r="AC19" t="n">
        <v>1299.183172467626</v>
      </c>
      <c r="AD19" t="n">
        <v>1049708.573483122</v>
      </c>
      <c r="AE19" t="n">
        <v>1436257.580113483</v>
      </c>
      <c r="AF19" t="n">
        <v>3.058607874728528e-06</v>
      </c>
      <c r="AG19" t="n">
        <v>48.48958333333334</v>
      </c>
      <c r="AH19" t="n">
        <v>1299183.172467626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5.4139</v>
      </c>
      <c r="E20" t="n">
        <v>18.47</v>
      </c>
      <c r="F20" t="n">
        <v>14.63</v>
      </c>
      <c r="G20" t="n">
        <v>32.5</v>
      </c>
      <c r="H20" t="n">
        <v>0.42</v>
      </c>
      <c r="I20" t="n">
        <v>27</v>
      </c>
      <c r="J20" t="n">
        <v>230.49</v>
      </c>
      <c r="K20" t="n">
        <v>56.94</v>
      </c>
      <c r="L20" t="n">
        <v>5.5</v>
      </c>
      <c r="M20" t="n">
        <v>25</v>
      </c>
      <c r="N20" t="n">
        <v>53.05</v>
      </c>
      <c r="O20" t="n">
        <v>28661.73</v>
      </c>
      <c r="P20" t="n">
        <v>199.28</v>
      </c>
      <c r="Q20" t="n">
        <v>1389.66</v>
      </c>
      <c r="R20" t="n">
        <v>57.14</v>
      </c>
      <c r="S20" t="n">
        <v>39.31</v>
      </c>
      <c r="T20" t="n">
        <v>8000.64</v>
      </c>
      <c r="U20" t="n">
        <v>0.6899999999999999</v>
      </c>
      <c r="V20" t="n">
        <v>0.88</v>
      </c>
      <c r="W20" t="n">
        <v>3.4</v>
      </c>
      <c r="X20" t="n">
        <v>0.5</v>
      </c>
      <c r="Y20" t="n">
        <v>1</v>
      </c>
      <c r="Z20" t="n">
        <v>10</v>
      </c>
      <c r="AA20" t="n">
        <v>1034.522905984126</v>
      </c>
      <c r="AB20" t="n">
        <v>1415.479879896989</v>
      </c>
      <c r="AC20" t="n">
        <v>1280.388466798109</v>
      </c>
      <c r="AD20" t="n">
        <v>1034522.905984126</v>
      </c>
      <c r="AE20" t="n">
        <v>1415479.879896989</v>
      </c>
      <c r="AF20" t="n">
        <v>3.08407158850346e-06</v>
      </c>
      <c r="AG20" t="n">
        <v>48.09895833333334</v>
      </c>
      <c r="AH20" t="n">
        <v>1280388.466798109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5.429</v>
      </c>
      <c r="E21" t="n">
        <v>18.42</v>
      </c>
      <c r="F21" t="n">
        <v>14.62</v>
      </c>
      <c r="G21" t="n">
        <v>33.73</v>
      </c>
      <c r="H21" t="n">
        <v>0.44</v>
      </c>
      <c r="I21" t="n">
        <v>26</v>
      </c>
      <c r="J21" t="n">
        <v>230.92</v>
      </c>
      <c r="K21" t="n">
        <v>56.94</v>
      </c>
      <c r="L21" t="n">
        <v>5.75</v>
      </c>
      <c r="M21" t="n">
        <v>24</v>
      </c>
      <c r="N21" t="n">
        <v>53.23</v>
      </c>
      <c r="O21" t="n">
        <v>28714.14</v>
      </c>
      <c r="P21" t="n">
        <v>197.62</v>
      </c>
      <c r="Q21" t="n">
        <v>1389.7</v>
      </c>
      <c r="R21" t="n">
        <v>56.74</v>
      </c>
      <c r="S21" t="n">
        <v>39.31</v>
      </c>
      <c r="T21" t="n">
        <v>7804.08</v>
      </c>
      <c r="U21" t="n">
        <v>0.6899999999999999</v>
      </c>
      <c r="V21" t="n">
        <v>0.88</v>
      </c>
      <c r="W21" t="n">
        <v>3.4</v>
      </c>
      <c r="X21" t="n">
        <v>0.49</v>
      </c>
      <c r="Y21" t="n">
        <v>1</v>
      </c>
      <c r="Z21" t="n">
        <v>10</v>
      </c>
      <c r="AA21" t="n">
        <v>1031.824195730358</v>
      </c>
      <c r="AB21" t="n">
        <v>1411.78738546909</v>
      </c>
      <c r="AC21" t="n">
        <v>1277.048378855959</v>
      </c>
      <c r="AD21" t="n">
        <v>1031824.195730358</v>
      </c>
      <c r="AE21" t="n">
        <v>1411787.38546909</v>
      </c>
      <c r="AF21" t="n">
        <v>3.092673424700361e-06</v>
      </c>
      <c r="AG21" t="n">
        <v>47.96875</v>
      </c>
      <c r="AH21" t="n">
        <v>1277048.378855959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5.4468</v>
      </c>
      <c r="E22" t="n">
        <v>18.36</v>
      </c>
      <c r="F22" t="n">
        <v>14.6</v>
      </c>
      <c r="G22" t="n">
        <v>35.04</v>
      </c>
      <c r="H22" t="n">
        <v>0.46</v>
      </c>
      <c r="I22" t="n">
        <v>25</v>
      </c>
      <c r="J22" t="n">
        <v>231.34</v>
      </c>
      <c r="K22" t="n">
        <v>56.94</v>
      </c>
      <c r="L22" t="n">
        <v>6</v>
      </c>
      <c r="M22" t="n">
        <v>23</v>
      </c>
      <c r="N22" t="n">
        <v>53.4</v>
      </c>
      <c r="O22" t="n">
        <v>28766.61</v>
      </c>
      <c r="P22" t="n">
        <v>196.49</v>
      </c>
      <c r="Q22" t="n">
        <v>1389.73</v>
      </c>
      <c r="R22" t="n">
        <v>56.33</v>
      </c>
      <c r="S22" t="n">
        <v>39.31</v>
      </c>
      <c r="T22" t="n">
        <v>7603.9</v>
      </c>
      <c r="U22" t="n">
        <v>0.7</v>
      </c>
      <c r="V22" t="n">
        <v>0.88</v>
      </c>
      <c r="W22" t="n">
        <v>3.4</v>
      </c>
      <c r="X22" t="n">
        <v>0.48</v>
      </c>
      <c r="Y22" t="n">
        <v>1</v>
      </c>
      <c r="Z22" t="n">
        <v>10</v>
      </c>
      <c r="AA22" t="n">
        <v>1029.546549199941</v>
      </c>
      <c r="AB22" t="n">
        <v>1408.671009003501</v>
      </c>
      <c r="AC22" t="n">
        <v>1274.229424986384</v>
      </c>
      <c r="AD22" t="n">
        <v>1029546.549199941</v>
      </c>
      <c r="AE22" t="n">
        <v>1408671.0090035</v>
      </c>
      <c r="AF22" t="n">
        <v>3.102813337568231e-06</v>
      </c>
      <c r="AG22" t="n">
        <v>47.8125</v>
      </c>
      <c r="AH22" t="n">
        <v>1274229.424986384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5.4651</v>
      </c>
      <c r="E23" t="n">
        <v>18.3</v>
      </c>
      <c r="F23" t="n">
        <v>14.58</v>
      </c>
      <c r="G23" t="n">
        <v>36.46</v>
      </c>
      <c r="H23" t="n">
        <v>0.48</v>
      </c>
      <c r="I23" t="n">
        <v>24</v>
      </c>
      <c r="J23" t="n">
        <v>231.77</v>
      </c>
      <c r="K23" t="n">
        <v>56.94</v>
      </c>
      <c r="L23" t="n">
        <v>6.25</v>
      </c>
      <c r="M23" t="n">
        <v>22</v>
      </c>
      <c r="N23" t="n">
        <v>53.58</v>
      </c>
      <c r="O23" t="n">
        <v>28819.14</v>
      </c>
      <c r="P23" t="n">
        <v>194.19</v>
      </c>
      <c r="Q23" t="n">
        <v>1389.6</v>
      </c>
      <c r="R23" t="n">
        <v>55.5</v>
      </c>
      <c r="S23" t="n">
        <v>39.31</v>
      </c>
      <c r="T23" t="n">
        <v>7194.39</v>
      </c>
      <c r="U23" t="n">
        <v>0.71</v>
      </c>
      <c r="V23" t="n">
        <v>0.88</v>
      </c>
      <c r="W23" t="n">
        <v>3.41</v>
      </c>
      <c r="X23" t="n">
        <v>0.46</v>
      </c>
      <c r="Y23" t="n">
        <v>1</v>
      </c>
      <c r="Z23" t="n">
        <v>10</v>
      </c>
      <c r="AA23" t="n">
        <v>1026.091084638695</v>
      </c>
      <c r="AB23" t="n">
        <v>1403.943089946467</v>
      </c>
      <c r="AC23" t="n">
        <v>1269.952731888478</v>
      </c>
      <c r="AD23" t="n">
        <v>1026091.084638695</v>
      </c>
      <c r="AE23" t="n">
        <v>1403943.089946467</v>
      </c>
      <c r="AF23" t="n">
        <v>3.113238079449243e-06</v>
      </c>
      <c r="AG23" t="n">
        <v>47.65625</v>
      </c>
      <c r="AH23" t="n">
        <v>1269952.731888477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5.4835</v>
      </c>
      <c r="E24" t="n">
        <v>18.24</v>
      </c>
      <c r="F24" t="n">
        <v>14.57</v>
      </c>
      <c r="G24" t="n">
        <v>38</v>
      </c>
      <c r="H24" t="n">
        <v>0.5</v>
      </c>
      <c r="I24" t="n">
        <v>23</v>
      </c>
      <c r="J24" t="n">
        <v>232.2</v>
      </c>
      <c r="K24" t="n">
        <v>56.94</v>
      </c>
      <c r="L24" t="n">
        <v>6.5</v>
      </c>
      <c r="M24" t="n">
        <v>21</v>
      </c>
      <c r="N24" t="n">
        <v>53.75</v>
      </c>
      <c r="O24" t="n">
        <v>28871.74</v>
      </c>
      <c r="P24" t="n">
        <v>192.59</v>
      </c>
      <c r="Q24" t="n">
        <v>1389.8</v>
      </c>
      <c r="R24" t="n">
        <v>55.21</v>
      </c>
      <c r="S24" t="n">
        <v>39.31</v>
      </c>
      <c r="T24" t="n">
        <v>7057.52</v>
      </c>
      <c r="U24" t="n">
        <v>0.71</v>
      </c>
      <c r="V24" t="n">
        <v>0.88</v>
      </c>
      <c r="W24" t="n">
        <v>3.4</v>
      </c>
      <c r="X24" t="n">
        <v>0.44</v>
      </c>
      <c r="Y24" t="n">
        <v>1</v>
      </c>
      <c r="Z24" t="n">
        <v>10</v>
      </c>
      <c r="AA24" t="n">
        <v>1013.52683630606</v>
      </c>
      <c r="AB24" t="n">
        <v>1386.752131082238</v>
      </c>
      <c r="AC24" t="n">
        <v>1254.402454010589</v>
      </c>
      <c r="AD24" t="n">
        <v>1013526.83630606</v>
      </c>
      <c r="AE24" t="n">
        <v>1386752.131082238</v>
      </c>
      <c r="AF24" t="n">
        <v>3.123719787132884e-06</v>
      </c>
      <c r="AG24" t="n">
        <v>47.5</v>
      </c>
      <c r="AH24" t="n">
        <v>1254402.454010589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5.503</v>
      </c>
      <c r="E25" t="n">
        <v>18.17</v>
      </c>
      <c r="F25" t="n">
        <v>14.55</v>
      </c>
      <c r="G25" t="n">
        <v>39.67</v>
      </c>
      <c r="H25" t="n">
        <v>0.52</v>
      </c>
      <c r="I25" t="n">
        <v>22</v>
      </c>
      <c r="J25" t="n">
        <v>232.62</v>
      </c>
      <c r="K25" t="n">
        <v>56.94</v>
      </c>
      <c r="L25" t="n">
        <v>6.75</v>
      </c>
      <c r="M25" t="n">
        <v>20</v>
      </c>
      <c r="N25" t="n">
        <v>53.93</v>
      </c>
      <c r="O25" t="n">
        <v>28924.39</v>
      </c>
      <c r="P25" t="n">
        <v>191.24</v>
      </c>
      <c r="Q25" t="n">
        <v>1389.79</v>
      </c>
      <c r="R25" t="n">
        <v>54.56</v>
      </c>
      <c r="S25" t="n">
        <v>39.31</v>
      </c>
      <c r="T25" t="n">
        <v>6736.29</v>
      </c>
      <c r="U25" t="n">
        <v>0.72</v>
      </c>
      <c r="V25" t="n">
        <v>0.88</v>
      </c>
      <c r="W25" t="n">
        <v>3.39</v>
      </c>
      <c r="X25" t="n">
        <v>0.42</v>
      </c>
      <c r="Y25" t="n">
        <v>1</v>
      </c>
      <c r="Z25" t="n">
        <v>10</v>
      </c>
      <c r="AA25" t="n">
        <v>1010.990035437377</v>
      </c>
      <c r="AB25" t="n">
        <v>1383.281168217951</v>
      </c>
      <c r="AC25" t="n">
        <v>1251.262754970542</v>
      </c>
      <c r="AD25" t="n">
        <v>1010990.035437377</v>
      </c>
      <c r="AE25" t="n">
        <v>1383281.168217951</v>
      </c>
      <c r="AF25" t="n">
        <v>3.134828118645438e-06</v>
      </c>
      <c r="AG25" t="n">
        <v>47.31770833333334</v>
      </c>
      <c r="AH25" t="n">
        <v>1251262.754970542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5.5284</v>
      </c>
      <c r="E26" t="n">
        <v>18.09</v>
      </c>
      <c r="F26" t="n">
        <v>14.51</v>
      </c>
      <c r="G26" t="n">
        <v>41.45</v>
      </c>
      <c r="H26" t="n">
        <v>0.53</v>
      </c>
      <c r="I26" t="n">
        <v>21</v>
      </c>
      <c r="J26" t="n">
        <v>233.05</v>
      </c>
      <c r="K26" t="n">
        <v>56.94</v>
      </c>
      <c r="L26" t="n">
        <v>7</v>
      </c>
      <c r="M26" t="n">
        <v>19</v>
      </c>
      <c r="N26" t="n">
        <v>54.11</v>
      </c>
      <c r="O26" t="n">
        <v>28977.11</v>
      </c>
      <c r="P26" t="n">
        <v>188.73</v>
      </c>
      <c r="Q26" t="n">
        <v>1389.68</v>
      </c>
      <c r="R26" t="n">
        <v>53.21</v>
      </c>
      <c r="S26" t="n">
        <v>39.31</v>
      </c>
      <c r="T26" t="n">
        <v>6064.97</v>
      </c>
      <c r="U26" t="n">
        <v>0.74</v>
      </c>
      <c r="V26" t="n">
        <v>0.88</v>
      </c>
      <c r="W26" t="n">
        <v>3.39</v>
      </c>
      <c r="X26" t="n">
        <v>0.38</v>
      </c>
      <c r="Y26" t="n">
        <v>1</v>
      </c>
      <c r="Z26" t="n">
        <v>10</v>
      </c>
      <c r="AA26" t="n">
        <v>1006.871329865719</v>
      </c>
      <c r="AB26" t="n">
        <v>1377.645773550342</v>
      </c>
      <c r="AC26" t="n">
        <v>1246.165194460684</v>
      </c>
      <c r="AD26" t="n">
        <v>1006871.329865719</v>
      </c>
      <c r="AE26" t="n">
        <v>1377645.773550342</v>
      </c>
      <c r="AF26" t="n">
        <v>3.149297432513073e-06</v>
      </c>
      <c r="AG26" t="n">
        <v>47.109375</v>
      </c>
      <c r="AH26" t="n">
        <v>1246165.194460684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5.5412</v>
      </c>
      <c r="E27" t="n">
        <v>18.05</v>
      </c>
      <c r="F27" t="n">
        <v>14.51</v>
      </c>
      <c r="G27" t="n">
        <v>43.52</v>
      </c>
      <c r="H27" t="n">
        <v>0.55</v>
      </c>
      <c r="I27" t="n">
        <v>20</v>
      </c>
      <c r="J27" t="n">
        <v>233.48</v>
      </c>
      <c r="K27" t="n">
        <v>56.94</v>
      </c>
      <c r="L27" t="n">
        <v>7.25</v>
      </c>
      <c r="M27" t="n">
        <v>18</v>
      </c>
      <c r="N27" t="n">
        <v>54.29</v>
      </c>
      <c r="O27" t="n">
        <v>29029.89</v>
      </c>
      <c r="P27" t="n">
        <v>188.33</v>
      </c>
      <c r="Q27" t="n">
        <v>1389.68</v>
      </c>
      <c r="R27" t="n">
        <v>53.35</v>
      </c>
      <c r="S27" t="n">
        <v>39.31</v>
      </c>
      <c r="T27" t="n">
        <v>6139.34</v>
      </c>
      <c r="U27" t="n">
        <v>0.74</v>
      </c>
      <c r="V27" t="n">
        <v>0.88</v>
      </c>
      <c r="W27" t="n">
        <v>3.39</v>
      </c>
      <c r="X27" t="n">
        <v>0.39</v>
      </c>
      <c r="Y27" t="n">
        <v>1</v>
      </c>
      <c r="Z27" t="n">
        <v>10</v>
      </c>
      <c r="AA27" t="n">
        <v>1005.805671696633</v>
      </c>
      <c r="AB27" t="n">
        <v>1376.187693029879</v>
      </c>
      <c r="AC27" t="n">
        <v>1244.846271098665</v>
      </c>
      <c r="AD27" t="n">
        <v>1005805.671696633</v>
      </c>
      <c r="AE27" t="n">
        <v>1376187.693029879</v>
      </c>
      <c r="AF27" t="n">
        <v>3.156589055249519e-06</v>
      </c>
      <c r="AG27" t="n">
        <v>47.00520833333334</v>
      </c>
      <c r="AH27" t="n">
        <v>1244846.271098665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5.5641</v>
      </c>
      <c r="E28" t="n">
        <v>17.97</v>
      </c>
      <c r="F28" t="n">
        <v>14.48</v>
      </c>
      <c r="G28" t="n">
        <v>45.72</v>
      </c>
      <c r="H28" t="n">
        <v>0.57</v>
      </c>
      <c r="I28" t="n">
        <v>19</v>
      </c>
      <c r="J28" t="n">
        <v>233.91</v>
      </c>
      <c r="K28" t="n">
        <v>56.94</v>
      </c>
      <c r="L28" t="n">
        <v>7.5</v>
      </c>
      <c r="M28" t="n">
        <v>17</v>
      </c>
      <c r="N28" t="n">
        <v>54.46</v>
      </c>
      <c r="O28" t="n">
        <v>29082.74</v>
      </c>
      <c r="P28" t="n">
        <v>186.16</v>
      </c>
      <c r="Q28" t="n">
        <v>1389.78</v>
      </c>
      <c r="R28" t="n">
        <v>52.35</v>
      </c>
      <c r="S28" t="n">
        <v>39.31</v>
      </c>
      <c r="T28" t="n">
        <v>5647.34</v>
      </c>
      <c r="U28" t="n">
        <v>0.75</v>
      </c>
      <c r="V28" t="n">
        <v>0.89</v>
      </c>
      <c r="W28" t="n">
        <v>3.39</v>
      </c>
      <c r="X28" t="n">
        <v>0.35</v>
      </c>
      <c r="Y28" t="n">
        <v>1</v>
      </c>
      <c r="Z28" t="n">
        <v>10</v>
      </c>
      <c r="AA28" t="n">
        <v>992.3777986401361</v>
      </c>
      <c r="AB28" t="n">
        <v>1357.81508471803</v>
      </c>
      <c r="AC28" t="n">
        <v>1228.227118737981</v>
      </c>
      <c r="AD28" t="n">
        <v>992377.7986401361</v>
      </c>
      <c r="AE28" t="n">
        <v>1357815.08471803</v>
      </c>
      <c r="AF28" t="n">
        <v>3.169634224051441e-06</v>
      </c>
      <c r="AG28" t="n">
        <v>46.796875</v>
      </c>
      <c r="AH28" t="n">
        <v>1228227.118737981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5.5785</v>
      </c>
      <c r="E29" t="n">
        <v>17.93</v>
      </c>
      <c r="F29" t="n">
        <v>14.47</v>
      </c>
      <c r="G29" t="n">
        <v>48.25</v>
      </c>
      <c r="H29" t="n">
        <v>0.59</v>
      </c>
      <c r="I29" t="n">
        <v>18</v>
      </c>
      <c r="J29" t="n">
        <v>234.34</v>
      </c>
      <c r="K29" t="n">
        <v>56.94</v>
      </c>
      <c r="L29" t="n">
        <v>7.75</v>
      </c>
      <c r="M29" t="n">
        <v>16</v>
      </c>
      <c r="N29" t="n">
        <v>54.64</v>
      </c>
      <c r="O29" t="n">
        <v>29135.65</v>
      </c>
      <c r="P29" t="n">
        <v>184.17</v>
      </c>
      <c r="Q29" t="n">
        <v>1389.63</v>
      </c>
      <c r="R29" t="n">
        <v>52.12</v>
      </c>
      <c r="S29" t="n">
        <v>39.31</v>
      </c>
      <c r="T29" t="n">
        <v>5534.71</v>
      </c>
      <c r="U29" t="n">
        <v>0.75</v>
      </c>
      <c r="V29" t="n">
        <v>0.89</v>
      </c>
      <c r="W29" t="n">
        <v>3.4</v>
      </c>
      <c r="X29" t="n">
        <v>0.35</v>
      </c>
      <c r="Y29" t="n">
        <v>1</v>
      </c>
      <c r="Z29" t="n">
        <v>10</v>
      </c>
      <c r="AA29" t="n">
        <v>989.6244661980521</v>
      </c>
      <c r="AB29" t="n">
        <v>1354.047853802316</v>
      </c>
      <c r="AC29" t="n">
        <v>1224.819427053521</v>
      </c>
      <c r="AD29" t="n">
        <v>989624.4661980522</v>
      </c>
      <c r="AE29" t="n">
        <v>1354047.853802316</v>
      </c>
      <c r="AF29" t="n">
        <v>3.177837299629943e-06</v>
      </c>
      <c r="AG29" t="n">
        <v>46.69270833333334</v>
      </c>
      <c r="AH29" t="n">
        <v>1224819.427053521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5.5832</v>
      </c>
      <c r="E30" t="n">
        <v>17.91</v>
      </c>
      <c r="F30" t="n">
        <v>14.46</v>
      </c>
      <c r="G30" t="n">
        <v>48.2</v>
      </c>
      <c r="H30" t="n">
        <v>0.61</v>
      </c>
      <c r="I30" t="n">
        <v>18</v>
      </c>
      <c r="J30" t="n">
        <v>234.77</v>
      </c>
      <c r="K30" t="n">
        <v>56.94</v>
      </c>
      <c r="L30" t="n">
        <v>8</v>
      </c>
      <c r="M30" t="n">
        <v>16</v>
      </c>
      <c r="N30" t="n">
        <v>54.82</v>
      </c>
      <c r="O30" t="n">
        <v>29188.62</v>
      </c>
      <c r="P30" t="n">
        <v>181.69</v>
      </c>
      <c r="Q30" t="n">
        <v>1389.74</v>
      </c>
      <c r="R30" t="n">
        <v>51.71</v>
      </c>
      <c r="S30" t="n">
        <v>39.31</v>
      </c>
      <c r="T30" t="n">
        <v>5330</v>
      </c>
      <c r="U30" t="n">
        <v>0.76</v>
      </c>
      <c r="V30" t="n">
        <v>0.89</v>
      </c>
      <c r="W30" t="n">
        <v>3.39</v>
      </c>
      <c r="X30" t="n">
        <v>0.34</v>
      </c>
      <c r="Y30" t="n">
        <v>1</v>
      </c>
      <c r="Z30" t="n">
        <v>10</v>
      </c>
      <c r="AA30" t="n">
        <v>986.8962122727588</v>
      </c>
      <c r="AB30" t="n">
        <v>1350.314936419661</v>
      </c>
      <c r="AC30" t="n">
        <v>1221.442774066684</v>
      </c>
      <c r="AD30" t="n">
        <v>986896.2122727588</v>
      </c>
      <c r="AE30" t="n">
        <v>1350314.936419661</v>
      </c>
      <c r="AF30" t="n">
        <v>3.180514692353482e-06</v>
      </c>
      <c r="AG30" t="n">
        <v>46.640625</v>
      </c>
      <c r="AH30" t="n">
        <v>1221442.774066684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5.6019</v>
      </c>
      <c r="E31" t="n">
        <v>17.85</v>
      </c>
      <c r="F31" t="n">
        <v>14.44</v>
      </c>
      <c r="G31" t="n">
        <v>50.98</v>
      </c>
      <c r="H31" t="n">
        <v>0.62</v>
      </c>
      <c r="I31" t="n">
        <v>17</v>
      </c>
      <c r="J31" t="n">
        <v>235.2</v>
      </c>
      <c r="K31" t="n">
        <v>56.94</v>
      </c>
      <c r="L31" t="n">
        <v>8.25</v>
      </c>
      <c r="M31" t="n">
        <v>15</v>
      </c>
      <c r="N31" t="n">
        <v>55</v>
      </c>
      <c r="O31" t="n">
        <v>29241.66</v>
      </c>
      <c r="P31" t="n">
        <v>181.22</v>
      </c>
      <c r="Q31" t="n">
        <v>1389.57</v>
      </c>
      <c r="R31" t="n">
        <v>51.24</v>
      </c>
      <c r="S31" t="n">
        <v>39.31</v>
      </c>
      <c r="T31" t="n">
        <v>5099.71</v>
      </c>
      <c r="U31" t="n">
        <v>0.77</v>
      </c>
      <c r="V31" t="n">
        <v>0.89</v>
      </c>
      <c r="W31" t="n">
        <v>3.39</v>
      </c>
      <c r="X31" t="n">
        <v>0.32</v>
      </c>
      <c r="Y31" t="n">
        <v>1</v>
      </c>
      <c r="Z31" t="n">
        <v>10</v>
      </c>
      <c r="AA31" t="n">
        <v>985.2560017626537</v>
      </c>
      <c r="AB31" t="n">
        <v>1348.070728038755</v>
      </c>
      <c r="AC31" t="n">
        <v>1219.412749783885</v>
      </c>
      <c r="AD31" t="n">
        <v>985256.0017626537</v>
      </c>
      <c r="AE31" t="n">
        <v>1348070.728038755</v>
      </c>
      <c r="AF31" t="n">
        <v>3.191167297445008e-06</v>
      </c>
      <c r="AG31" t="n">
        <v>46.484375</v>
      </c>
      <c r="AH31" t="n">
        <v>1219412.749783885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5.6264</v>
      </c>
      <c r="E32" t="n">
        <v>17.77</v>
      </c>
      <c r="F32" t="n">
        <v>14.41</v>
      </c>
      <c r="G32" t="n">
        <v>54.04</v>
      </c>
      <c r="H32" t="n">
        <v>0.64</v>
      </c>
      <c r="I32" t="n">
        <v>16</v>
      </c>
      <c r="J32" t="n">
        <v>235.63</v>
      </c>
      <c r="K32" t="n">
        <v>56.94</v>
      </c>
      <c r="L32" t="n">
        <v>8.5</v>
      </c>
      <c r="M32" t="n">
        <v>14</v>
      </c>
      <c r="N32" t="n">
        <v>55.18</v>
      </c>
      <c r="O32" t="n">
        <v>29294.76</v>
      </c>
      <c r="P32" t="n">
        <v>177.88</v>
      </c>
      <c r="Q32" t="n">
        <v>1389.67</v>
      </c>
      <c r="R32" t="n">
        <v>50.45</v>
      </c>
      <c r="S32" t="n">
        <v>39.31</v>
      </c>
      <c r="T32" t="n">
        <v>4710.6</v>
      </c>
      <c r="U32" t="n">
        <v>0.78</v>
      </c>
      <c r="V32" t="n">
        <v>0.89</v>
      </c>
      <c r="W32" t="n">
        <v>3.38</v>
      </c>
      <c r="X32" t="n">
        <v>0.29</v>
      </c>
      <c r="Y32" t="n">
        <v>1</v>
      </c>
      <c r="Z32" t="n">
        <v>10</v>
      </c>
      <c r="AA32" t="n">
        <v>980.5934605711606</v>
      </c>
      <c r="AB32" t="n">
        <v>1341.691233483754</v>
      </c>
      <c r="AC32" t="n">
        <v>1213.642105235537</v>
      </c>
      <c r="AD32" t="n">
        <v>980593.4605711605</v>
      </c>
      <c r="AE32" t="n">
        <v>1341691.233483754</v>
      </c>
      <c r="AF32" t="n">
        <v>3.205123919088987e-06</v>
      </c>
      <c r="AG32" t="n">
        <v>46.27604166666666</v>
      </c>
      <c r="AH32" t="n">
        <v>1213642.105235537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5.6187</v>
      </c>
      <c r="E33" t="n">
        <v>17.8</v>
      </c>
      <c r="F33" t="n">
        <v>14.43</v>
      </c>
      <c r="G33" t="n">
        <v>54.13</v>
      </c>
      <c r="H33" t="n">
        <v>0.66</v>
      </c>
      <c r="I33" t="n">
        <v>16</v>
      </c>
      <c r="J33" t="n">
        <v>236.06</v>
      </c>
      <c r="K33" t="n">
        <v>56.94</v>
      </c>
      <c r="L33" t="n">
        <v>8.75</v>
      </c>
      <c r="M33" t="n">
        <v>14</v>
      </c>
      <c r="N33" t="n">
        <v>55.36</v>
      </c>
      <c r="O33" t="n">
        <v>29347.92</v>
      </c>
      <c r="P33" t="n">
        <v>177.91</v>
      </c>
      <c r="Q33" t="n">
        <v>1389.67</v>
      </c>
      <c r="R33" t="n">
        <v>51.13</v>
      </c>
      <c r="S33" t="n">
        <v>39.31</v>
      </c>
      <c r="T33" t="n">
        <v>5051.76</v>
      </c>
      <c r="U33" t="n">
        <v>0.77</v>
      </c>
      <c r="V33" t="n">
        <v>0.89</v>
      </c>
      <c r="W33" t="n">
        <v>3.39</v>
      </c>
      <c r="X33" t="n">
        <v>0.31</v>
      </c>
      <c r="Y33" t="n">
        <v>1</v>
      </c>
      <c r="Z33" t="n">
        <v>10</v>
      </c>
      <c r="AA33" t="n">
        <v>981.1424316230185</v>
      </c>
      <c r="AB33" t="n">
        <v>1342.442359895799</v>
      </c>
      <c r="AC33" t="n">
        <v>1214.321545197029</v>
      </c>
      <c r="AD33" t="n">
        <v>981142.4316230186</v>
      </c>
      <c r="AE33" t="n">
        <v>1342442.359895799</v>
      </c>
      <c r="AF33" t="n">
        <v>3.200737552286593e-06</v>
      </c>
      <c r="AG33" t="n">
        <v>46.35416666666666</v>
      </c>
      <c r="AH33" t="n">
        <v>1214321.545197029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5.6425</v>
      </c>
      <c r="E34" t="n">
        <v>17.72</v>
      </c>
      <c r="F34" t="n">
        <v>14.4</v>
      </c>
      <c r="G34" t="n">
        <v>57.61</v>
      </c>
      <c r="H34" t="n">
        <v>0.68</v>
      </c>
      <c r="I34" t="n">
        <v>15</v>
      </c>
      <c r="J34" t="n">
        <v>236.49</v>
      </c>
      <c r="K34" t="n">
        <v>56.94</v>
      </c>
      <c r="L34" t="n">
        <v>9</v>
      </c>
      <c r="M34" t="n">
        <v>12</v>
      </c>
      <c r="N34" t="n">
        <v>55.55</v>
      </c>
      <c r="O34" t="n">
        <v>29401.15</v>
      </c>
      <c r="P34" t="n">
        <v>175.1</v>
      </c>
      <c r="Q34" t="n">
        <v>1389.7</v>
      </c>
      <c r="R34" t="n">
        <v>50.1</v>
      </c>
      <c r="S34" t="n">
        <v>39.31</v>
      </c>
      <c r="T34" t="n">
        <v>4542.17</v>
      </c>
      <c r="U34" t="n">
        <v>0.78</v>
      </c>
      <c r="V34" t="n">
        <v>0.89</v>
      </c>
      <c r="W34" t="n">
        <v>3.38</v>
      </c>
      <c r="X34" t="n">
        <v>0.28</v>
      </c>
      <c r="Y34" t="n">
        <v>1</v>
      </c>
      <c r="Z34" t="n">
        <v>10</v>
      </c>
      <c r="AA34" t="n">
        <v>967.2634640241927</v>
      </c>
      <c r="AB34" t="n">
        <v>1323.452544130249</v>
      </c>
      <c r="AC34" t="n">
        <v>1197.144090795769</v>
      </c>
      <c r="AD34" t="n">
        <v>967263.4640241927</v>
      </c>
      <c r="AE34" t="n">
        <v>1323452.544130249</v>
      </c>
      <c r="AF34" t="n">
        <v>3.214295413312173e-06</v>
      </c>
      <c r="AG34" t="n">
        <v>46.14583333333334</v>
      </c>
      <c r="AH34" t="n">
        <v>1197144.090795769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5.6424</v>
      </c>
      <c r="E35" t="n">
        <v>17.72</v>
      </c>
      <c r="F35" t="n">
        <v>14.4</v>
      </c>
      <c r="G35" t="n">
        <v>57.62</v>
      </c>
      <c r="H35" t="n">
        <v>0.6899999999999999</v>
      </c>
      <c r="I35" t="n">
        <v>15</v>
      </c>
      <c r="J35" t="n">
        <v>236.92</v>
      </c>
      <c r="K35" t="n">
        <v>56.94</v>
      </c>
      <c r="L35" t="n">
        <v>9.25</v>
      </c>
      <c r="M35" t="n">
        <v>11</v>
      </c>
      <c r="N35" t="n">
        <v>55.73</v>
      </c>
      <c r="O35" t="n">
        <v>29454.44</v>
      </c>
      <c r="P35" t="n">
        <v>173.91</v>
      </c>
      <c r="Q35" t="n">
        <v>1389.57</v>
      </c>
      <c r="R35" t="n">
        <v>49.95</v>
      </c>
      <c r="S35" t="n">
        <v>39.31</v>
      </c>
      <c r="T35" t="n">
        <v>4464.54</v>
      </c>
      <c r="U35" t="n">
        <v>0.79</v>
      </c>
      <c r="V35" t="n">
        <v>0.89</v>
      </c>
      <c r="W35" t="n">
        <v>3.39</v>
      </c>
      <c r="X35" t="n">
        <v>0.28</v>
      </c>
      <c r="Y35" t="n">
        <v>1</v>
      </c>
      <c r="Z35" t="n">
        <v>10</v>
      </c>
      <c r="AA35" t="n">
        <v>966.1205486496868</v>
      </c>
      <c r="AB35" t="n">
        <v>1321.888756892982</v>
      </c>
      <c r="AC35" t="n">
        <v>1195.729549217638</v>
      </c>
      <c r="AD35" t="n">
        <v>966120.5486496869</v>
      </c>
      <c r="AE35" t="n">
        <v>1321888.756892982</v>
      </c>
      <c r="AF35" t="n">
        <v>3.214238447509544e-06</v>
      </c>
      <c r="AG35" t="n">
        <v>46.14583333333334</v>
      </c>
      <c r="AH35" t="n">
        <v>1195729.549217638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5.6369</v>
      </c>
      <c r="E36" t="n">
        <v>17.74</v>
      </c>
      <c r="F36" t="n">
        <v>14.42</v>
      </c>
      <c r="G36" t="n">
        <v>57.68</v>
      </c>
      <c r="H36" t="n">
        <v>0.71</v>
      </c>
      <c r="I36" t="n">
        <v>15</v>
      </c>
      <c r="J36" t="n">
        <v>237.35</v>
      </c>
      <c r="K36" t="n">
        <v>56.94</v>
      </c>
      <c r="L36" t="n">
        <v>9.5</v>
      </c>
      <c r="M36" t="n">
        <v>10</v>
      </c>
      <c r="N36" t="n">
        <v>55.91</v>
      </c>
      <c r="O36" t="n">
        <v>29507.8</v>
      </c>
      <c r="P36" t="n">
        <v>172.57</v>
      </c>
      <c r="Q36" t="n">
        <v>1389.57</v>
      </c>
      <c r="R36" t="n">
        <v>50.55</v>
      </c>
      <c r="S36" t="n">
        <v>39.31</v>
      </c>
      <c r="T36" t="n">
        <v>4765.21</v>
      </c>
      <c r="U36" t="n">
        <v>0.78</v>
      </c>
      <c r="V36" t="n">
        <v>0.89</v>
      </c>
      <c r="W36" t="n">
        <v>3.39</v>
      </c>
      <c r="X36" t="n">
        <v>0.3</v>
      </c>
      <c r="Y36" t="n">
        <v>1</v>
      </c>
      <c r="Z36" t="n">
        <v>10</v>
      </c>
      <c r="AA36" t="n">
        <v>965.2332363572601</v>
      </c>
      <c r="AB36" t="n">
        <v>1320.674697069029</v>
      </c>
      <c r="AC36" t="n">
        <v>1194.631357559339</v>
      </c>
      <c r="AD36" t="n">
        <v>965233.2363572601</v>
      </c>
      <c r="AE36" t="n">
        <v>1320674.697069029</v>
      </c>
      <c r="AF36" t="n">
        <v>3.211105328364978e-06</v>
      </c>
      <c r="AG36" t="n">
        <v>46.19791666666666</v>
      </c>
      <c r="AH36" t="n">
        <v>1194631.357559339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5.6617</v>
      </c>
      <c r="E37" t="n">
        <v>17.66</v>
      </c>
      <c r="F37" t="n">
        <v>14.39</v>
      </c>
      <c r="G37" t="n">
        <v>61.66</v>
      </c>
      <c r="H37" t="n">
        <v>0.73</v>
      </c>
      <c r="I37" t="n">
        <v>14</v>
      </c>
      <c r="J37" t="n">
        <v>237.79</v>
      </c>
      <c r="K37" t="n">
        <v>56.94</v>
      </c>
      <c r="L37" t="n">
        <v>9.75</v>
      </c>
      <c r="M37" t="n">
        <v>9</v>
      </c>
      <c r="N37" t="n">
        <v>56.09</v>
      </c>
      <c r="O37" t="n">
        <v>29561.22</v>
      </c>
      <c r="P37" t="n">
        <v>171.43</v>
      </c>
      <c r="Q37" t="n">
        <v>1389.59</v>
      </c>
      <c r="R37" t="n">
        <v>49.67</v>
      </c>
      <c r="S37" t="n">
        <v>39.31</v>
      </c>
      <c r="T37" t="n">
        <v>4331.58</v>
      </c>
      <c r="U37" t="n">
        <v>0.79</v>
      </c>
      <c r="V37" t="n">
        <v>0.89</v>
      </c>
      <c r="W37" t="n">
        <v>3.38</v>
      </c>
      <c r="X37" t="n">
        <v>0.27</v>
      </c>
      <c r="Y37" t="n">
        <v>1</v>
      </c>
      <c r="Z37" t="n">
        <v>10</v>
      </c>
      <c r="AA37" t="n">
        <v>962.6428859468907</v>
      </c>
      <c r="AB37" t="n">
        <v>1317.130465359367</v>
      </c>
      <c r="AC37" t="n">
        <v>1191.425382349686</v>
      </c>
      <c r="AD37" t="n">
        <v>962642.8859468907</v>
      </c>
      <c r="AE37" t="n">
        <v>1317130.465359366</v>
      </c>
      <c r="AF37" t="n">
        <v>3.225232847416841e-06</v>
      </c>
      <c r="AG37" t="n">
        <v>45.98958333333334</v>
      </c>
      <c r="AH37" t="n">
        <v>1191425.382349686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5.6575</v>
      </c>
      <c r="E38" t="n">
        <v>17.68</v>
      </c>
      <c r="F38" t="n">
        <v>14.4</v>
      </c>
      <c r="G38" t="n">
        <v>61.72</v>
      </c>
      <c r="H38" t="n">
        <v>0.75</v>
      </c>
      <c r="I38" t="n">
        <v>14</v>
      </c>
      <c r="J38" t="n">
        <v>238.22</v>
      </c>
      <c r="K38" t="n">
        <v>56.94</v>
      </c>
      <c r="L38" t="n">
        <v>10</v>
      </c>
      <c r="M38" t="n">
        <v>4</v>
      </c>
      <c r="N38" t="n">
        <v>56.28</v>
      </c>
      <c r="O38" t="n">
        <v>29614.71</v>
      </c>
      <c r="P38" t="n">
        <v>170.49</v>
      </c>
      <c r="Q38" t="n">
        <v>1389.76</v>
      </c>
      <c r="R38" t="n">
        <v>49.47</v>
      </c>
      <c r="S38" t="n">
        <v>39.31</v>
      </c>
      <c r="T38" t="n">
        <v>4229.39</v>
      </c>
      <c r="U38" t="n">
        <v>0.79</v>
      </c>
      <c r="V38" t="n">
        <v>0.89</v>
      </c>
      <c r="W38" t="n">
        <v>3.4</v>
      </c>
      <c r="X38" t="n">
        <v>0.28</v>
      </c>
      <c r="Y38" t="n">
        <v>1</v>
      </c>
      <c r="Z38" t="n">
        <v>10</v>
      </c>
      <c r="AA38" t="n">
        <v>962.1093894631496</v>
      </c>
      <c r="AB38" t="n">
        <v>1316.400511934108</v>
      </c>
      <c r="AC38" t="n">
        <v>1190.765094654839</v>
      </c>
      <c r="AD38" t="n">
        <v>962109.3894631496</v>
      </c>
      <c r="AE38" t="n">
        <v>1316400.511934108</v>
      </c>
      <c r="AF38" t="n">
        <v>3.222840283706445e-06</v>
      </c>
      <c r="AG38" t="n">
        <v>46.04166666666666</v>
      </c>
      <c r="AH38" t="n">
        <v>1190765.094654839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5.6591</v>
      </c>
      <c r="E39" t="n">
        <v>17.67</v>
      </c>
      <c r="F39" t="n">
        <v>14.4</v>
      </c>
      <c r="G39" t="n">
        <v>61.69</v>
      </c>
      <c r="H39" t="n">
        <v>0.76</v>
      </c>
      <c r="I39" t="n">
        <v>14</v>
      </c>
      <c r="J39" t="n">
        <v>238.66</v>
      </c>
      <c r="K39" t="n">
        <v>56.94</v>
      </c>
      <c r="L39" t="n">
        <v>10.25</v>
      </c>
      <c r="M39" t="n">
        <v>3</v>
      </c>
      <c r="N39" t="n">
        <v>56.46</v>
      </c>
      <c r="O39" t="n">
        <v>29668.27</v>
      </c>
      <c r="P39" t="n">
        <v>169.79</v>
      </c>
      <c r="Q39" t="n">
        <v>1389.6</v>
      </c>
      <c r="R39" t="n">
        <v>49.42</v>
      </c>
      <c r="S39" t="n">
        <v>39.31</v>
      </c>
      <c r="T39" t="n">
        <v>4207.01</v>
      </c>
      <c r="U39" t="n">
        <v>0.8</v>
      </c>
      <c r="V39" t="n">
        <v>0.89</v>
      </c>
      <c r="W39" t="n">
        <v>3.4</v>
      </c>
      <c r="X39" t="n">
        <v>0.27</v>
      </c>
      <c r="Y39" t="n">
        <v>1</v>
      </c>
      <c r="Z39" t="n">
        <v>10</v>
      </c>
      <c r="AA39" t="n">
        <v>961.3609587503711</v>
      </c>
      <c r="AB39" t="n">
        <v>1315.376476014452</v>
      </c>
      <c r="AC39" t="n">
        <v>1189.838791286111</v>
      </c>
      <c r="AD39" t="n">
        <v>961360.9587503711</v>
      </c>
      <c r="AE39" t="n">
        <v>1315376.476014452</v>
      </c>
      <c r="AF39" t="n">
        <v>3.223751736548501e-06</v>
      </c>
      <c r="AG39" t="n">
        <v>46.015625</v>
      </c>
      <c r="AH39" t="n">
        <v>1189838.791286111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5.6562</v>
      </c>
      <c r="E40" t="n">
        <v>17.68</v>
      </c>
      <c r="F40" t="n">
        <v>14.4</v>
      </c>
      <c r="G40" t="n">
        <v>61.73</v>
      </c>
      <c r="H40" t="n">
        <v>0.78</v>
      </c>
      <c r="I40" t="n">
        <v>14</v>
      </c>
      <c r="J40" t="n">
        <v>239.09</v>
      </c>
      <c r="K40" t="n">
        <v>56.94</v>
      </c>
      <c r="L40" t="n">
        <v>10.5</v>
      </c>
      <c r="M40" t="n">
        <v>2</v>
      </c>
      <c r="N40" t="n">
        <v>56.65</v>
      </c>
      <c r="O40" t="n">
        <v>29721.89</v>
      </c>
      <c r="P40" t="n">
        <v>169.59</v>
      </c>
      <c r="Q40" t="n">
        <v>1389.74</v>
      </c>
      <c r="R40" t="n">
        <v>49.6</v>
      </c>
      <c r="S40" t="n">
        <v>39.31</v>
      </c>
      <c r="T40" t="n">
        <v>4294.72</v>
      </c>
      <c r="U40" t="n">
        <v>0.79</v>
      </c>
      <c r="V40" t="n">
        <v>0.89</v>
      </c>
      <c r="W40" t="n">
        <v>3.4</v>
      </c>
      <c r="X40" t="n">
        <v>0.28</v>
      </c>
      <c r="Y40" t="n">
        <v>1</v>
      </c>
      <c r="Z40" t="n">
        <v>10</v>
      </c>
      <c r="AA40" t="n">
        <v>961.3046834423602</v>
      </c>
      <c r="AB40" t="n">
        <v>1315.29947765534</v>
      </c>
      <c r="AC40" t="n">
        <v>1189.769141542325</v>
      </c>
      <c r="AD40" t="n">
        <v>961304.6834423603</v>
      </c>
      <c r="AE40" t="n">
        <v>1315299.47765534</v>
      </c>
      <c r="AF40" t="n">
        <v>3.222099728272275e-06</v>
      </c>
      <c r="AG40" t="n">
        <v>46.04166666666666</v>
      </c>
      <c r="AH40" t="n">
        <v>1189769.141542325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5.655</v>
      </c>
      <c r="E41" t="n">
        <v>17.68</v>
      </c>
      <c r="F41" t="n">
        <v>14.41</v>
      </c>
      <c r="G41" t="n">
        <v>61.75</v>
      </c>
      <c r="H41" t="n">
        <v>0.8</v>
      </c>
      <c r="I41" t="n">
        <v>14</v>
      </c>
      <c r="J41" t="n">
        <v>239.53</v>
      </c>
      <c r="K41" t="n">
        <v>56.94</v>
      </c>
      <c r="L41" t="n">
        <v>10.75</v>
      </c>
      <c r="M41" t="n">
        <v>0</v>
      </c>
      <c r="N41" t="n">
        <v>56.83</v>
      </c>
      <c r="O41" t="n">
        <v>29775.57</v>
      </c>
      <c r="P41" t="n">
        <v>169.62</v>
      </c>
      <c r="Q41" t="n">
        <v>1389.67</v>
      </c>
      <c r="R41" t="n">
        <v>49.77</v>
      </c>
      <c r="S41" t="n">
        <v>39.31</v>
      </c>
      <c r="T41" t="n">
        <v>4379.72</v>
      </c>
      <c r="U41" t="n">
        <v>0.79</v>
      </c>
      <c r="V41" t="n">
        <v>0.89</v>
      </c>
      <c r="W41" t="n">
        <v>3.4</v>
      </c>
      <c r="X41" t="n">
        <v>0.29</v>
      </c>
      <c r="Y41" t="n">
        <v>1</v>
      </c>
      <c r="Z41" t="n">
        <v>10</v>
      </c>
      <c r="AA41" t="n">
        <v>961.4609647634098</v>
      </c>
      <c r="AB41" t="n">
        <v>1315.513308653445</v>
      </c>
      <c r="AC41" t="n">
        <v>1189.962564810085</v>
      </c>
      <c r="AD41" t="n">
        <v>961460.9647634098</v>
      </c>
      <c r="AE41" t="n">
        <v>1315513.308653445</v>
      </c>
      <c r="AF41" t="n">
        <v>3.221416138640733e-06</v>
      </c>
      <c r="AG41" t="n">
        <v>46.04166666666666</v>
      </c>
      <c r="AH41" t="n">
        <v>1189962.564810085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5.2498</v>
      </c>
      <c r="E2" t="n">
        <v>19.05</v>
      </c>
      <c r="F2" t="n">
        <v>15.76</v>
      </c>
      <c r="G2" t="n">
        <v>11.68</v>
      </c>
      <c r="H2" t="n">
        <v>0.22</v>
      </c>
      <c r="I2" t="n">
        <v>81</v>
      </c>
      <c r="J2" t="n">
        <v>80.84</v>
      </c>
      <c r="K2" t="n">
        <v>35.1</v>
      </c>
      <c r="L2" t="n">
        <v>1</v>
      </c>
      <c r="M2" t="n">
        <v>79</v>
      </c>
      <c r="N2" t="n">
        <v>9.74</v>
      </c>
      <c r="O2" t="n">
        <v>10204.21</v>
      </c>
      <c r="P2" t="n">
        <v>111.77</v>
      </c>
      <c r="Q2" t="n">
        <v>1390.09</v>
      </c>
      <c r="R2" t="n">
        <v>92.45999999999999</v>
      </c>
      <c r="S2" t="n">
        <v>39.31</v>
      </c>
      <c r="T2" t="n">
        <v>25390.78</v>
      </c>
      <c r="U2" t="n">
        <v>0.43</v>
      </c>
      <c r="V2" t="n">
        <v>0.8100000000000001</v>
      </c>
      <c r="W2" t="n">
        <v>3.49</v>
      </c>
      <c r="X2" t="n">
        <v>1.64</v>
      </c>
      <c r="Y2" t="n">
        <v>1</v>
      </c>
      <c r="Z2" t="n">
        <v>10</v>
      </c>
      <c r="AA2" t="n">
        <v>907.3760863750459</v>
      </c>
      <c r="AB2" t="n">
        <v>1241.511991986051</v>
      </c>
      <c r="AC2" t="n">
        <v>1123.023829943926</v>
      </c>
      <c r="AD2" t="n">
        <v>907376.0863750459</v>
      </c>
      <c r="AE2" t="n">
        <v>1241511.991986051</v>
      </c>
      <c r="AF2" t="n">
        <v>4.832244632476539e-06</v>
      </c>
      <c r="AG2" t="n">
        <v>49.609375</v>
      </c>
      <c r="AH2" t="n">
        <v>1123023.829943926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5.4705</v>
      </c>
      <c r="E3" t="n">
        <v>18.28</v>
      </c>
      <c r="F3" t="n">
        <v>15.34</v>
      </c>
      <c r="G3" t="n">
        <v>15.09</v>
      </c>
      <c r="H3" t="n">
        <v>0.27</v>
      </c>
      <c r="I3" t="n">
        <v>61</v>
      </c>
      <c r="J3" t="n">
        <v>81.14</v>
      </c>
      <c r="K3" t="n">
        <v>35.1</v>
      </c>
      <c r="L3" t="n">
        <v>1.25</v>
      </c>
      <c r="M3" t="n">
        <v>59</v>
      </c>
      <c r="N3" t="n">
        <v>9.789999999999999</v>
      </c>
      <c r="O3" t="n">
        <v>10241.25</v>
      </c>
      <c r="P3" t="n">
        <v>104.63</v>
      </c>
      <c r="Q3" t="n">
        <v>1389.8</v>
      </c>
      <c r="R3" t="n">
        <v>79.27</v>
      </c>
      <c r="S3" t="n">
        <v>39.31</v>
      </c>
      <c r="T3" t="n">
        <v>18897.89</v>
      </c>
      <c r="U3" t="n">
        <v>0.5</v>
      </c>
      <c r="V3" t="n">
        <v>0.84</v>
      </c>
      <c r="W3" t="n">
        <v>3.45</v>
      </c>
      <c r="X3" t="n">
        <v>1.21</v>
      </c>
      <c r="Y3" t="n">
        <v>1</v>
      </c>
      <c r="Z3" t="n">
        <v>10</v>
      </c>
      <c r="AA3" t="n">
        <v>862.409361854302</v>
      </c>
      <c r="AB3" t="n">
        <v>1179.986535704892</v>
      </c>
      <c r="AC3" t="n">
        <v>1067.370276858721</v>
      </c>
      <c r="AD3" t="n">
        <v>862409.361854302</v>
      </c>
      <c r="AE3" t="n">
        <v>1179986.535704892</v>
      </c>
      <c r="AF3" t="n">
        <v>5.035390731449371e-06</v>
      </c>
      <c r="AG3" t="n">
        <v>47.60416666666666</v>
      </c>
      <c r="AH3" t="n">
        <v>1067370.276858721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5.6086</v>
      </c>
      <c r="E4" t="n">
        <v>17.83</v>
      </c>
      <c r="F4" t="n">
        <v>15.09</v>
      </c>
      <c r="G4" t="n">
        <v>18.48</v>
      </c>
      <c r="H4" t="n">
        <v>0.32</v>
      </c>
      <c r="I4" t="n">
        <v>49</v>
      </c>
      <c r="J4" t="n">
        <v>81.44</v>
      </c>
      <c r="K4" t="n">
        <v>35.1</v>
      </c>
      <c r="L4" t="n">
        <v>1.5</v>
      </c>
      <c r="M4" t="n">
        <v>40</v>
      </c>
      <c r="N4" t="n">
        <v>9.84</v>
      </c>
      <c r="O4" t="n">
        <v>10278.32</v>
      </c>
      <c r="P4" t="n">
        <v>98.3</v>
      </c>
      <c r="Q4" t="n">
        <v>1389.83</v>
      </c>
      <c r="R4" t="n">
        <v>71.31999999999999</v>
      </c>
      <c r="S4" t="n">
        <v>39.31</v>
      </c>
      <c r="T4" t="n">
        <v>14979.12</v>
      </c>
      <c r="U4" t="n">
        <v>0.55</v>
      </c>
      <c r="V4" t="n">
        <v>0.85</v>
      </c>
      <c r="W4" t="n">
        <v>3.45</v>
      </c>
      <c r="X4" t="n">
        <v>0.97</v>
      </c>
      <c r="Y4" t="n">
        <v>1</v>
      </c>
      <c r="Z4" t="n">
        <v>10</v>
      </c>
      <c r="AA4" t="n">
        <v>831.9996038953818</v>
      </c>
      <c r="AB4" t="n">
        <v>1138.378563281661</v>
      </c>
      <c r="AC4" t="n">
        <v>1029.733310926407</v>
      </c>
      <c r="AD4" t="n">
        <v>831999.6038953818</v>
      </c>
      <c r="AE4" t="n">
        <v>1138378.563281661</v>
      </c>
      <c r="AF4" t="n">
        <v>5.162506618482213e-06</v>
      </c>
      <c r="AG4" t="n">
        <v>46.43229166666666</v>
      </c>
      <c r="AH4" t="n">
        <v>1029733.310926407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5.6786</v>
      </c>
      <c r="E5" t="n">
        <v>17.61</v>
      </c>
      <c r="F5" t="n">
        <v>14.99</v>
      </c>
      <c r="G5" t="n">
        <v>21.42</v>
      </c>
      <c r="H5" t="n">
        <v>0.38</v>
      </c>
      <c r="I5" t="n">
        <v>42</v>
      </c>
      <c r="J5" t="n">
        <v>81.73999999999999</v>
      </c>
      <c r="K5" t="n">
        <v>35.1</v>
      </c>
      <c r="L5" t="n">
        <v>1.75</v>
      </c>
      <c r="M5" t="n">
        <v>14</v>
      </c>
      <c r="N5" t="n">
        <v>9.890000000000001</v>
      </c>
      <c r="O5" t="n">
        <v>10315.41</v>
      </c>
      <c r="P5" t="n">
        <v>95.06</v>
      </c>
      <c r="Q5" t="n">
        <v>1389.95</v>
      </c>
      <c r="R5" t="n">
        <v>67.29000000000001</v>
      </c>
      <c r="S5" t="n">
        <v>39.31</v>
      </c>
      <c r="T5" t="n">
        <v>12998.5</v>
      </c>
      <c r="U5" t="n">
        <v>0.58</v>
      </c>
      <c r="V5" t="n">
        <v>0.86</v>
      </c>
      <c r="W5" t="n">
        <v>3.47</v>
      </c>
      <c r="X5" t="n">
        <v>0.87</v>
      </c>
      <c r="Y5" t="n">
        <v>1</v>
      </c>
      <c r="Z5" t="n">
        <v>10</v>
      </c>
      <c r="AA5" t="n">
        <v>817.0672338662057</v>
      </c>
      <c r="AB5" t="n">
        <v>1117.94743583807</v>
      </c>
      <c r="AC5" t="n">
        <v>1011.252101610764</v>
      </c>
      <c r="AD5" t="n">
        <v>817067.2338662057</v>
      </c>
      <c r="AE5" t="n">
        <v>1117947.43583807</v>
      </c>
      <c r="AF5" t="n">
        <v>5.226939001482204e-06</v>
      </c>
      <c r="AG5" t="n">
        <v>45.859375</v>
      </c>
      <c r="AH5" t="n">
        <v>1011252.101610764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5.6868</v>
      </c>
      <c r="E6" t="n">
        <v>17.58</v>
      </c>
      <c r="F6" t="n">
        <v>14.99</v>
      </c>
      <c r="G6" t="n">
        <v>21.93</v>
      </c>
      <c r="H6" t="n">
        <v>0.43</v>
      </c>
      <c r="I6" t="n">
        <v>41</v>
      </c>
      <c r="J6" t="n">
        <v>82.04000000000001</v>
      </c>
      <c r="K6" t="n">
        <v>35.1</v>
      </c>
      <c r="L6" t="n">
        <v>2</v>
      </c>
      <c r="M6" t="n">
        <v>1</v>
      </c>
      <c r="N6" t="n">
        <v>9.94</v>
      </c>
      <c r="O6" t="n">
        <v>10352.53</v>
      </c>
      <c r="P6" t="n">
        <v>94.45999999999999</v>
      </c>
      <c r="Q6" t="n">
        <v>1389.99</v>
      </c>
      <c r="R6" t="n">
        <v>66.61</v>
      </c>
      <c r="S6" t="n">
        <v>39.31</v>
      </c>
      <c r="T6" t="n">
        <v>12665.94</v>
      </c>
      <c r="U6" t="n">
        <v>0.59</v>
      </c>
      <c r="V6" t="n">
        <v>0.86</v>
      </c>
      <c r="W6" t="n">
        <v>3.48</v>
      </c>
      <c r="X6" t="n">
        <v>0.86</v>
      </c>
      <c r="Y6" t="n">
        <v>1</v>
      </c>
      <c r="Z6" t="n">
        <v>10</v>
      </c>
      <c r="AA6" t="n">
        <v>816.2670284038117</v>
      </c>
      <c r="AB6" t="n">
        <v>1116.852559421849</v>
      </c>
      <c r="AC6" t="n">
        <v>1010.261718663039</v>
      </c>
      <c r="AD6" t="n">
        <v>816267.0284038116</v>
      </c>
      <c r="AE6" t="n">
        <v>1116852.559421849</v>
      </c>
      <c r="AF6" t="n">
        <v>5.234486794919346e-06</v>
      </c>
      <c r="AG6" t="n">
        <v>45.78125</v>
      </c>
      <c r="AH6" t="n">
        <v>1010261.718663039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5.6867</v>
      </c>
      <c r="E7" t="n">
        <v>17.58</v>
      </c>
      <c r="F7" t="n">
        <v>14.99</v>
      </c>
      <c r="G7" t="n">
        <v>21.93</v>
      </c>
      <c r="H7" t="n">
        <v>0.48</v>
      </c>
      <c r="I7" t="n">
        <v>41</v>
      </c>
      <c r="J7" t="n">
        <v>82.34</v>
      </c>
      <c r="K7" t="n">
        <v>35.1</v>
      </c>
      <c r="L7" t="n">
        <v>2.25</v>
      </c>
      <c r="M7" t="n">
        <v>0</v>
      </c>
      <c r="N7" t="n">
        <v>9.99</v>
      </c>
      <c r="O7" t="n">
        <v>10389.66</v>
      </c>
      <c r="P7" t="n">
        <v>94.76000000000001</v>
      </c>
      <c r="Q7" t="n">
        <v>1389.98</v>
      </c>
      <c r="R7" t="n">
        <v>66.59</v>
      </c>
      <c r="S7" t="n">
        <v>39.31</v>
      </c>
      <c r="T7" t="n">
        <v>12656.87</v>
      </c>
      <c r="U7" t="n">
        <v>0.59</v>
      </c>
      <c r="V7" t="n">
        <v>0.86</v>
      </c>
      <c r="W7" t="n">
        <v>3.48</v>
      </c>
      <c r="X7" t="n">
        <v>0.86</v>
      </c>
      <c r="Y7" t="n">
        <v>1</v>
      </c>
      <c r="Z7" t="n">
        <v>10</v>
      </c>
      <c r="AA7" t="n">
        <v>816.5568596882459</v>
      </c>
      <c r="AB7" t="n">
        <v>1117.249119371666</v>
      </c>
      <c r="AC7" t="n">
        <v>1010.620431487821</v>
      </c>
      <c r="AD7" t="n">
        <v>816556.8596882459</v>
      </c>
      <c r="AE7" t="n">
        <v>1117249.119371666</v>
      </c>
      <c r="AF7" t="n">
        <v>5.234394748657918e-06</v>
      </c>
      <c r="AG7" t="n">
        <v>45.78125</v>
      </c>
      <c r="AH7" t="n">
        <v>1010620.431487821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4.8255</v>
      </c>
      <c r="E2" t="n">
        <v>20.72</v>
      </c>
      <c r="F2" t="n">
        <v>16.31</v>
      </c>
      <c r="G2" t="n">
        <v>9.15</v>
      </c>
      <c r="H2" t="n">
        <v>0.16</v>
      </c>
      <c r="I2" t="n">
        <v>107</v>
      </c>
      <c r="J2" t="n">
        <v>107.41</v>
      </c>
      <c r="K2" t="n">
        <v>41.65</v>
      </c>
      <c r="L2" t="n">
        <v>1</v>
      </c>
      <c r="M2" t="n">
        <v>105</v>
      </c>
      <c r="N2" t="n">
        <v>14.77</v>
      </c>
      <c r="O2" t="n">
        <v>13481.73</v>
      </c>
      <c r="P2" t="n">
        <v>147.21</v>
      </c>
      <c r="Q2" t="n">
        <v>1390.04</v>
      </c>
      <c r="R2" t="n">
        <v>109.05</v>
      </c>
      <c r="S2" t="n">
        <v>39.31</v>
      </c>
      <c r="T2" t="n">
        <v>33553.9</v>
      </c>
      <c r="U2" t="n">
        <v>0.36</v>
      </c>
      <c r="V2" t="n">
        <v>0.79</v>
      </c>
      <c r="W2" t="n">
        <v>3.55</v>
      </c>
      <c r="X2" t="n">
        <v>2.18</v>
      </c>
      <c r="Y2" t="n">
        <v>1</v>
      </c>
      <c r="Z2" t="n">
        <v>10</v>
      </c>
      <c r="AA2" t="n">
        <v>1046.897382339561</v>
      </c>
      <c r="AB2" t="n">
        <v>1432.411184369862</v>
      </c>
      <c r="AC2" t="n">
        <v>1295.703871335326</v>
      </c>
      <c r="AD2" t="n">
        <v>1046897.382339561</v>
      </c>
      <c r="AE2" t="n">
        <v>1432411.184369862</v>
      </c>
      <c r="AF2" t="n">
        <v>3.846502139461157e-06</v>
      </c>
      <c r="AG2" t="n">
        <v>53.95833333333334</v>
      </c>
      <c r="AH2" t="n">
        <v>1295703.871335326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5.1031</v>
      </c>
      <c r="E3" t="n">
        <v>19.6</v>
      </c>
      <c r="F3" t="n">
        <v>15.76</v>
      </c>
      <c r="G3" t="n">
        <v>11.67</v>
      </c>
      <c r="H3" t="n">
        <v>0.2</v>
      </c>
      <c r="I3" t="n">
        <v>81</v>
      </c>
      <c r="J3" t="n">
        <v>107.73</v>
      </c>
      <c r="K3" t="n">
        <v>41.65</v>
      </c>
      <c r="L3" t="n">
        <v>1.25</v>
      </c>
      <c r="M3" t="n">
        <v>79</v>
      </c>
      <c r="N3" t="n">
        <v>14.83</v>
      </c>
      <c r="O3" t="n">
        <v>13520.81</v>
      </c>
      <c r="P3" t="n">
        <v>139.22</v>
      </c>
      <c r="Q3" t="n">
        <v>1389.81</v>
      </c>
      <c r="R3" t="n">
        <v>92.39</v>
      </c>
      <c r="S3" t="n">
        <v>39.31</v>
      </c>
      <c r="T3" t="n">
        <v>25355.33</v>
      </c>
      <c r="U3" t="n">
        <v>0.43</v>
      </c>
      <c r="V3" t="n">
        <v>0.8100000000000001</v>
      </c>
      <c r="W3" t="n">
        <v>3.49</v>
      </c>
      <c r="X3" t="n">
        <v>1.64</v>
      </c>
      <c r="Y3" t="n">
        <v>1</v>
      </c>
      <c r="Z3" t="n">
        <v>10</v>
      </c>
      <c r="AA3" t="n">
        <v>982.804555508591</v>
      </c>
      <c r="AB3" t="n">
        <v>1344.71655112377</v>
      </c>
      <c r="AC3" t="n">
        <v>1216.37869080605</v>
      </c>
      <c r="AD3" t="n">
        <v>982804.555508591</v>
      </c>
      <c r="AE3" t="n">
        <v>1344716.55112377</v>
      </c>
      <c r="AF3" t="n">
        <v>4.067782627268518e-06</v>
      </c>
      <c r="AG3" t="n">
        <v>51.04166666666666</v>
      </c>
      <c r="AH3" t="n">
        <v>1216378.69080605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5.2915</v>
      </c>
      <c r="E4" t="n">
        <v>18.9</v>
      </c>
      <c r="F4" t="n">
        <v>15.42</v>
      </c>
      <c r="G4" t="n">
        <v>14.23</v>
      </c>
      <c r="H4" t="n">
        <v>0.24</v>
      </c>
      <c r="I4" t="n">
        <v>65</v>
      </c>
      <c r="J4" t="n">
        <v>108.05</v>
      </c>
      <c r="K4" t="n">
        <v>41.65</v>
      </c>
      <c r="L4" t="n">
        <v>1.5</v>
      </c>
      <c r="M4" t="n">
        <v>63</v>
      </c>
      <c r="N4" t="n">
        <v>14.9</v>
      </c>
      <c r="O4" t="n">
        <v>13559.91</v>
      </c>
      <c r="P4" t="n">
        <v>133.22</v>
      </c>
      <c r="Q4" t="n">
        <v>1389.61</v>
      </c>
      <c r="R4" t="n">
        <v>81.48999999999999</v>
      </c>
      <c r="S4" t="n">
        <v>39.31</v>
      </c>
      <c r="T4" t="n">
        <v>19984.86</v>
      </c>
      <c r="U4" t="n">
        <v>0.48</v>
      </c>
      <c r="V4" t="n">
        <v>0.83</v>
      </c>
      <c r="W4" t="n">
        <v>3.47</v>
      </c>
      <c r="X4" t="n">
        <v>1.3</v>
      </c>
      <c r="Y4" t="n">
        <v>1</v>
      </c>
      <c r="Z4" t="n">
        <v>10</v>
      </c>
      <c r="AA4" t="n">
        <v>937.6954087089281</v>
      </c>
      <c r="AB4" t="n">
        <v>1282.996226397367</v>
      </c>
      <c r="AC4" t="n">
        <v>1160.548867246515</v>
      </c>
      <c r="AD4" t="n">
        <v>937695.408708928</v>
      </c>
      <c r="AE4" t="n">
        <v>1282996.226397367</v>
      </c>
      <c r="AF4" t="n">
        <v>4.217960018849593e-06</v>
      </c>
      <c r="AG4" t="n">
        <v>49.21875</v>
      </c>
      <c r="AH4" t="n">
        <v>1160548.867246515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5.4246</v>
      </c>
      <c r="E5" t="n">
        <v>18.43</v>
      </c>
      <c r="F5" t="n">
        <v>15.2</v>
      </c>
      <c r="G5" t="n">
        <v>16.89</v>
      </c>
      <c r="H5" t="n">
        <v>0.28</v>
      </c>
      <c r="I5" t="n">
        <v>54</v>
      </c>
      <c r="J5" t="n">
        <v>108.37</v>
      </c>
      <c r="K5" t="n">
        <v>41.65</v>
      </c>
      <c r="L5" t="n">
        <v>1.75</v>
      </c>
      <c r="M5" t="n">
        <v>52</v>
      </c>
      <c r="N5" t="n">
        <v>14.97</v>
      </c>
      <c r="O5" t="n">
        <v>13599.17</v>
      </c>
      <c r="P5" t="n">
        <v>128.4</v>
      </c>
      <c r="Q5" t="n">
        <v>1389.77</v>
      </c>
      <c r="R5" t="n">
        <v>74.65000000000001</v>
      </c>
      <c r="S5" t="n">
        <v>39.31</v>
      </c>
      <c r="T5" t="n">
        <v>16622.76</v>
      </c>
      <c r="U5" t="n">
        <v>0.53</v>
      </c>
      <c r="V5" t="n">
        <v>0.84</v>
      </c>
      <c r="W5" t="n">
        <v>3.45</v>
      </c>
      <c r="X5" t="n">
        <v>1.07</v>
      </c>
      <c r="Y5" t="n">
        <v>1</v>
      </c>
      <c r="Z5" t="n">
        <v>10</v>
      </c>
      <c r="AA5" t="n">
        <v>907.1467157573874</v>
      </c>
      <c r="AB5" t="n">
        <v>1241.198156987853</v>
      </c>
      <c r="AC5" t="n">
        <v>1122.739946917486</v>
      </c>
      <c r="AD5" t="n">
        <v>907146.7157573873</v>
      </c>
      <c r="AE5" t="n">
        <v>1241198.156987853</v>
      </c>
      <c r="AF5" t="n">
        <v>4.324056679250025e-06</v>
      </c>
      <c r="AG5" t="n">
        <v>47.99479166666666</v>
      </c>
      <c r="AH5" t="n">
        <v>1122739.946917486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5.5275</v>
      </c>
      <c r="E6" t="n">
        <v>18.09</v>
      </c>
      <c r="F6" t="n">
        <v>15.03</v>
      </c>
      <c r="G6" t="n">
        <v>19.61</v>
      </c>
      <c r="H6" t="n">
        <v>0.32</v>
      </c>
      <c r="I6" t="n">
        <v>46</v>
      </c>
      <c r="J6" t="n">
        <v>108.68</v>
      </c>
      <c r="K6" t="n">
        <v>41.65</v>
      </c>
      <c r="L6" t="n">
        <v>2</v>
      </c>
      <c r="M6" t="n">
        <v>44</v>
      </c>
      <c r="N6" t="n">
        <v>15.03</v>
      </c>
      <c r="O6" t="n">
        <v>13638.32</v>
      </c>
      <c r="P6" t="n">
        <v>123.33</v>
      </c>
      <c r="Q6" t="n">
        <v>1389.87</v>
      </c>
      <c r="R6" t="n">
        <v>69.65000000000001</v>
      </c>
      <c r="S6" t="n">
        <v>39.31</v>
      </c>
      <c r="T6" t="n">
        <v>14161.55</v>
      </c>
      <c r="U6" t="n">
        <v>0.5600000000000001</v>
      </c>
      <c r="V6" t="n">
        <v>0.85</v>
      </c>
      <c r="W6" t="n">
        <v>3.44</v>
      </c>
      <c r="X6" t="n">
        <v>0.91</v>
      </c>
      <c r="Y6" t="n">
        <v>1</v>
      </c>
      <c r="Z6" t="n">
        <v>10</v>
      </c>
      <c r="AA6" t="n">
        <v>887.8598265780511</v>
      </c>
      <c r="AB6" t="n">
        <v>1214.808984335186</v>
      </c>
      <c r="AC6" t="n">
        <v>1098.869319865353</v>
      </c>
      <c r="AD6" t="n">
        <v>887859.8265780511</v>
      </c>
      <c r="AE6" t="n">
        <v>1214808.984335186</v>
      </c>
      <c r="AF6" t="n">
        <v>4.406080318282363e-06</v>
      </c>
      <c r="AG6" t="n">
        <v>47.109375</v>
      </c>
      <c r="AH6" t="n">
        <v>1098869.319865353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5.6225</v>
      </c>
      <c r="E7" t="n">
        <v>17.79</v>
      </c>
      <c r="F7" t="n">
        <v>14.88</v>
      </c>
      <c r="G7" t="n">
        <v>22.9</v>
      </c>
      <c r="H7" t="n">
        <v>0.36</v>
      </c>
      <c r="I7" t="n">
        <v>39</v>
      </c>
      <c r="J7" t="n">
        <v>109</v>
      </c>
      <c r="K7" t="n">
        <v>41.65</v>
      </c>
      <c r="L7" t="n">
        <v>2.25</v>
      </c>
      <c r="M7" t="n">
        <v>37</v>
      </c>
      <c r="N7" t="n">
        <v>15.1</v>
      </c>
      <c r="O7" t="n">
        <v>13677.51</v>
      </c>
      <c r="P7" t="n">
        <v>118.92</v>
      </c>
      <c r="Q7" t="n">
        <v>1389.64</v>
      </c>
      <c r="R7" t="n">
        <v>64.88</v>
      </c>
      <c r="S7" t="n">
        <v>39.31</v>
      </c>
      <c r="T7" t="n">
        <v>11808.54</v>
      </c>
      <c r="U7" t="n">
        <v>0.61</v>
      </c>
      <c r="V7" t="n">
        <v>0.86</v>
      </c>
      <c r="W7" t="n">
        <v>3.43</v>
      </c>
      <c r="X7" t="n">
        <v>0.76</v>
      </c>
      <c r="Y7" t="n">
        <v>1</v>
      </c>
      <c r="Z7" t="n">
        <v>10</v>
      </c>
      <c r="AA7" t="n">
        <v>869.8367002541574</v>
      </c>
      <c r="AB7" t="n">
        <v>1190.148947774619</v>
      </c>
      <c r="AC7" t="n">
        <v>1076.562802583548</v>
      </c>
      <c r="AD7" t="n">
        <v>869836.7002541574</v>
      </c>
      <c r="AE7" t="n">
        <v>1190148.947774619</v>
      </c>
      <c r="AF7" t="n">
        <v>4.481806710003181e-06</v>
      </c>
      <c r="AG7" t="n">
        <v>46.328125</v>
      </c>
      <c r="AH7" t="n">
        <v>1076562.802583548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5.6866</v>
      </c>
      <c r="E8" t="n">
        <v>17.59</v>
      </c>
      <c r="F8" t="n">
        <v>14.79</v>
      </c>
      <c r="G8" t="n">
        <v>26.11</v>
      </c>
      <c r="H8" t="n">
        <v>0.4</v>
      </c>
      <c r="I8" t="n">
        <v>34</v>
      </c>
      <c r="J8" t="n">
        <v>109.32</v>
      </c>
      <c r="K8" t="n">
        <v>41.65</v>
      </c>
      <c r="L8" t="n">
        <v>2.5</v>
      </c>
      <c r="M8" t="n">
        <v>29</v>
      </c>
      <c r="N8" t="n">
        <v>15.17</v>
      </c>
      <c r="O8" t="n">
        <v>13716.72</v>
      </c>
      <c r="P8" t="n">
        <v>114.45</v>
      </c>
      <c r="Q8" t="n">
        <v>1389.84</v>
      </c>
      <c r="R8" t="n">
        <v>62.18</v>
      </c>
      <c r="S8" t="n">
        <v>39.31</v>
      </c>
      <c r="T8" t="n">
        <v>10487.23</v>
      </c>
      <c r="U8" t="n">
        <v>0.63</v>
      </c>
      <c r="V8" t="n">
        <v>0.87</v>
      </c>
      <c r="W8" t="n">
        <v>3.42</v>
      </c>
      <c r="X8" t="n">
        <v>0.67</v>
      </c>
      <c r="Y8" t="n">
        <v>1</v>
      </c>
      <c r="Z8" t="n">
        <v>10</v>
      </c>
      <c r="AA8" t="n">
        <v>853.4343843617679</v>
      </c>
      <c r="AB8" t="n">
        <v>1167.706575551545</v>
      </c>
      <c r="AC8" t="n">
        <v>1056.262298867377</v>
      </c>
      <c r="AD8" t="n">
        <v>853434.3843617679</v>
      </c>
      <c r="AE8" t="n">
        <v>1167706.575551545</v>
      </c>
      <c r="AF8" t="n">
        <v>4.532902096416913e-06</v>
      </c>
      <c r="AG8" t="n">
        <v>45.80729166666666</v>
      </c>
      <c r="AH8" t="n">
        <v>1056262.298867377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5.731</v>
      </c>
      <c r="E9" t="n">
        <v>17.45</v>
      </c>
      <c r="F9" t="n">
        <v>14.72</v>
      </c>
      <c r="G9" t="n">
        <v>28.5</v>
      </c>
      <c r="H9" t="n">
        <v>0.44</v>
      </c>
      <c r="I9" t="n">
        <v>31</v>
      </c>
      <c r="J9" t="n">
        <v>109.64</v>
      </c>
      <c r="K9" t="n">
        <v>41.65</v>
      </c>
      <c r="L9" t="n">
        <v>2.75</v>
      </c>
      <c r="M9" t="n">
        <v>18</v>
      </c>
      <c r="N9" t="n">
        <v>15.24</v>
      </c>
      <c r="O9" t="n">
        <v>13755.95</v>
      </c>
      <c r="P9" t="n">
        <v>111.56</v>
      </c>
      <c r="Q9" t="n">
        <v>1389.88</v>
      </c>
      <c r="R9" t="n">
        <v>59.62</v>
      </c>
      <c r="S9" t="n">
        <v>39.31</v>
      </c>
      <c r="T9" t="n">
        <v>9222.940000000001</v>
      </c>
      <c r="U9" t="n">
        <v>0.66</v>
      </c>
      <c r="V9" t="n">
        <v>0.87</v>
      </c>
      <c r="W9" t="n">
        <v>3.42</v>
      </c>
      <c r="X9" t="n">
        <v>0.6</v>
      </c>
      <c r="Y9" t="n">
        <v>1</v>
      </c>
      <c r="Z9" t="n">
        <v>10</v>
      </c>
      <c r="AA9" t="n">
        <v>839.3962819226189</v>
      </c>
      <c r="AB9" t="n">
        <v>1148.499024476931</v>
      </c>
      <c r="AC9" t="n">
        <v>1038.887889509356</v>
      </c>
      <c r="AD9" t="n">
        <v>839396.2819226189</v>
      </c>
      <c r="AE9" t="n">
        <v>1148499.02447693</v>
      </c>
      <c r="AF9" t="n">
        <v>4.568294220547485e-06</v>
      </c>
      <c r="AG9" t="n">
        <v>45.44270833333334</v>
      </c>
      <c r="AH9" t="n">
        <v>1038887.889509356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5.735</v>
      </c>
      <c r="E10" t="n">
        <v>17.44</v>
      </c>
      <c r="F10" t="n">
        <v>14.73</v>
      </c>
      <c r="G10" t="n">
        <v>29.47</v>
      </c>
      <c r="H10" t="n">
        <v>0.48</v>
      </c>
      <c r="I10" t="n">
        <v>30</v>
      </c>
      <c r="J10" t="n">
        <v>109.96</v>
      </c>
      <c r="K10" t="n">
        <v>41.65</v>
      </c>
      <c r="L10" t="n">
        <v>3</v>
      </c>
      <c r="M10" t="n">
        <v>6</v>
      </c>
      <c r="N10" t="n">
        <v>15.31</v>
      </c>
      <c r="O10" t="n">
        <v>13795.21</v>
      </c>
      <c r="P10" t="n">
        <v>109.96</v>
      </c>
      <c r="Q10" t="n">
        <v>1389.76</v>
      </c>
      <c r="R10" t="n">
        <v>59.49</v>
      </c>
      <c r="S10" t="n">
        <v>39.31</v>
      </c>
      <c r="T10" t="n">
        <v>9159.75</v>
      </c>
      <c r="U10" t="n">
        <v>0.66</v>
      </c>
      <c r="V10" t="n">
        <v>0.87</v>
      </c>
      <c r="W10" t="n">
        <v>3.44</v>
      </c>
      <c r="X10" t="n">
        <v>0.61</v>
      </c>
      <c r="Y10" t="n">
        <v>1</v>
      </c>
      <c r="Z10" t="n">
        <v>10</v>
      </c>
      <c r="AA10" t="n">
        <v>837.802779498158</v>
      </c>
      <c r="AB10" t="n">
        <v>1146.318724159418</v>
      </c>
      <c r="AC10" t="n">
        <v>1036.915673994076</v>
      </c>
      <c r="AD10" t="n">
        <v>837802.779498158</v>
      </c>
      <c r="AE10" t="n">
        <v>1146318.724159418</v>
      </c>
      <c r="AF10" t="n">
        <v>4.571482700198888e-06</v>
      </c>
      <c r="AG10" t="n">
        <v>45.41666666666666</v>
      </c>
      <c r="AH10" t="n">
        <v>1036915.673994076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5.747</v>
      </c>
      <c r="E11" t="n">
        <v>17.4</v>
      </c>
      <c r="F11" t="n">
        <v>14.72</v>
      </c>
      <c r="G11" t="n">
        <v>30.45</v>
      </c>
      <c r="H11" t="n">
        <v>0.52</v>
      </c>
      <c r="I11" t="n">
        <v>29</v>
      </c>
      <c r="J11" t="n">
        <v>110.27</v>
      </c>
      <c r="K11" t="n">
        <v>41.65</v>
      </c>
      <c r="L11" t="n">
        <v>3.25</v>
      </c>
      <c r="M11" t="n">
        <v>0</v>
      </c>
      <c r="N11" t="n">
        <v>15.37</v>
      </c>
      <c r="O11" t="n">
        <v>13834.5</v>
      </c>
      <c r="P11" t="n">
        <v>110.17</v>
      </c>
      <c r="Q11" t="n">
        <v>1389.92</v>
      </c>
      <c r="R11" t="n">
        <v>58.78</v>
      </c>
      <c r="S11" t="n">
        <v>39.31</v>
      </c>
      <c r="T11" t="n">
        <v>8809.950000000001</v>
      </c>
      <c r="U11" t="n">
        <v>0.67</v>
      </c>
      <c r="V11" t="n">
        <v>0.87</v>
      </c>
      <c r="W11" t="n">
        <v>3.44</v>
      </c>
      <c r="X11" t="n">
        <v>0.6</v>
      </c>
      <c r="Y11" t="n">
        <v>1</v>
      </c>
      <c r="Z11" t="n">
        <v>10</v>
      </c>
      <c r="AA11" t="n">
        <v>837.5797407223438</v>
      </c>
      <c r="AB11" t="n">
        <v>1146.013552666572</v>
      </c>
      <c r="AC11" t="n">
        <v>1036.639627640197</v>
      </c>
      <c r="AD11" t="n">
        <v>837579.7407223438</v>
      </c>
      <c r="AE11" t="n">
        <v>1146013.552666572</v>
      </c>
      <c r="AF11" t="n">
        <v>4.581048139153097e-06</v>
      </c>
      <c r="AG11" t="n">
        <v>45.3125</v>
      </c>
      <c r="AH11" t="n">
        <v>1036639.627640197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5.5366</v>
      </c>
      <c r="E2" t="n">
        <v>18.06</v>
      </c>
      <c r="F2" t="n">
        <v>15.4</v>
      </c>
      <c r="G2" t="n">
        <v>14.91</v>
      </c>
      <c r="H2" t="n">
        <v>0.28</v>
      </c>
      <c r="I2" t="n">
        <v>62</v>
      </c>
      <c r="J2" t="n">
        <v>61.76</v>
      </c>
      <c r="K2" t="n">
        <v>28.92</v>
      </c>
      <c r="L2" t="n">
        <v>1</v>
      </c>
      <c r="M2" t="n">
        <v>37</v>
      </c>
      <c r="N2" t="n">
        <v>6.84</v>
      </c>
      <c r="O2" t="n">
        <v>7851.41</v>
      </c>
      <c r="P2" t="n">
        <v>83.01000000000001</v>
      </c>
      <c r="Q2" t="n">
        <v>1389.88</v>
      </c>
      <c r="R2" t="n">
        <v>79.90000000000001</v>
      </c>
      <c r="S2" t="n">
        <v>39.31</v>
      </c>
      <c r="T2" t="n">
        <v>19205.3</v>
      </c>
      <c r="U2" t="n">
        <v>0.49</v>
      </c>
      <c r="V2" t="n">
        <v>0.83</v>
      </c>
      <c r="W2" t="n">
        <v>3.5</v>
      </c>
      <c r="X2" t="n">
        <v>1.28</v>
      </c>
      <c r="Y2" t="n">
        <v>1</v>
      </c>
      <c r="Z2" t="n">
        <v>10</v>
      </c>
      <c r="AA2" t="n">
        <v>813.6783797451462</v>
      </c>
      <c r="AB2" t="n">
        <v>1113.310656123944</v>
      </c>
      <c r="AC2" t="n">
        <v>1007.057849644794</v>
      </c>
      <c r="AD2" t="n">
        <v>813678.3797451463</v>
      </c>
      <c r="AE2" t="n">
        <v>1113310.656123944</v>
      </c>
      <c r="AF2" t="n">
        <v>5.837040104363409e-06</v>
      </c>
      <c r="AG2" t="n">
        <v>47.03125</v>
      </c>
      <c r="AH2" t="n">
        <v>1007057.849644794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5.5835</v>
      </c>
      <c r="E3" t="n">
        <v>17.91</v>
      </c>
      <c r="F3" t="n">
        <v>15.32</v>
      </c>
      <c r="G3" t="n">
        <v>16.13</v>
      </c>
      <c r="H3" t="n">
        <v>0.35</v>
      </c>
      <c r="I3" t="n">
        <v>57</v>
      </c>
      <c r="J3" t="n">
        <v>62.05</v>
      </c>
      <c r="K3" t="n">
        <v>28.92</v>
      </c>
      <c r="L3" t="n">
        <v>1.25</v>
      </c>
      <c r="M3" t="n">
        <v>1</v>
      </c>
      <c r="N3" t="n">
        <v>6.88</v>
      </c>
      <c r="O3" t="n">
        <v>7887.12</v>
      </c>
      <c r="P3" t="n">
        <v>81.59999999999999</v>
      </c>
      <c r="Q3" t="n">
        <v>1389.94</v>
      </c>
      <c r="R3" t="n">
        <v>76.63</v>
      </c>
      <c r="S3" t="n">
        <v>39.31</v>
      </c>
      <c r="T3" t="n">
        <v>17596.05</v>
      </c>
      <c r="U3" t="n">
        <v>0.51</v>
      </c>
      <c r="V3" t="n">
        <v>0.84</v>
      </c>
      <c r="W3" t="n">
        <v>3.52</v>
      </c>
      <c r="X3" t="n">
        <v>1.2</v>
      </c>
      <c r="Y3" t="n">
        <v>1</v>
      </c>
      <c r="Z3" t="n">
        <v>10</v>
      </c>
      <c r="AA3" t="n">
        <v>801.5158152829453</v>
      </c>
      <c r="AB3" t="n">
        <v>1096.669298852286</v>
      </c>
      <c r="AC3" t="n">
        <v>992.0047201548512</v>
      </c>
      <c r="AD3" t="n">
        <v>801515.8152829453</v>
      </c>
      <c r="AE3" t="n">
        <v>1096669.298852286</v>
      </c>
      <c r="AF3" t="n">
        <v>5.886485103260683e-06</v>
      </c>
      <c r="AG3" t="n">
        <v>46.640625</v>
      </c>
      <c r="AH3" t="n">
        <v>992004.7201548512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5.5823</v>
      </c>
      <c r="E4" t="n">
        <v>17.91</v>
      </c>
      <c r="F4" t="n">
        <v>15.33</v>
      </c>
      <c r="G4" t="n">
        <v>16.13</v>
      </c>
      <c r="H4" t="n">
        <v>0.42</v>
      </c>
      <c r="I4" t="n">
        <v>57</v>
      </c>
      <c r="J4" t="n">
        <v>62.34</v>
      </c>
      <c r="K4" t="n">
        <v>28.92</v>
      </c>
      <c r="L4" t="n">
        <v>1.5</v>
      </c>
      <c r="M4" t="n">
        <v>0</v>
      </c>
      <c r="N4" t="n">
        <v>6.92</v>
      </c>
      <c r="O4" t="n">
        <v>7922.85</v>
      </c>
      <c r="P4" t="n">
        <v>81.97</v>
      </c>
      <c r="Q4" t="n">
        <v>1389.91</v>
      </c>
      <c r="R4" t="n">
        <v>76.67</v>
      </c>
      <c r="S4" t="n">
        <v>39.31</v>
      </c>
      <c r="T4" t="n">
        <v>17613.2</v>
      </c>
      <c r="U4" t="n">
        <v>0.51</v>
      </c>
      <c r="V4" t="n">
        <v>0.84</v>
      </c>
      <c r="W4" t="n">
        <v>3.52</v>
      </c>
      <c r="X4" t="n">
        <v>1.2</v>
      </c>
      <c r="Y4" t="n">
        <v>1</v>
      </c>
      <c r="Z4" t="n">
        <v>10</v>
      </c>
      <c r="AA4" t="n">
        <v>801.9453231737799</v>
      </c>
      <c r="AB4" t="n">
        <v>1097.256970497077</v>
      </c>
      <c r="AC4" t="n">
        <v>992.5363052426653</v>
      </c>
      <c r="AD4" t="n">
        <v>801945.3231737799</v>
      </c>
      <c r="AE4" t="n">
        <v>1097256.970497077</v>
      </c>
      <c r="AF4" t="n">
        <v>5.885219986018109e-06</v>
      </c>
      <c r="AG4" t="n">
        <v>46.640625</v>
      </c>
      <c r="AH4" t="n">
        <v>992536.3052426653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4.0029</v>
      </c>
      <c r="E2" t="n">
        <v>24.98</v>
      </c>
      <c r="F2" t="n">
        <v>17.32</v>
      </c>
      <c r="G2" t="n">
        <v>6.66</v>
      </c>
      <c r="H2" t="n">
        <v>0.11</v>
      </c>
      <c r="I2" t="n">
        <v>156</v>
      </c>
      <c r="J2" t="n">
        <v>167.88</v>
      </c>
      <c r="K2" t="n">
        <v>51.39</v>
      </c>
      <c r="L2" t="n">
        <v>1</v>
      </c>
      <c r="M2" t="n">
        <v>154</v>
      </c>
      <c r="N2" t="n">
        <v>30.49</v>
      </c>
      <c r="O2" t="n">
        <v>20939.59</v>
      </c>
      <c r="P2" t="n">
        <v>216.45</v>
      </c>
      <c r="Q2" t="n">
        <v>1390.15</v>
      </c>
      <c r="R2" t="n">
        <v>140.48</v>
      </c>
      <c r="S2" t="n">
        <v>39.31</v>
      </c>
      <c r="T2" t="n">
        <v>49025.04</v>
      </c>
      <c r="U2" t="n">
        <v>0.28</v>
      </c>
      <c r="V2" t="n">
        <v>0.74</v>
      </c>
      <c r="W2" t="n">
        <v>3.63</v>
      </c>
      <c r="X2" t="n">
        <v>3.2</v>
      </c>
      <c r="Y2" t="n">
        <v>1</v>
      </c>
      <c r="Z2" t="n">
        <v>10</v>
      </c>
      <c r="AA2" t="n">
        <v>1416.792031315723</v>
      </c>
      <c r="AB2" t="n">
        <v>1938.517361699251</v>
      </c>
      <c r="AC2" t="n">
        <v>1753.507985424879</v>
      </c>
      <c r="AD2" t="n">
        <v>1416792.031315723</v>
      </c>
      <c r="AE2" t="n">
        <v>1938517.361699251</v>
      </c>
      <c r="AF2" t="n">
        <v>2.575981123160959e-06</v>
      </c>
      <c r="AG2" t="n">
        <v>65.05208333333333</v>
      </c>
      <c r="AH2" t="n">
        <v>1753507.985424879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4.3607</v>
      </c>
      <c r="E3" t="n">
        <v>22.93</v>
      </c>
      <c r="F3" t="n">
        <v>16.53</v>
      </c>
      <c r="G3" t="n">
        <v>8.33</v>
      </c>
      <c r="H3" t="n">
        <v>0.13</v>
      </c>
      <c r="I3" t="n">
        <v>119</v>
      </c>
      <c r="J3" t="n">
        <v>168.25</v>
      </c>
      <c r="K3" t="n">
        <v>51.39</v>
      </c>
      <c r="L3" t="n">
        <v>1.25</v>
      </c>
      <c r="M3" t="n">
        <v>117</v>
      </c>
      <c r="N3" t="n">
        <v>30.6</v>
      </c>
      <c r="O3" t="n">
        <v>20984.25</v>
      </c>
      <c r="P3" t="n">
        <v>204.86</v>
      </c>
      <c r="Q3" t="n">
        <v>1390</v>
      </c>
      <c r="R3" t="n">
        <v>116.22</v>
      </c>
      <c r="S3" t="n">
        <v>39.31</v>
      </c>
      <c r="T3" t="n">
        <v>37081.16</v>
      </c>
      <c r="U3" t="n">
        <v>0.34</v>
      </c>
      <c r="V3" t="n">
        <v>0.78</v>
      </c>
      <c r="W3" t="n">
        <v>3.55</v>
      </c>
      <c r="X3" t="n">
        <v>2.4</v>
      </c>
      <c r="Y3" t="n">
        <v>1</v>
      </c>
      <c r="Z3" t="n">
        <v>10</v>
      </c>
      <c r="AA3" t="n">
        <v>1280.865592632829</v>
      </c>
      <c r="AB3" t="n">
        <v>1752.536811642063</v>
      </c>
      <c r="AC3" t="n">
        <v>1585.277158039808</v>
      </c>
      <c r="AD3" t="n">
        <v>1280865.592632829</v>
      </c>
      <c r="AE3" t="n">
        <v>1752536.811642063</v>
      </c>
      <c r="AF3" t="n">
        <v>2.806235700059455e-06</v>
      </c>
      <c r="AG3" t="n">
        <v>59.71354166666666</v>
      </c>
      <c r="AH3" t="n">
        <v>1585277.158039808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4.622</v>
      </c>
      <c r="E4" t="n">
        <v>21.64</v>
      </c>
      <c r="F4" t="n">
        <v>16.04</v>
      </c>
      <c r="G4" t="n">
        <v>10.13</v>
      </c>
      <c r="H4" t="n">
        <v>0.16</v>
      </c>
      <c r="I4" t="n">
        <v>95</v>
      </c>
      <c r="J4" t="n">
        <v>168.61</v>
      </c>
      <c r="K4" t="n">
        <v>51.39</v>
      </c>
      <c r="L4" t="n">
        <v>1.5</v>
      </c>
      <c r="M4" t="n">
        <v>93</v>
      </c>
      <c r="N4" t="n">
        <v>30.71</v>
      </c>
      <c r="O4" t="n">
        <v>21028.94</v>
      </c>
      <c r="P4" t="n">
        <v>197.16</v>
      </c>
      <c r="Q4" t="n">
        <v>1390.21</v>
      </c>
      <c r="R4" t="n">
        <v>100.59</v>
      </c>
      <c r="S4" t="n">
        <v>39.31</v>
      </c>
      <c r="T4" t="n">
        <v>29384.61</v>
      </c>
      <c r="U4" t="n">
        <v>0.39</v>
      </c>
      <c r="V4" t="n">
        <v>0.8</v>
      </c>
      <c r="W4" t="n">
        <v>3.53</v>
      </c>
      <c r="X4" t="n">
        <v>1.92</v>
      </c>
      <c r="Y4" t="n">
        <v>1</v>
      </c>
      <c r="Z4" t="n">
        <v>10</v>
      </c>
      <c r="AA4" t="n">
        <v>1197.036524893308</v>
      </c>
      <c r="AB4" t="n">
        <v>1637.838182883393</v>
      </c>
      <c r="AC4" t="n">
        <v>1481.525205429328</v>
      </c>
      <c r="AD4" t="n">
        <v>1197036.524893308</v>
      </c>
      <c r="AE4" t="n">
        <v>1637838.182883393</v>
      </c>
      <c r="AF4" t="n">
        <v>2.974389755239939e-06</v>
      </c>
      <c r="AG4" t="n">
        <v>56.35416666666666</v>
      </c>
      <c r="AH4" t="n">
        <v>1481525.205429328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4.8023</v>
      </c>
      <c r="E5" t="n">
        <v>20.82</v>
      </c>
      <c r="F5" t="n">
        <v>15.74</v>
      </c>
      <c r="G5" t="n">
        <v>11.8</v>
      </c>
      <c r="H5" t="n">
        <v>0.18</v>
      </c>
      <c r="I5" t="n">
        <v>80</v>
      </c>
      <c r="J5" t="n">
        <v>168.97</v>
      </c>
      <c r="K5" t="n">
        <v>51.39</v>
      </c>
      <c r="L5" t="n">
        <v>1.75</v>
      </c>
      <c r="M5" t="n">
        <v>78</v>
      </c>
      <c r="N5" t="n">
        <v>30.83</v>
      </c>
      <c r="O5" t="n">
        <v>21073.68</v>
      </c>
      <c r="P5" t="n">
        <v>191.49</v>
      </c>
      <c r="Q5" t="n">
        <v>1389.94</v>
      </c>
      <c r="R5" t="n">
        <v>91.31</v>
      </c>
      <c r="S5" t="n">
        <v>39.31</v>
      </c>
      <c r="T5" t="n">
        <v>24819.16</v>
      </c>
      <c r="U5" t="n">
        <v>0.43</v>
      </c>
      <c r="V5" t="n">
        <v>0.82</v>
      </c>
      <c r="W5" t="n">
        <v>3.5</v>
      </c>
      <c r="X5" t="n">
        <v>1.62</v>
      </c>
      <c r="Y5" t="n">
        <v>1</v>
      </c>
      <c r="Z5" t="n">
        <v>10</v>
      </c>
      <c r="AA5" t="n">
        <v>1145.709851851923</v>
      </c>
      <c r="AB5" t="n">
        <v>1567.610764455167</v>
      </c>
      <c r="AC5" t="n">
        <v>1418.000193251092</v>
      </c>
      <c r="AD5" t="n">
        <v>1145709.851851923</v>
      </c>
      <c r="AE5" t="n">
        <v>1567610.764455167</v>
      </c>
      <c r="AF5" t="n">
        <v>3.09041798390064e-06</v>
      </c>
      <c r="AG5" t="n">
        <v>54.21875</v>
      </c>
      <c r="AH5" t="n">
        <v>1418000.193251092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4.9607</v>
      </c>
      <c r="E6" t="n">
        <v>20.16</v>
      </c>
      <c r="F6" t="n">
        <v>15.48</v>
      </c>
      <c r="G6" t="n">
        <v>13.66</v>
      </c>
      <c r="H6" t="n">
        <v>0.21</v>
      </c>
      <c r="I6" t="n">
        <v>68</v>
      </c>
      <c r="J6" t="n">
        <v>169.33</v>
      </c>
      <c r="K6" t="n">
        <v>51.39</v>
      </c>
      <c r="L6" t="n">
        <v>2</v>
      </c>
      <c r="M6" t="n">
        <v>66</v>
      </c>
      <c r="N6" t="n">
        <v>30.94</v>
      </c>
      <c r="O6" t="n">
        <v>21118.46</v>
      </c>
      <c r="P6" t="n">
        <v>186.68</v>
      </c>
      <c r="Q6" t="n">
        <v>1389.75</v>
      </c>
      <c r="R6" t="n">
        <v>83.39</v>
      </c>
      <c r="S6" t="n">
        <v>39.31</v>
      </c>
      <c r="T6" t="n">
        <v>20920.89</v>
      </c>
      <c r="U6" t="n">
        <v>0.47</v>
      </c>
      <c r="V6" t="n">
        <v>0.83</v>
      </c>
      <c r="W6" t="n">
        <v>3.48</v>
      </c>
      <c r="X6" t="n">
        <v>1.36</v>
      </c>
      <c r="Y6" t="n">
        <v>1</v>
      </c>
      <c r="Z6" t="n">
        <v>10</v>
      </c>
      <c r="AA6" t="n">
        <v>1098.588289902105</v>
      </c>
      <c r="AB6" t="n">
        <v>1503.136964538831</v>
      </c>
      <c r="AC6" t="n">
        <v>1359.679682309224</v>
      </c>
      <c r="AD6" t="n">
        <v>1098588.289902105</v>
      </c>
      <c r="AE6" t="n">
        <v>1503136.964538831</v>
      </c>
      <c r="AF6" t="n">
        <v>3.192352933539326e-06</v>
      </c>
      <c r="AG6" t="n">
        <v>52.5</v>
      </c>
      <c r="AH6" t="n">
        <v>1359679.682309224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5.0868</v>
      </c>
      <c r="E7" t="n">
        <v>19.66</v>
      </c>
      <c r="F7" t="n">
        <v>15.29</v>
      </c>
      <c r="G7" t="n">
        <v>15.55</v>
      </c>
      <c r="H7" t="n">
        <v>0.24</v>
      </c>
      <c r="I7" t="n">
        <v>59</v>
      </c>
      <c r="J7" t="n">
        <v>169.7</v>
      </c>
      <c r="K7" t="n">
        <v>51.39</v>
      </c>
      <c r="L7" t="n">
        <v>2.25</v>
      </c>
      <c r="M7" t="n">
        <v>57</v>
      </c>
      <c r="N7" t="n">
        <v>31.05</v>
      </c>
      <c r="O7" t="n">
        <v>21163.27</v>
      </c>
      <c r="P7" t="n">
        <v>182.42</v>
      </c>
      <c r="Q7" t="n">
        <v>1389.67</v>
      </c>
      <c r="R7" t="n">
        <v>77.48999999999999</v>
      </c>
      <c r="S7" t="n">
        <v>39.31</v>
      </c>
      <c r="T7" t="n">
        <v>18016.44</v>
      </c>
      <c r="U7" t="n">
        <v>0.51</v>
      </c>
      <c r="V7" t="n">
        <v>0.84</v>
      </c>
      <c r="W7" t="n">
        <v>3.46</v>
      </c>
      <c r="X7" t="n">
        <v>1.16</v>
      </c>
      <c r="Y7" t="n">
        <v>1</v>
      </c>
      <c r="Z7" t="n">
        <v>10</v>
      </c>
      <c r="AA7" t="n">
        <v>1065.388840051873</v>
      </c>
      <c r="AB7" t="n">
        <v>1457.712012597387</v>
      </c>
      <c r="AC7" t="n">
        <v>1318.590024026751</v>
      </c>
      <c r="AD7" t="n">
        <v>1065388.840051873</v>
      </c>
      <c r="AE7" t="n">
        <v>1457712.012597386</v>
      </c>
      <c r="AF7" t="n">
        <v>3.273501905442346e-06</v>
      </c>
      <c r="AG7" t="n">
        <v>51.19791666666666</v>
      </c>
      <c r="AH7" t="n">
        <v>1318590.024026751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5.172</v>
      </c>
      <c r="E8" t="n">
        <v>19.34</v>
      </c>
      <c r="F8" t="n">
        <v>15.17</v>
      </c>
      <c r="G8" t="n">
        <v>17.17</v>
      </c>
      <c r="H8" t="n">
        <v>0.26</v>
      </c>
      <c r="I8" t="n">
        <v>53</v>
      </c>
      <c r="J8" t="n">
        <v>170.06</v>
      </c>
      <c r="K8" t="n">
        <v>51.39</v>
      </c>
      <c r="L8" t="n">
        <v>2.5</v>
      </c>
      <c r="M8" t="n">
        <v>51</v>
      </c>
      <c r="N8" t="n">
        <v>31.17</v>
      </c>
      <c r="O8" t="n">
        <v>21208.12</v>
      </c>
      <c r="P8" t="n">
        <v>179.41</v>
      </c>
      <c r="Q8" t="n">
        <v>1389.86</v>
      </c>
      <c r="R8" t="n">
        <v>74.01000000000001</v>
      </c>
      <c r="S8" t="n">
        <v>39.31</v>
      </c>
      <c r="T8" t="n">
        <v>16306.59</v>
      </c>
      <c r="U8" t="n">
        <v>0.53</v>
      </c>
      <c r="V8" t="n">
        <v>0.85</v>
      </c>
      <c r="W8" t="n">
        <v>3.44</v>
      </c>
      <c r="X8" t="n">
        <v>1.04</v>
      </c>
      <c r="Y8" t="n">
        <v>1</v>
      </c>
      <c r="Z8" t="n">
        <v>10</v>
      </c>
      <c r="AA8" t="n">
        <v>1046.576092827811</v>
      </c>
      <c r="AB8" t="n">
        <v>1431.971581885593</v>
      </c>
      <c r="AC8" t="n">
        <v>1295.306223895169</v>
      </c>
      <c r="AD8" t="n">
        <v>1046576.092827811</v>
      </c>
      <c r="AE8" t="n">
        <v>1431971.581885593</v>
      </c>
      <c r="AF8" t="n">
        <v>3.328330552596487e-06</v>
      </c>
      <c r="AG8" t="n">
        <v>50.36458333333334</v>
      </c>
      <c r="AH8" t="n">
        <v>1295306.223895169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5.2629</v>
      </c>
      <c r="E9" t="n">
        <v>19</v>
      </c>
      <c r="F9" t="n">
        <v>15.04</v>
      </c>
      <c r="G9" t="n">
        <v>19.19</v>
      </c>
      <c r="H9" t="n">
        <v>0.29</v>
      </c>
      <c r="I9" t="n">
        <v>47</v>
      </c>
      <c r="J9" t="n">
        <v>170.42</v>
      </c>
      <c r="K9" t="n">
        <v>51.39</v>
      </c>
      <c r="L9" t="n">
        <v>2.75</v>
      </c>
      <c r="M9" t="n">
        <v>45</v>
      </c>
      <c r="N9" t="n">
        <v>31.28</v>
      </c>
      <c r="O9" t="n">
        <v>21253.01</v>
      </c>
      <c r="P9" t="n">
        <v>176.1</v>
      </c>
      <c r="Q9" t="n">
        <v>1389.85</v>
      </c>
      <c r="R9" t="n">
        <v>69.78</v>
      </c>
      <c r="S9" t="n">
        <v>39.31</v>
      </c>
      <c r="T9" t="n">
        <v>14219.2</v>
      </c>
      <c r="U9" t="n">
        <v>0.5600000000000001</v>
      </c>
      <c r="V9" t="n">
        <v>0.85</v>
      </c>
      <c r="W9" t="n">
        <v>3.43</v>
      </c>
      <c r="X9" t="n">
        <v>0.91</v>
      </c>
      <c r="Y9" t="n">
        <v>1</v>
      </c>
      <c r="Z9" t="n">
        <v>10</v>
      </c>
      <c r="AA9" t="n">
        <v>1017.727577161633</v>
      </c>
      <c r="AB9" t="n">
        <v>1392.499770044441</v>
      </c>
      <c r="AC9" t="n">
        <v>1259.601546377101</v>
      </c>
      <c r="AD9" t="n">
        <v>1017727.577161633</v>
      </c>
      <c r="AE9" t="n">
        <v>1392499.770044441</v>
      </c>
      <c r="AF9" t="n">
        <v>3.386827313468688e-06</v>
      </c>
      <c r="AG9" t="n">
        <v>49.47916666666666</v>
      </c>
      <c r="AH9" t="n">
        <v>1259601.546377101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5.3202</v>
      </c>
      <c r="E10" t="n">
        <v>18.8</v>
      </c>
      <c r="F10" t="n">
        <v>14.97</v>
      </c>
      <c r="G10" t="n">
        <v>20.88</v>
      </c>
      <c r="H10" t="n">
        <v>0.31</v>
      </c>
      <c r="I10" t="n">
        <v>43</v>
      </c>
      <c r="J10" t="n">
        <v>170.79</v>
      </c>
      <c r="K10" t="n">
        <v>51.39</v>
      </c>
      <c r="L10" t="n">
        <v>3</v>
      </c>
      <c r="M10" t="n">
        <v>41</v>
      </c>
      <c r="N10" t="n">
        <v>31.4</v>
      </c>
      <c r="O10" t="n">
        <v>21297.94</v>
      </c>
      <c r="P10" t="n">
        <v>173.38</v>
      </c>
      <c r="Q10" t="n">
        <v>1389.79</v>
      </c>
      <c r="R10" t="n">
        <v>67.40000000000001</v>
      </c>
      <c r="S10" t="n">
        <v>39.31</v>
      </c>
      <c r="T10" t="n">
        <v>13050.41</v>
      </c>
      <c r="U10" t="n">
        <v>0.58</v>
      </c>
      <c r="V10" t="n">
        <v>0.86</v>
      </c>
      <c r="W10" t="n">
        <v>3.43</v>
      </c>
      <c r="X10" t="n">
        <v>0.84</v>
      </c>
      <c r="Y10" t="n">
        <v>1</v>
      </c>
      <c r="Z10" t="n">
        <v>10</v>
      </c>
      <c r="AA10" t="n">
        <v>1011.319484712756</v>
      </c>
      <c r="AB10" t="n">
        <v>1383.7319352508</v>
      </c>
      <c r="AC10" t="n">
        <v>1251.670501430432</v>
      </c>
      <c r="AD10" t="n">
        <v>1011319.484712756</v>
      </c>
      <c r="AE10" t="n">
        <v>1383731.9352508</v>
      </c>
      <c r="AF10" t="n">
        <v>3.423701509266015e-06</v>
      </c>
      <c r="AG10" t="n">
        <v>48.95833333333334</v>
      </c>
      <c r="AH10" t="n">
        <v>1251670.501430432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5.38</v>
      </c>
      <c r="E11" t="n">
        <v>18.59</v>
      </c>
      <c r="F11" t="n">
        <v>14.89</v>
      </c>
      <c r="G11" t="n">
        <v>22.91</v>
      </c>
      <c r="H11" t="n">
        <v>0.34</v>
      </c>
      <c r="I11" t="n">
        <v>39</v>
      </c>
      <c r="J11" t="n">
        <v>171.15</v>
      </c>
      <c r="K11" t="n">
        <v>51.39</v>
      </c>
      <c r="L11" t="n">
        <v>3.25</v>
      </c>
      <c r="M11" t="n">
        <v>37</v>
      </c>
      <c r="N11" t="n">
        <v>31.51</v>
      </c>
      <c r="O11" t="n">
        <v>21342.91</v>
      </c>
      <c r="P11" t="n">
        <v>170.89</v>
      </c>
      <c r="Q11" t="n">
        <v>1389.65</v>
      </c>
      <c r="R11" t="n">
        <v>65.18000000000001</v>
      </c>
      <c r="S11" t="n">
        <v>39.31</v>
      </c>
      <c r="T11" t="n">
        <v>11960.69</v>
      </c>
      <c r="U11" t="n">
        <v>0.6</v>
      </c>
      <c r="V11" t="n">
        <v>0.86</v>
      </c>
      <c r="W11" t="n">
        <v>3.43</v>
      </c>
      <c r="X11" t="n">
        <v>0.77</v>
      </c>
      <c r="Y11" t="n">
        <v>1</v>
      </c>
      <c r="Z11" t="n">
        <v>10</v>
      </c>
      <c r="AA11" t="n">
        <v>995.4456494297658</v>
      </c>
      <c r="AB11" t="n">
        <v>1362.012653512426</v>
      </c>
      <c r="AC11" t="n">
        <v>1232.024077457964</v>
      </c>
      <c r="AD11" t="n">
        <v>995445.6494297658</v>
      </c>
      <c r="AE11" t="n">
        <v>1362012.653512426</v>
      </c>
      <c r="AF11" t="n">
        <v>3.462184526869509e-06</v>
      </c>
      <c r="AG11" t="n">
        <v>48.41145833333334</v>
      </c>
      <c r="AH11" t="n">
        <v>1232024.077457964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5.4281</v>
      </c>
      <c r="E12" t="n">
        <v>18.42</v>
      </c>
      <c r="F12" t="n">
        <v>14.83</v>
      </c>
      <c r="G12" t="n">
        <v>24.72</v>
      </c>
      <c r="H12" t="n">
        <v>0.36</v>
      </c>
      <c r="I12" t="n">
        <v>36</v>
      </c>
      <c r="J12" t="n">
        <v>171.52</v>
      </c>
      <c r="K12" t="n">
        <v>51.39</v>
      </c>
      <c r="L12" t="n">
        <v>3.5</v>
      </c>
      <c r="M12" t="n">
        <v>34</v>
      </c>
      <c r="N12" t="n">
        <v>31.63</v>
      </c>
      <c r="O12" t="n">
        <v>21387.92</v>
      </c>
      <c r="P12" t="n">
        <v>168.15</v>
      </c>
      <c r="Q12" t="n">
        <v>1389.92</v>
      </c>
      <c r="R12" t="n">
        <v>63.18</v>
      </c>
      <c r="S12" t="n">
        <v>39.31</v>
      </c>
      <c r="T12" t="n">
        <v>10975.99</v>
      </c>
      <c r="U12" t="n">
        <v>0.62</v>
      </c>
      <c r="V12" t="n">
        <v>0.87</v>
      </c>
      <c r="W12" t="n">
        <v>3.42</v>
      </c>
      <c r="X12" t="n">
        <v>0.71</v>
      </c>
      <c r="Y12" t="n">
        <v>1</v>
      </c>
      <c r="Z12" t="n">
        <v>10</v>
      </c>
      <c r="AA12" t="n">
        <v>980.158986444737</v>
      </c>
      <c r="AB12" t="n">
        <v>1341.096766816335</v>
      </c>
      <c r="AC12" t="n">
        <v>1213.104373632517</v>
      </c>
      <c r="AD12" t="n">
        <v>980158.9864447371</v>
      </c>
      <c r="AE12" t="n">
        <v>1341096.766816335</v>
      </c>
      <c r="AF12" t="n">
        <v>3.493138258420145e-06</v>
      </c>
      <c r="AG12" t="n">
        <v>47.96875</v>
      </c>
      <c r="AH12" t="n">
        <v>1213104.373632517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5.4798</v>
      </c>
      <c r="E13" t="n">
        <v>18.25</v>
      </c>
      <c r="F13" t="n">
        <v>14.76</v>
      </c>
      <c r="G13" t="n">
        <v>26.83</v>
      </c>
      <c r="H13" t="n">
        <v>0.39</v>
      </c>
      <c r="I13" t="n">
        <v>33</v>
      </c>
      <c r="J13" t="n">
        <v>171.88</v>
      </c>
      <c r="K13" t="n">
        <v>51.39</v>
      </c>
      <c r="L13" t="n">
        <v>3.75</v>
      </c>
      <c r="M13" t="n">
        <v>31</v>
      </c>
      <c r="N13" t="n">
        <v>31.74</v>
      </c>
      <c r="O13" t="n">
        <v>21432.96</v>
      </c>
      <c r="P13" t="n">
        <v>165.38</v>
      </c>
      <c r="Q13" t="n">
        <v>1389.61</v>
      </c>
      <c r="R13" t="n">
        <v>61.19</v>
      </c>
      <c r="S13" t="n">
        <v>39.31</v>
      </c>
      <c r="T13" t="n">
        <v>9996.299999999999</v>
      </c>
      <c r="U13" t="n">
        <v>0.64</v>
      </c>
      <c r="V13" t="n">
        <v>0.87</v>
      </c>
      <c r="W13" t="n">
        <v>3.41</v>
      </c>
      <c r="X13" t="n">
        <v>0.64</v>
      </c>
      <c r="Y13" t="n">
        <v>1</v>
      </c>
      <c r="Z13" t="n">
        <v>10</v>
      </c>
      <c r="AA13" t="n">
        <v>974.4460584034947</v>
      </c>
      <c r="AB13" t="n">
        <v>1333.28008663371</v>
      </c>
      <c r="AC13" t="n">
        <v>1206.033706435742</v>
      </c>
      <c r="AD13" t="n">
        <v>974446.0584034947</v>
      </c>
      <c r="AE13" t="n">
        <v>1333280.08663371</v>
      </c>
      <c r="AF13" t="n">
        <v>3.526408693371661e-06</v>
      </c>
      <c r="AG13" t="n">
        <v>47.52604166666666</v>
      </c>
      <c r="AH13" t="n">
        <v>1206033.706435742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5.5119</v>
      </c>
      <c r="E14" t="n">
        <v>18.14</v>
      </c>
      <c r="F14" t="n">
        <v>14.72</v>
      </c>
      <c r="G14" t="n">
        <v>28.49</v>
      </c>
      <c r="H14" t="n">
        <v>0.41</v>
      </c>
      <c r="I14" t="n">
        <v>31</v>
      </c>
      <c r="J14" t="n">
        <v>172.25</v>
      </c>
      <c r="K14" t="n">
        <v>51.39</v>
      </c>
      <c r="L14" t="n">
        <v>4</v>
      </c>
      <c r="M14" t="n">
        <v>29</v>
      </c>
      <c r="N14" t="n">
        <v>31.86</v>
      </c>
      <c r="O14" t="n">
        <v>21478.05</v>
      </c>
      <c r="P14" t="n">
        <v>163.4</v>
      </c>
      <c r="Q14" t="n">
        <v>1389.57</v>
      </c>
      <c r="R14" t="n">
        <v>59.85</v>
      </c>
      <c r="S14" t="n">
        <v>39.31</v>
      </c>
      <c r="T14" t="n">
        <v>9336.459999999999</v>
      </c>
      <c r="U14" t="n">
        <v>0.66</v>
      </c>
      <c r="V14" t="n">
        <v>0.87</v>
      </c>
      <c r="W14" t="n">
        <v>3.41</v>
      </c>
      <c r="X14" t="n">
        <v>0.6</v>
      </c>
      <c r="Y14" t="n">
        <v>1</v>
      </c>
      <c r="Z14" t="n">
        <v>10</v>
      </c>
      <c r="AA14" t="n">
        <v>960.9763191564109</v>
      </c>
      <c r="AB14" t="n">
        <v>1314.850195152894</v>
      </c>
      <c r="AC14" t="n">
        <v>1189.36273793134</v>
      </c>
      <c r="AD14" t="n">
        <v>960976.3191564109</v>
      </c>
      <c r="AE14" t="n">
        <v>1314850.195152894</v>
      </c>
      <c r="AF14" t="n">
        <v>3.547065965362834e-06</v>
      </c>
      <c r="AG14" t="n">
        <v>47.23958333333334</v>
      </c>
      <c r="AH14" t="n">
        <v>1189362.73793134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5.5616</v>
      </c>
      <c r="E15" t="n">
        <v>17.98</v>
      </c>
      <c r="F15" t="n">
        <v>14.66</v>
      </c>
      <c r="G15" t="n">
        <v>31.41</v>
      </c>
      <c r="H15" t="n">
        <v>0.44</v>
      </c>
      <c r="I15" t="n">
        <v>28</v>
      </c>
      <c r="J15" t="n">
        <v>172.61</v>
      </c>
      <c r="K15" t="n">
        <v>51.39</v>
      </c>
      <c r="L15" t="n">
        <v>4.25</v>
      </c>
      <c r="M15" t="n">
        <v>26</v>
      </c>
      <c r="N15" t="n">
        <v>31.97</v>
      </c>
      <c r="O15" t="n">
        <v>21523.17</v>
      </c>
      <c r="P15" t="n">
        <v>160.06</v>
      </c>
      <c r="Q15" t="n">
        <v>1389.63</v>
      </c>
      <c r="R15" t="n">
        <v>57.95</v>
      </c>
      <c r="S15" t="n">
        <v>39.31</v>
      </c>
      <c r="T15" t="n">
        <v>8401.41</v>
      </c>
      <c r="U15" t="n">
        <v>0.68</v>
      </c>
      <c r="V15" t="n">
        <v>0.88</v>
      </c>
      <c r="W15" t="n">
        <v>3.41</v>
      </c>
      <c r="X15" t="n">
        <v>0.54</v>
      </c>
      <c r="Y15" t="n">
        <v>1</v>
      </c>
      <c r="Z15" t="n">
        <v>10</v>
      </c>
      <c r="AA15" t="n">
        <v>945.2915090525679</v>
      </c>
      <c r="AB15" t="n">
        <v>1293.389546003831</v>
      </c>
      <c r="AC15" t="n">
        <v>1169.950263016853</v>
      </c>
      <c r="AD15" t="n">
        <v>945291.5090525679</v>
      </c>
      <c r="AE15" t="n">
        <v>1293389.546003831</v>
      </c>
      <c r="AF15" t="n">
        <v>3.579049342869417e-06</v>
      </c>
      <c r="AG15" t="n">
        <v>46.82291666666666</v>
      </c>
      <c r="AH15" t="n">
        <v>1169950.263016853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5.5784</v>
      </c>
      <c r="E16" t="n">
        <v>17.93</v>
      </c>
      <c r="F16" t="n">
        <v>14.64</v>
      </c>
      <c r="G16" t="n">
        <v>32.53</v>
      </c>
      <c r="H16" t="n">
        <v>0.46</v>
      </c>
      <c r="I16" t="n">
        <v>27</v>
      </c>
      <c r="J16" t="n">
        <v>172.98</v>
      </c>
      <c r="K16" t="n">
        <v>51.39</v>
      </c>
      <c r="L16" t="n">
        <v>4.5</v>
      </c>
      <c r="M16" t="n">
        <v>25</v>
      </c>
      <c r="N16" t="n">
        <v>32.09</v>
      </c>
      <c r="O16" t="n">
        <v>21568.34</v>
      </c>
      <c r="P16" t="n">
        <v>157.64</v>
      </c>
      <c r="Q16" t="n">
        <v>1389.65</v>
      </c>
      <c r="R16" t="n">
        <v>57.73</v>
      </c>
      <c r="S16" t="n">
        <v>39.31</v>
      </c>
      <c r="T16" t="n">
        <v>8295.4</v>
      </c>
      <c r="U16" t="n">
        <v>0.68</v>
      </c>
      <c r="V16" t="n">
        <v>0.88</v>
      </c>
      <c r="W16" t="n">
        <v>3.4</v>
      </c>
      <c r="X16" t="n">
        <v>0.52</v>
      </c>
      <c r="Y16" t="n">
        <v>1</v>
      </c>
      <c r="Z16" t="n">
        <v>10</v>
      </c>
      <c r="AA16" t="n">
        <v>942.0490336518649</v>
      </c>
      <c r="AB16" t="n">
        <v>1288.95304811267</v>
      </c>
      <c r="AC16" t="n">
        <v>1165.937178257761</v>
      </c>
      <c r="AD16" t="n">
        <v>942049.0336518649</v>
      </c>
      <c r="AE16" t="n">
        <v>1288953.04811267</v>
      </c>
      <c r="AF16" t="n">
        <v>3.589860625406853e-06</v>
      </c>
      <c r="AG16" t="n">
        <v>46.69270833333334</v>
      </c>
      <c r="AH16" t="n">
        <v>1165937.178257761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5.6116</v>
      </c>
      <c r="E17" t="n">
        <v>17.82</v>
      </c>
      <c r="F17" t="n">
        <v>14.6</v>
      </c>
      <c r="G17" t="n">
        <v>35.04</v>
      </c>
      <c r="H17" t="n">
        <v>0.49</v>
      </c>
      <c r="I17" t="n">
        <v>25</v>
      </c>
      <c r="J17" t="n">
        <v>173.35</v>
      </c>
      <c r="K17" t="n">
        <v>51.39</v>
      </c>
      <c r="L17" t="n">
        <v>4.75</v>
      </c>
      <c r="M17" t="n">
        <v>23</v>
      </c>
      <c r="N17" t="n">
        <v>32.2</v>
      </c>
      <c r="O17" t="n">
        <v>21613.54</v>
      </c>
      <c r="P17" t="n">
        <v>155.86</v>
      </c>
      <c r="Q17" t="n">
        <v>1389.63</v>
      </c>
      <c r="R17" t="n">
        <v>56.2</v>
      </c>
      <c r="S17" t="n">
        <v>39.31</v>
      </c>
      <c r="T17" t="n">
        <v>7541.59</v>
      </c>
      <c r="U17" t="n">
        <v>0.7</v>
      </c>
      <c r="V17" t="n">
        <v>0.88</v>
      </c>
      <c r="W17" t="n">
        <v>3.4</v>
      </c>
      <c r="X17" t="n">
        <v>0.48</v>
      </c>
      <c r="Y17" t="n">
        <v>1</v>
      </c>
      <c r="Z17" t="n">
        <v>10</v>
      </c>
      <c r="AA17" t="n">
        <v>938.5054915571296</v>
      </c>
      <c r="AB17" t="n">
        <v>1284.104617488609</v>
      </c>
      <c r="AC17" t="n">
        <v>1161.551475047646</v>
      </c>
      <c r="AD17" t="n">
        <v>938505.4915571297</v>
      </c>
      <c r="AE17" t="n">
        <v>1284104.617488609</v>
      </c>
      <c r="AF17" t="n">
        <v>3.611225778992739e-06</v>
      </c>
      <c r="AG17" t="n">
        <v>46.40625</v>
      </c>
      <c r="AH17" t="n">
        <v>1161551.475047646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5.6438</v>
      </c>
      <c r="E18" t="n">
        <v>17.72</v>
      </c>
      <c r="F18" t="n">
        <v>14.57</v>
      </c>
      <c r="G18" t="n">
        <v>38</v>
      </c>
      <c r="H18" t="n">
        <v>0.51</v>
      </c>
      <c r="I18" t="n">
        <v>23</v>
      </c>
      <c r="J18" t="n">
        <v>173.71</v>
      </c>
      <c r="K18" t="n">
        <v>51.39</v>
      </c>
      <c r="L18" t="n">
        <v>5</v>
      </c>
      <c r="M18" t="n">
        <v>21</v>
      </c>
      <c r="N18" t="n">
        <v>32.32</v>
      </c>
      <c r="O18" t="n">
        <v>21658.78</v>
      </c>
      <c r="P18" t="n">
        <v>153.08</v>
      </c>
      <c r="Q18" t="n">
        <v>1389.65</v>
      </c>
      <c r="R18" t="n">
        <v>55.19</v>
      </c>
      <c r="S18" t="n">
        <v>39.31</v>
      </c>
      <c r="T18" t="n">
        <v>7045.81</v>
      </c>
      <c r="U18" t="n">
        <v>0.71</v>
      </c>
      <c r="V18" t="n">
        <v>0.88</v>
      </c>
      <c r="W18" t="n">
        <v>3.4</v>
      </c>
      <c r="X18" t="n">
        <v>0.44</v>
      </c>
      <c r="Y18" t="n">
        <v>1</v>
      </c>
      <c r="Z18" t="n">
        <v>10</v>
      </c>
      <c r="AA18" t="n">
        <v>924.6047095157638</v>
      </c>
      <c r="AB18" t="n">
        <v>1265.084954240391</v>
      </c>
      <c r="AC18" t="n">
        <v>1144.347021765572</v>
      </c>
      <c r="AD18" t="n">
        <v>924604.7095157638</v>
      </c>
      <c r="AE18" t="n">
        <v>1265084.954240391</v>
      </c>
      <c r="AF18" t="n">
        <v>3.631947403856158e-06</v>
      </c>
      <c r="AG18" t="n">
        <v>46.14583333333334</v>
      </c>
      <c r="AH18" t="n">
        <v>1144347.021765572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5.6633</v>
      </c>
      <c r="E19" t="n">
        <v>17.66</v>
      </c>
      <c r="F19" t="n">
        <v>14.54</v>
      </c>
      <c r="G19" t="n">
        <v>39.65</v>
      </c>
      <c r="H19" t="n">
        <v>0.53</v>
      </c>
      <c r="I19" t="n">
        <v>22</v>
      </c>
      <c r="J19" t="n">
        <v>174.08</v>
      </c>
      <c r="K19" t="n">
        <v>51.39</v>
      </c>
      <c r="L19" t="n">
        <v>5.25</v>
      </c>
      <c r="M19" t="n">
        <v>20</v>
      </c>
      <c r="N19" t="n">
        <v>32.44</v>
      </c>
      <c r="O19" t="n">
        <v>21704.07</v>
      </c>
      <c r="P19" t="n">
        <v>150.7</v>
      </c>
      <c r="Q19" t="n">
        <v>1389.67</v>
      </c>
      <c r="R19" t="n">
        <v>54.1</v>
      </c>
      <c r="S19" t="n">
        <v>39.31</v>
      </c>
      <c r="T19" t="n">
        <v>6507.66</v>
      </c>
      <c r="U19" t="n">
        <v>0.73</v>
      </c>
      <c r="V19" t="n">
        <v>0.88</v>
      </c>
      <c r="W19" t="n">
        <v>3.4</v>
      </c>
      <c r="X19" t="n">
        <v>0.42</v>
      </c>
      <c r="Y19" t="n">
        <v>1</v>
      </c>
      <c r="Z19" t="n">
        <v>10</v>
      </c>
      <c r="AA19" t="n">
        <v>921.2032773680696</v>
      </c>
      <c r="AB19" t="n">
        <v>1260.43096471532</v>
      </c>
      <c r="AC19" t="n">
        <v>1140.137202468859</v>
      </c>
      <c r="AD19" t="n">
        <v>921203.2773680696</v>
      </c>
      <c r="AE19" t="n">
        <v>1260430.96471532</v>
      </c>
      <c r="AF19" t="n">
        <v>3.644496213944255e-06</v>
      </c>
      <c r="AG19" t="n">
        <v>45.98958333333334</v>
      </c>
      <c r="AH19" t="n">
        <v>1140137.202468859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5.6792</v>
      </c>
      <c r="E20" t="n">
        <v>17.61</v>
      </c>
      <c r="F20" t="n">
        <v>14.52</v>
      </c>
      <c r="G20" t="n">
        <v>41.5</v>
      </c>
      <c r="H20" t="n">
        <v>0.5600000000000001</v>
      </c>
      <c r="I20" t="n">
        <v>21</v>
      </c>
      <c r="J20" t="n">
        <v>174.45</v>
      </c>
      <c r="K20" t="n">
        <v>51.39</v>
      </c>
      <c r="L20" t="n">
        <v>5.5</v>
      </c>
      <c r="M20" t="n">
        <v>17</v>
      </c>
      <c r="N20" t="n">
        <v>32.56</v>
      </c>
      <c r="O20" t="n">
        <v>21749.39</v>
      </c>
      <c r="P20" t="n">
        <v>147.19</v>
      </c>
      <c r="Q20" t="n">
        <v>1389.57</v>
      </c>
      <c r="R20" t="n">
        <v>53.58</v>
      </c>
      <c r="S20" t="n">
        <v>39.31</v>
      </c>
      <c r="T20" t="n">
        <v>6251.27</v>
      </c>
      <c r="U20" t="n">
        <v>0.73</v>
      </c>
      <c r="V20" t="n">
        <v>0.88</v>
      </c>
      <c r="W20" t="n">
        <v>3.4</v>
      </c>
      <c r="X20" t="n">
        <v>0.4</v>
      </c>
      <c r="Y20" t="n">
        <v>1</v>
      </c>
      <c r="Z20" t="n">
        <v>10</v>
      </c>
      <c r="AA20" t="n">
        <v>917.0534481937033</v>
      </c>
      <c r="AB20" t="n">
        <v>1254.75298536141</v>
      </c>
      <c r="AC20" t="n">
        <v>1135.001121495392</v>
      </c>
      <c r="AD20" t="n">
        <v>917053.4481937033</v>
      </c>
      <c r="AE20" t="n">
        <v>1254752.98536141</v>
      </c>
      <c r="AF20" t="n">
        <v>3.654728320631471e-06</v>
      </c>
      <c r="AG20" t="n">
        <v>45.859375</v>
      </c>
      <c r="AH20" t="n">
        <v>1135001.121495391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5.6989</v>
      </c>
      <c r="E21" t="n">
        <v>17.55</v>
      </c>
      <c r="F21" t="n">
        <v>14.5</v>
      </c>
      <c r="G21" t="n">
        <v>43.49</v>
      </c>
      <c r="H21" t="n">
        <v>0.58</v>
      </c>
      <c r="I21" t="n">
        <v>20</v>
      </c>
      <c r="J21" t="n">
        <v>174.82</v>
      </c>
      <c r="K21" t="n">
        <v>51.39</v>
      </c>
      <c r="L21" t="n">
        <v>5.75</v>
      </c>
      <c r="M21" t="n">
        <v>16</v>
      </c>
      <c r="N21" t="n">
        <v>32.67</v>
      </c>
      <c r="O21" t="n">
        <v>21794.75</v>
      </c>
      <c r="P21" t="n">
        <v>146.01</v>
      </c>
      <c r="Q21" t="n">
        <v>1389.61</v>
      </c>
      <c r="R21" t="n">
        <v>52.85</v>
      </c>
      <c r="S21" t="n">
        <v>39.31</v>
      </c>
      <c r="T21" t="n">
        <v>5888.59</v>
      </c>
      <c r="U21" t="n">
        <v>0.74</v>
      </c>
      <c r="V21" t="n">
        <v>0.89</v>
      </c>
      <c r="W21" t="n">
        <v>3.4</v>
      </c>
      <c r="X21" t="n">
        <v>0.38</v>
      </c>
      <c r="Y21" t="n">
        <v>1</v>
      </c>
      <c r="Z21" t="n">
        <v>10</v>
      </c>
      <c r="AA21" t="n">
        <v>914.9997916248512</v>
      </c>
      <c r="AB21" t="n">
        <v>1251.943081842973</v>
      </c>
      <c r="AC21" t="n">
        <v>1132.45939122503</v>
      </c>
      <c r="AD21" t="n">
        <v>914999.7916248513</v>
      </c>
      <c r="AE21" t="n">
        <v>1251943.081842973</v>
      </c>
      <c r="AF21" t="n">
        <v>3.667405836464061e-06</v>
      </c>
      <c r="AG21" t="n">
        <v>45.703125</v>
      </c>
      <c r="AH21" t="n">
        <v>1132459.39122503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5.7108</v>
      </c>
      <c r="E22" t="n">
        <v>17.51</v>
      </c>
      <c r="F22" t="n">
        <v>14.49</v>
      </c>
      <c r="G22" t="n">
        <v>45.77</v>
      </c>
      <c r="H22" t="n">
        <v>0.61</v>
      </c>
      <c r="I22" t="n">
        <v>19</v>
      </c>
      <c r="J22" t="n">
        <v>175.18</v>
      </c>
      <c r="K22" t="n">
        <v>51.39</v>
      </c>
      <c r="L22" t="n">
        <v>6</v>
      </c>
      <c r="M22" t="n">
        <v>11</v>
      </c>
      <c r="N22" t="n">
        <v>32.79</v>
      </c>
      <c r="O22" t="n">
        <v>21840.16</v>
      </c>
      <c r="P22" t="n">
        <v>143.83</v>
      </c>
      <c r="Q22" t="n">
        <v>1389.62</v>
      </c>
      <c r="R22" t="n">
        <v>52.67</v>
      </c>
      <c r="S22" t="n">
        <v>39.31</v>
      </c>
      <c r="T22" t="n">
        <v>5803.65</v>
      </c>
      <c r="U22" t="n">
        <v>0.75</v>
      </c>
      <c r="V22" t="n">
        <v>0.89</v>
      </c>
      <c r="W22" t="n">
        <v>3.4</v>
      </c>
      <c r="X22" t="n">
        <v>0.37</v>
      </c>
      <c r="Y22" t="n">
        <v>1</v>
      </c>
      <c r="Z22" t="n">
        <v>10</v>
      </c>
      <c r="AA22" t="n">
        <v>912.3809505272834</v>
      </c>
      <c r="AB22" t="n">
        <v>1248.359867918165</v>
      </c>
      <c r="AC22" t="n">
        <v>1129.218154208133</v>
      </c>
      <c r="AD22" t="n">
        <v>912380.9505272834</v>
      </c>
      <c r="AE22" t="n">
        <v>1248359.867918165</v>
      </c>
      <c r="AF22" t="n">
        <v>3.675063828261411e-06</v>
      </c>
      <c r="AG22" t="n">
        <v>45.59895833333334</v>
      </c>
      <c r="AH22" t="n">
        <v>1129218.154208133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5.7274</v>
      </c>
      <c r="E23" t="n">
        <v>17.46</v>
      </c>
      <c r="F23" t="n">
        <v>14.48</v>
      </c>
      <c r="G23" t="n">
        <v>48.26</v>
      </c>
      <c r="H23" t="n">
        <v>0.63</v>
      </c>
      <c r="I23" t="n">
        <v>18</v>
      </c>
      <c r="J23" t="n">
        <v>175.55</v>
      </c>
      <c r="K23" t="n">
        <v>51.39</v>
      </c>
      <c r="L23" t="n">
        <v>6.25</v>
      </c>
      <c r="M23" t="n">
        <v>8</v>
      </c>
      <c r="N23" t="n">
        <v>32.91</v>
      </c>
      <c r="O23" t="n">
        <v>21885.6</v>
      </c>
      <c r="P23" t="n">
        <v>142.82</v>
      </c>
      <c r="Q23" t="n">
        <v>1389.71</v>
      </c>
      <c r="R23" t="n">
        <v>52.08</v>
      </c>
      <c r="S23" t="n">
        <v>39.31</v>
      </c>
      <c r="T23" t="n">
        <v>5517.08</v>
      </c>
      <c r="U23" t="n">
        <v>0.75</v>
      </c>
      <c r="V23" t="n">
        <v>0.89</v>
      </c>
      <c r="W23" t="n">
        <v>3.4</v>
      </c>
      <c r="X23" t="n">
        <v>0.36</v>
      </c>
      <c r="Y23" t="n">
        <v>1</v>
      </c>
      <c r="Z23" t="n">
        <v>10</v>
      </c>
      <c r="AA23" t="n">
        <v>900.958194680176</v>
      </c>
      <c r="AB23" t="n">
        <v>1232.730749431731</v>
      </c>
      <c r="AC23" t="n">
        <v>1115.080656854439</v>
      </c>
      <c r="AD23" t="n">
        <v>900958.194680176</v>
      </c>
      <c r="AE23" t="n">
        <v>1232730.749431731</v>
      </c>
      <c r="AF23" t="n">
        <v>3.685746405054355e-06</v>
      </c>
      <c r="AG23" t="n">
        <v>45.46875</v>
      </c>
      <c r="AH23" t="n">
        <v>1115080.656854439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5.7277</v>
      </c>
      <c r="E24" t="n">
        <v>17.46</v>
      </c>
      <c r="F24" t="n">
        <v>14.48</v>
      </c>
      <c r="G24" t="n">
        <v>48.25</v>
      </c>
      <c r="H24" t="n">
        <v>0.66</v>
      </c>
      <c r="I24" t="n">
        <v>18</v>
      </c>
      <c r="J24" t="n">
        <v>175.92</v>
      </c>
      <c r="K24" t="n">
        <v>51.39</v>
      </c>
      <c r="L24" t="n">
        <v>6.5</v>
      </c>
      <c r="M24" t="n">
        <v>2</v>
      </c>
      <c r="N24" t="n">
        <v>33.03</v>
      </c>
      <c r="O24" t="n">
        <v>21931.08</v>
      </c>
      <c r="P24" t="n">
        <v>142.47</v>
      </c>
      <c r="Q24" t="n">
        <v>1389.78</v>
      </c>
      <c r="R24" t="n">
        <v>51.77</v>
      </c>
      <c r="S24" t="n">
        <v>39.31</v>
      </c>
      <c r="T24" t="n">
        <v>5359.2</v>
      </c>
      <c r="U24" t="n">
        <v>0.76</v>
      </c>
      <c r="V24" t="n">
        <v>0.89</v>
      </c>
      <c r="W24" t="n">
        <v>3.41</v>
      </c>
      <c r="X24" t="n">
        <v>0.35</v>
      </c>
      <c r="Y24" t="n">
        <v>1</v>
      </c>
      <c r="Z24" t="n">
        <v>10</v>
      </c>
      <c r="AA24" t="n">
        <v>900.6138363736276</v>
      </c>
      <c r="AB24" t="n">
        <v>1232.259583204695</v>
      </c>
      <c r="AC24" t="n">
        <v>1114.654458070825</v>
      </c>
      <c r="AD24" t="n">
        <v>900613.8363736275</v>
      </c>
      <c r="AE24" t="n">
        <v>1232259.583204695</v>
      </c>
      <c r="AF24" t="n">
        <v>3.685939463671094e-06</v>
      </c>
      <c r="AG24" t="n">
        <v>45.46875</v>
      </c>
      <c r="AH24" t="n">
        <v>1114654.458070825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5.7264</v>
      </c>
      <c r="E25" t="n">
        <v>17.46</v>
      </c>
      <c r="F25" t="n">
        <v>14.48</v>
      </c>
      <c r="G25" t="n">
        <v>48.27</v>
      </c>
      <c r="H25" t="n">
        <v>0.68</v>
      </c>
      <c r="I25" t="n">
        <v>18</v>
      </c>
      <c r="J25" t="n">
        <v>176.29</v>
      </c>
      <c r="K25" t="n">
        <v>51.39</v>
      </c>
      <c r="L25" t="n">
        <v>6.75</v>
      </c>
      <c r="M25" t="n">
        <v>1</v>
      </c>
      <c r="N25" t="n">
        <v>33.15</v>
      </c>
      <c r="O25" t="n">
        <v>21976.61</v>
      </c>
      <c r="P25" t="n">
        <v>142.08</v>
      </c>
      <c r="Q25" t="n">
        <v>1389.77</v>
      </c>
      <c r="R25" t="n">
        <v>51.84</v>
      </c>
      <c r="S25" t="n">
        <v>39.31</v>
      </c>
      <c r="T25" t="n">
        <v>5394.39</v>
      </c>
      <c r="U25" t="n">
        <v>0.76</v>
      </c>
      <c r="V25" t="n">
        <v>0.89</v>
      </c>
      <c r="W25" t="n">
        <v>3.41</v>
      </c>
      <c r="X25" t="n">
        <v>0.36</v>
      </c>
      <c r="Y25" t="n">
        <v>1</v>
      </c>
      <c r="Z25" t="n">
        <v>10</v>
      </c>
      <c r="AA25" t="n">
        <v>900.2943574654728</v>
      </c>
      <c r="AB25" t="n">
        <v>1231.822458068143</v>
      </c>
      <c r="AC25" t="n">
        <v>1114.259051543797</v>
      </c>
      <c r="AD25" t="n">
        <v>900294.3574654728</v>
      </c>
      <c r="AE25" t="n">
        <v>1231822.458068143</v>
      </c>
      <c r="AF25" t="n">
        <v>3.685102876331888e-06</v>
      </c>
      <c r="AG25" t="n">
        <v>45.46875</v>
      </c>
      <c r="AH25" t="n">
        <v>1114259.051543797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5.7256</v>
      </c>
      <c r="E26" t="n">
        <v>17.47</v>
      </c>
      <c r="F26" t="n">
        <v>14.48</v>
      </c>
      <c r="G26" t="n">
        <v>48.28</v>
      </c>
      <c r="H26" t="n">
        <v>0.7</v>
      </c>
      <c r="I26" t="n">
        <v>18</v>
      </c>
      <c r="J26" t="n">
        <v>176.66</v>
      </c>
      <c r="K26" t="n">
        <v>51.39</v>
      </c>
      <c r="L26" t="n">
        <v>7</v>
      </c>
      <c r="M26" t="n">
        <v>0</v>
      </c>
      <c r="N26" t="n">
        <v>33.27</v>
      </c>
      <c r="O26" t="n">
        <v>22022.17</v>
      </c>
      <c r="P26" t="n">
        <v>142.4</v>
      </c>
      <c r="Q26" t="n">
        <v>1389.91</v>
      </c>
      <c r="R26" t="n">
        <v>51.84</v>
      </c>
      <c r="S26" t="n">
        <v>39.31</v>
      </c>
      <c r="T26" t="n">
        <v>5395.06</v>
      </c>
      <c r="U26" t="n">
        <v>0.76</v>
      </c>
      <c r="V26" t="n">
        <v>0.89</v>
      </c>
      <c r="W26" t="n">
        <v>3.41</v>
      </c>
      <c r="X26" t="n">
        <v>0.36</v>
      </c>
      <c r="Y26" t="n">
        <v>1</v>
      </c>
      <c r="Z26" t="n">
        <v>10</v>
      </c>
      <c r="AA26" t="n">
        <v>900.6299410204317</v>
      </c>
      <c r="AB26" t="n">
        <v>1232.281618292939</v>
      </c>
      <c r="AC26" t="n">
        <v>1114.674390161174</v>
      </c>
      <c r="AD26" t="n">
        <v>900629.9410204317</v>
      </c>
      <c r="AE26" t="n">
        <v>1232281.618292939</v>
      </c>
      <c r="AF26" t="n">
        <v>3.684588053353915e-06</v>
      </c>
      <c r="AG26" t="n">
        <v>45.49479166666666</v>
      </c>
      <c r="AH26" t="n">
        <v>1114674.390161174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5.4799</v>
      </c>
      <c r="E2" t="n">
        <v>18.25</v>
      </c>
      <c r="F2" t="n">
        <v>15.63</v>
      </c>
      <c r="G2" t="n">
        <v>13.21</v>
      </c>
      <c r="H2" t="n">
        <v>0.34</v>
      </c>
      <c r="I2" t="n">
        <v>71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73.78</v>
      </c>
      <c r="Q2" t="n">
        <v>1390.15</v>
      </c>
      <c r="R2" t="n">
        <v>85.72</v>
      </c>
      <c r="S2" t="n">
        <v>39.31</v>
      </c>
      <c r="T2" t="n">
        <v>22070.93</v>
      </c>
      <c r="U2" t="n">
        <v>0.46</v>
      </c>
      <c r="V2" t="n">
        <v>0.82</v>
      </c>
      <c r="W2" t="n">
        <v>3.56</v>
      </c>
      <c r="X2" t="n">
        <v>1.51</v>
      </c>
      <c r="Y2" t="n">
        <v>1</v>
      </c>
      <c r="Z2" t="n">
        <v>10</v>
      </c>
      <c r="AA2" t="n">
        <v>806.3396337493526</v>
      </c>
      <c r="AB2" t="n">
        <v>1103.269460089876</v>
      </c>
      <c r="AC2" t="n">
        <v>997.9749712673096</v>
      </c>
      <c r="AD2" t="n">
        <v>806339.6337493527</v>
      </c>
      <c r="AE2" t="n">
        <v>1103269.460089876</v>
      </c>
      <c r="AF2" t="n">
        <v>6.321389653905802e-06</v>
      </c>
      <c r="AG2" t="n">
        <v>47.52604166666666</v>
      </c>
      <c r="AH2" t="n">
        <v>997974.9712673096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3.2803</v>
      </c>
      <c r="E2" t="n">
        <v>30.48</v>
      </c>
      <c r="F2" t="n">
        <v>18.39</v>
      </c>
      <c r="G2" t="n">
        <v>5.36</v>
      </c>
      <c r="H2" t="n">
        <v>0.08</v>
      </c>
      <c r="I2" t="n">
        <v>206</v>
      </c>
      <c r="J2" t="n">
        <v>232.68</v>
      </c>
      <c r="K2" t="n">
        <v>57.72</v>
      </c>
      <c r="L2" t="n">
        <v>1</v>
      </c>
      <c r="M2" t="n">
        <v>204</v>
      </c>
      <c r="N2" t="n">
        <v>53.95</v>
      </c>
      <c r="O2" t="n">
        <v>28931.02</v>
      </c>
      <c r="P2" t="n">
        <v>285.71</v>
      </c>
      <c r="Q2" t="n">
        <v>1390.31</v>
      </c>
      <c r="R2" t="n">
        <v>173.88</v>
      </c>
      <c r="S2" t="n">
        <v>39.31</v>
      </c>
      <c r="T2" t="n">
        <v>65473.04</v>
      </c>
      <c r="U2" t="n">
        <v>0.23</v>
      </c>
      <c r="V2" t="n">
        <v>0.7</v>
      </c>
      <c r="W2" t="n">
        <v>3.71</v>
      </c>
      <c r="X2" t="n">
        <v>4.26</v>
      </c>
      <c r="Y2" t="n">
        <v>1</v>
      </c>
      <c r="Z2" t="n">
        <v>10</v>
      </c>
      <c r="AA2" t="n">
        <v>1907.94704902387</v>
      </c>
      <c r="AB2" t="n">
        <v>2610.537325157653</v>
      </c>
      <c r="AC2" t="n">
        <v>2361.391306756753</v>
      </c>
      <c r="AD2" t="n">
        <v>1907947.04902387</v>
      </c>
      <c r="AE2" t="n">
        <v>2610537.325157653</v>
      </c>
      <c r="AF2" t="n">
        <v>1.836843560972709e-06</v>
      </c>
      <c r="AG2" t="n">
        <v>79.375</v>
      </c>
      <c r="AH2" t="n">
        <v>2361391.306756753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3.705</v>
      </c>
      <c r="E3" t="n">
        <v>26.99</v>
      </c>
      <c r="F3" t="n">
        <v>17.27</v>
      </c>
      <c r="G3" t="n">
        <v>6.73</v>
      </c>
      <c r="H3" t="n">
        <v>0.1</v>
      </c>
      <c r="I3" t="n">
        <v>154</v>
      </c>
      <c r="J3" t="n">
        <v>233.1</v>
      </c>
      <c r="K3" t="n">
        <v>57.72</v>
      </c>
      <c r="L3" t="n">
        <v>1.25</v>
      </c>
      <c r="M3" t="n">
        <v>152</v>
      </c>
      <c r="N3" t="n">
        <v>54.13</v>
      </c>
      <c r="O3" t="n">
        <v>28983.75</v>
      </c>
      <c r="P3" t="n">
        <v>267.01</v>
      </c>
      <c r="Q3" t="n">
        <v>1390.07</v>
      </c>
      <c r="R3" t="n">
        <v>139.26</v>
      </c>
      <c r="S3" t="n">
        <v>39.31</v>
      </c>
      <c r="T3" t="n">
        <v>48424.44</v>
      </c>
      <c r="U3" t="n">
        <v>0.28</v>
      </c>
      <c r="V3" t="n">
        <v>0.74</v>
      </c>
      <c r="W3" t="n">
        <v>3.61</v>
      </c>
      <c r="X3" t="n">
        <v>3.14</v>
      </c>
      <c r="Y3" t="n">
        <v>1</v>
      </c>
      <c r="Z3" t="n">
        <v>10</v>
      </c>
      <c r="AA3" t="n">
        <v>1648.261612174858</v>
      </c>
      <c r="AB3" t="n">
        <v>2255.224253947921</v>
      </c>
      <c r="AC3" t="n">
        <v>2039.988816378251</v>
      </c>
      <c r="AD3" t="n">
        <v>1648261.612174858</v>
      </c>
      <c r="AE3" t="n">
        <v>2255224.253947921</v>
      </c>
      <c r="AF3" t="n">
        <v>2.074659449868575e-06</v>
      </c>
      <c r="AG3" t="n">
        <v>70.28645833333333</v>
      </c>
      <c r="AH3" t="n">
        <v>2039988.816378251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3.998</v>
      </c>
      <c r="E4" t="n">
        <v>25.01</v>
      </c>
      <c r="F4" t="n">
        <v>16.65</v>
      </c>
      <c r="G4" t="n">
        <v>8.06</v>
      </c>
      <c r="H4" t="n">
        <v>0.11</v>
      </c>
      <c r="I4" t="n">
        <v>124</v>
      </c>
      <c r="J4" t="n">
        <v>233.53</v>
      </c>
      <c r="K4" t="n">
        <v>57.72</v>
      </c>
      <c r="L4" t="n">
        <v>1.5</v>
      </c>
      <c r="M4" t="n">
        <v>122</v>
      </c>
      <c r="N4" t="n">
        <v>54.31</v>
      </c>
      <c r="O4" t="n">
        <v>29036.54</v>
      </c>
      <c r="P4" t="n">
        <v>256.36</v>
      </c>
      <c r="Q4" t="n">
        <v>1390.36</v>
      </c>
      <c r="R4" t="n">
        <v>120</v>
      </c>
      <c r="S4" t="n">
        <v>39.31</v>
      </c>
      <c r="T4" t="n">
        <v>38947.3</v>
      </c>
      <c r="U4" t="n">
        <v>0.33</v>
      </c>
      <c r="V4" t="n">
        <v>0.77</v>
      </c>
      <c r="W4" t="n">
        <v>3.57</v>
      </c>
      <c r="X4" t="n">
        <v>2.53</v>
      </c>
      <c r="Y4" t="n">
        <v>1</v>
      </c>
      <c r="Z4" t="n">
        <v>10</v>
      </c>
      <c r="AA4" t="n">
        <v>1505.172183789553</v>
      </c>
      <c r="AB4" t="n">
        <v>2059.442985371091</v>
      </c>
      <c r="AC4" t="n">
        <v>1862.892637293657</v>
      </c>
      <c r="AD4" t="n">
        <v>1505172.183789553</v>
      </c>
      <c r="AE4" t="n">
        <v>2059442.985371091</v>
      </c>
      <c r="AF4" t="n">
        <v>2.238728334837939e-06</v>
      </c>
      <c r="AG4" t="n">
        <v>65.13020833333333</v>
      </c>
      <c r="AH4" t="n">
        <v>1862892.637293657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4.2374</v>
      </c>
      <c r="E5" t="n">
        <v>23.6</v>
      </c>
      <c r="F5" t="n">
        <v>16.2</v>
      </c>
      <c r="G5" t="n">
        <v>9.44</v>
      </c>
      <c r="H5" t="n">
        <v>0.13</v>
      </c>
      <c r="I5" t="n">
        <v>103</v>
      </c>
      <c r="J5" t="n">
        <v>233.96</v>
      </c>
      <c r="K5" t="n">
        <v>57.72</v>
      </c>
      <c r="L5" t="n">
        <v>1.75</v>
      </c>
      <c r="M5" t="n">
        <v>101</v>
      </c>
      <c r="N5" t="n">
        <v>54.49</v>
      </c>
      <c r="O5" t="n">
        <v>29089.39</v>
      </c>
      <c r="P5" t="n">
        <v>248.17</v>
      </c>
      <c r="Q5" t="n">
        <v>1390.06</v>
      </c>
      <c r="R5" t="n">
        <v>106.02</v>
      </c>
      <c r="S5" t="n">
        <v>39.31</v>
      </c>
      <c r="T5" t="n">
        <v>32059.74</v>
      </c>
      <c r="U5" t="n">
        <v>0.37</v>
      </c>
      <c r="V5" t="n">
        <v>0.79</v>
      </c>
      <c r="W5" t="n">
        <v>3.52</v>
      </c>
      <c r="X5" t="n">
        <v>2.07</v>
      </c>
      <c r="Y5" t="n">
        <v>1</v>
      </c>
      <c r="Z5" t="n">
        <v>10</v>
      </c>
      <c r="AA5" t="n">
        <v>1411.08534352112</v>
      </c>
      <c r="AB5" t="n">
        <v>1930.709219697378</v>
      </c>
      <c r="AC5" t="n">
        <v>1746.445041536869</v>
      </c>
      <c r="AD5" t="n">
        <v>1411085.34352112</v>
      </c>
      <c r="AE5" t="n">
        <v>1930709.219697378</v>
      </c>
      <c r="AF5" t="n">
        <v>2.372783253137139e-06</v>
      </c>
      <c r="AG5" t="n">
        <v>61.45833333333334</v>
      </c>
      <c r="AH5" t="n">
        <v>1746445.041536869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4.4236</v>
      </c>
      <c r="E6" t="n">
        <v>22.61</v>
      </c>
      <c r="F6" t="n">
        <v>15.89</v>
      </c>
      <c r="G6" t="n">
        <v>10.83</v>
      </c>
      <c r="H6" t="n">
        <v>0.15</v>
      </c>
      <c r="I6" t="n">
        <v>88</v>
      </c>
      <c r="J6" t="n">
        <v>234.39</v>
      </c>
      <c r="K6" t="n">
        <v>57.72</v>
      </c>
      <c r="L6" t="n">
        <v>2</v>
      </c>
      <c r="M6" t="n">
        <v>86</v>
      </c>
      <c r="N6" t="n">
        <v>54.67</v>
      </c>
      <c r="O6" t="n">
        <v>29142.31</v>
      </c>
      <c r="P6" t="n">
        <v>242.26</v>
      </c>
      <c r="Q6" t="n">
        <v>1390.02</v>
      </c>
      <c r="R6" t="n">
        <v>96.29000000000001</v>
      </c>
      <c r="S6" t="n">
        <v>39.31</v>
      </c>
      <c r="T6" t="n">
        <v>27268.56</v>
      </c>
      <c r="U6" t="n">
        <v>0.41</v>
      </c>
      <c r="V6" t="n">
        <v>0.8100000000000001</v>
      </c>
      <c r="W6" t="n">
        <v>3.5</v>
      </c>
      <c r="X6" t="n">
        <v>1.76</v>
      </c>
      <c r="Y6" t="n">
        <v>1</v>
      </c>
      <c r="Z6" t="n">
        <v>10</v>
      </c>
      <c r="AA6" t="n">
        <v>1341.182877090336</v>
      </c>
      <c r="AB6" t="n">
        <v>1835.06558124761</v>
      </c>
      <c r="AC6" t="n">
        <v>1659.929497704056</v>
      </c>
      <c r="AD6" t="n">
        <v>1341182.877090336</v>
      </c>
      <c r="AE6" t="n">
        <v>1835065.58124761</v>
      </c>
      <c r="AF6" t="n">
        <v>2.477048189592073e-06</v>
      </c>
      <c r="AG6" t="n">
        <v>58.88020833333334</v>
      </c>
      <c r="AH6" t="n">
        <v>1659929.497704056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4.5711</v>
      </c>
      <c r="E7" t="n">
        <v>21.88</v>
      </c>
      <c r="F7" t="n">
        <v>15.66</v>
      </c>
      <c r="G7" t="n">
        <v>12.2</v>
      </c>
      <c r="H7" t="n">
        <v>0.17</v>
      </c>
      <c r="I7" t="n">
        <v>77</v>
      </c>
      <c r="J7" t="n">
        <v>234.82</v>
      </c>
      <c r="K7" t="n">
        <v>57.72</v>
      </c>
      <c r="L7" t="n">
        <v>2.25</v>
      </c>
      <c r="M7" t="n">
        <v>75</v>
      </c>
      <c r="N7" t="n">
        <v>54.85</v>
      </c>
      <c r="O7" t="n">
        <v>29195.29</v>
      </c>
      <c r="P7" t="n">
        <v>237.72</v>
      </c>
      <c r="Q7" t="n">
        <v>1389.83</v>
      </c>
      <c r="R7" t="n">
        <v>89.23999999999999</v>
      </c>
      <c r="S7" t="n">
        <v>39.31</v>
      </c>
      <c r="T7" t="n">
        <v>23800.24</v>
      </c>
      <c r="U7" t="n">
        <v>0.44</v>
      </c>
      <c r="V7" t="n">
        <v>0.82</v>
      </c>
      <c r="W7" t="n">
        <v>3.48</v>
      </c>
      <c r="X7" t="n">
        <v>1.54</v>
      </c>
      <c r="Y7" t="n">
        <v>1</v>
      </c>
      <c r="Z7" t="n">
        <v>10</v>
      </c>
      <c r="AA7" t="n">
        <v>1289.510738072881</v>
      </c>
      <c r="AB7" t="n">
        <v>1764.365481030043</v>
      </c>
      <c r="AC7" t="n">
        <v>1595.97691582304</v>
      </c>
      <c r="AD7" t="n">
        <v>1289510.738072881</v>
      </c>
      <c r="AE7" t="n">
        <v>1764365.481030043</v>
      </c>
      <c r="AF7" t="n">
        <v>2.559642594141497e-06</v>
      </c>
      <c r="AG7" t="n">
        <v>56.97916666666666</v>
      </c>
      <c r="AH7" t="n">
        <v>1595976.91582304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4.6967</v>
      </c>
      <c r="E8" t="n">
        <v>21.29</v>
      </c>
      <c r="F8" t="n">
        <v>15.48</v>
      </c>
      <c r="G8" t="n">
        <v>13.66</v>
      </c>
      <c r="H8" t="n">
        <v>0.19</v>
      </c>
      <c r="I8" t="n">
        <v>68</v>
      </c>
      <c r="J8" t="n">
        <v>235.25</v>
      </c>
      <c r="K8" t="n">
        <v>57.72</v>
      </c>
      <c r="L8" t="n">
        <v>2.5</v>
      </c>
      <c r="M8" t="n">
        <v>66</v>
      </c>
      <c r="N8" t="n">
        <v>55.03</v>
      </c>
      <c r="O8" t="n">
        <v>29248.33</v>
      </c>
      <c r="P8" t="n">
        <v>233.84</v>
      </c>
      <c r="Q8" t="n">
        <v>1390.04</v>
      </c>
      <c r="R8" t="n">
        <v>83.44</v>
      </c>
      <c r="S8" t="n">
        <v>39.31</v>
      </c>
      <c r="T8" t="n">
        <v>20943.55</v>
      </c>
      <c r="U8" t="n">
        <v>0.47</v>
      </c>
      <c r="V8" t="n">
        <v>0.83</v>
      </c>
      <c r="W8" t="n">
        <v>3.48</v>
      </c>
      <c r="X8" t="n">
        <v>1.36</v>
      </c>
      <c r="Y8" t="n">
        <v>1</v>
      </c>
      <c r="Z8" t="n">
        <v>10</v>
      </c>
      <c r="AA8" t="n">
        <v>1252.197486091726</v>
      </c>
      <c r="AB8" t="n">
        <v>1713.311843524927</v>
      </c>
      <c r="AC8" t="n">
        <v>1549.795765827182</v>
      </c>
      <c r="AD8" t="n">
        <v>1252197.486091726</v>
      </c>
      <c r="AE8" t="n">
        <v>1713311.843524927</v>
      </c>
      <c r="AF8" t="n">
        <v>2.629973829473073e-06</v>
      </c>
      <c r="AG8" t="n">
        <v>55.44270833333334</v>
      </c>
      <c r="AH8" t="n">
        <v>1549795.765827182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4.8007</v>
      </c>
      <c r="E9" t="n">
        <v>20.83</v>
      </c>
      <c r="F9" t="n">
        <v>15.34</v>
      </c>
      <c r="G9" t="n">
        <v>15.09</v>
      </c>
      <c r="H9" t="n">
        <v>0.21</v>
      </c>
      <c r="I9" t="n">
        <v>61</v>
      </c>
      <c r="J9" t="n">
        <v>235.68</v>
      </c>
      <c r="K9" t="n">
        <v>57.72</v>
      </c>
      <c r="L9" t="n">
        <v>2.75</v>
      </c>
      <c r="M9" t="n">
        <v>59</v>
      </c>
      <c r="N9" t="n">
        <v>55.21</v>
      </c>
      <c r="O9" t="n">
        <v>29301.44</v>
      </c>
      <c r="P9" t="n">
        <v>230.53</v>
      </c>
      <c r="Q9" t="n">
        <v>1389.82</v>
      </c>
      <c r="R9" t="n">
        <v>79.58</v>
      </c>
      <c r="S9" t="n">
        <v>39.31</v>
      </c>
      <c r="T9" t="n">
        <v>19048.34</v>
      </c>
      <c r="U9" t="n">
        <v>0.49</v>
      </c>
      <c r="V9" t="n">
        <v>0.84</v>
      </c>
      <c r="W9" t="n">
        <v>3.45</v>
      </c>
      <c r="X9" t="n">
        <v>1.22</v>
      </c>
      <c r="Y9" t="n">
        <v>1</v>
      </c>
      <c r="Z9" t="n">
        <v>10</v>
      </c>
      <c r="AA9" t="n">
        <v>1218.629048107798</v>
      </c>
      <c r="AB9" t="n">
        <v>1667.382025740352</v>
      </c>
      <c r="AC9" t="n">
        <v>1508.249425389063</v>
      </c>
      <c r="AD9" t="n">
        <v>1218629.048107798</v>
      </c>
      <c r="AE9" t="n">
        <v>1667382.025740352</v>
      </c>
      <c r="AF9" t="n">
        <v>2.688209884206226e-06</v>
      </c>
      <c r="AG9" t="n">
        <v>54.24479166666666</v>
      </c>
      <c r="AH9" t="n">
        <v>1508249.425389063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4.8765</v>
      </c>
      <c r="E10" t="n">
        <v>20.51</v>
      </c>
      <c r="F10" t="n">
        <v>15.25</v>
      </c>
      <c r="G10" t="n">
        <v>16.34</v>
      </c>
      <c r="H10" t="n">
        <v>0.23</v>
      </c>
      <c r="I10" t="n">
        <v>56</v>
      </c>
      <c r="J10" t="n">
        <v>236.11</v>
      </c>
      <c r="K10" t="n">
        <v>57.72</v>
      </c>
      <c r="L10" t="n">
        <v>3</v>
      </c>
      <c r="M10" t="n">
        <v>54</v>
      </c>
      <c r="N10" t="n">
        <v>55.39</v>
      </c>
      <c r="O10" t="n">
        <v>29354.61</v>
      </c>
      <c r="P10" t="n">
        <v>227.92</v>
      </c>
      <c r="Q10" t="n">
        <v>1389.81</v>
      </c>
      <c r="R10" t="n">
        <v>75.84</v>
      </c>
      <c r="S10" t="n">
        <v>39.31</v>
      </c>
      <c r="T10" t="n">
        <v>17207.28</v>
      </c>
      <c r="U10" t="n">
        <v>0.52</v>
      </c>
      <c r="V10" t="n">
        <v>0.84</v>
      </c>
      <c r="W10" t="n">
        <v>3.47</v>
      </c>
      <c r="X10" t="n">
        <v>1.12</v>
      </c>
      <c r="Y10" t="n">
        <v>1</v>
      </c>
      <c r="Z10" t="n">
        <v>10</v>
      </c>
      <c r="AA10" t="n">
        <v>1189.034119494412</v>
      </c>
      <c r="AB10" t="n">
        <v>1626.888938775415</v>
      </c>
      <c r="AC10" t="n">
        <v>1471.620941811655</v>
      </c>
      <c r="AD10" t="n">
        <v>1189034.119494412</v>
      </c>
      <c r="AE10" t="n">
        <v>1626888.938775415</v>
      </c>
      <c r="AF10" t="n">
        <v>2.730655008713659e-06</v>
      </c>
      <c r="AG10" t="n">
        <v>53.41145833333334</v>
      </c>
      <c r="AH10" t="n">
        <v>1471620.941811655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4.9592</v>
      </c>
      <c r="E11" t="n">
        <v>20.16</v>
      </c>
      <c r="F11" t="n">
        <v>15.13</v>
      </c>
      <c r="G11" t="n">
        <v>17.8</v>
      </c>
      <c r="H11" t="n">
        <v>0.24</v>
      </c>
      <c r="I11" t="n">
        <v>51</v>
      </c>
      <c r="J11" t="n">
        <v>236.54</v>
      </c>
      <c r="K11" t="n">
        <v>57.72</v>
      </c>
      <c r="L11" t="n">
        <v>3.25</v>
      </c>
      <c r="M11" t="n">
        <v>49</v>
      </c>
      <c r="N11" t="n">
        <v>55.57</v>
      </c>
      <c r="O11" t="n">
        <v>29407.85</v>
      </c>
      <c r="P11" t="n">
        <v>224.92</v>
      </c>
      <c r="Q11" t="n">
        <v>1389.65</v>
      </c>
      <c r="R11" t="n">
        <v>72.81</v>
      </c>
      <c r="S11" t="n">
        <v>39.31</v>
      </c>
      <c r="T11" t="n">
        <v>15716.86</v>
      </c>
      <c r="U11" t="n">
        <v>0.54</v>
      </c>
      <c r="V11" t="n">
        <v>0.85</v>
      </c>
      <c r="W11" t="n">
        <v>3.44</v>
      </c>
      <c r="X11" t="n">
        <v>1.01</v>
      </c>
      <c r="Y11" t="n">
        <v>1</v>
      </c>
      <c r="Z11" t="n">
        <v>10</v>
      </c>
      <c r="AA11" t="n">
        <v>1168.359938699876</v>
      </c>
      <c r="AB11" t="n">
        <v>1598.601612531845</v>
      </c>
      <c r="AC11" t="n">
        <v>1446.03331828326</v>
      </c>
      <c r="AD11" t="n">
        <v>1168359.938699876</v>
      </c>
      <c r="AE11" t="n">
        <v>1598601.612531845</v>
      </c>
      <c r="AF11" t="n">
        <v>2.776963871467811e-06</v>
      </c>
      <c r="AG11" t="n">
        <v>52.5</v>
      </c>
      <c r="AH11" t="n">
        <v>1446033.31828326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5.0255</v>
      </c>
      <c r="E12" t="n">
        <v>19.9</v>
      </c>
      <c r="F12" t="n">
        <v>15.05</v>
      </c>
      <c r="G12" t="n">
        <v>19.21</v>
      </c>
      <c r="H12" t="n">
        <v>0.26</v>
      </c>
      <c r="I12" t="n">
        <v>47</v>
      </c>
      <c r="J12" t="n">
        <v>236.98</v>
      </c>
      <c r="K12" t="n">
        <v>57.72</v>
      </c>
      <c r="L12" t="n">
        <v>3.5</v>
      </c>
      <c r="M12" t="n">
        <v>45</v>
      </c>
      <c r="N12" t="n">
        <v>55.75</v>
      </c>
      <c r="O12" t="n">
        <v>29461.15</v>
      </c>
      <c r="P12" t="n">
        <v>222.78</v>
      </c>
      <c r="Q12" t="n">
        <v>1389.71</v>
      </c>
      <c r="R12" t="n">
        <v>70.05</v>
      </c>
      <c r="S12" t="n">
        <v>39.31</v>
      </c>
      <c r="T12" t="n">
        <v>14356.27</v>
      </c>
      <c r="U12" t="n">
        <v>0.5600000000000001</v>
      </c>
      <c r="V12" t="n">
        <v>0.85</v>
      </c>
      <c r="W12" t="n">
        <v>3.44</v>
      </c>
      <c r="X12" t="n">
        <v>0.93</v>
      </c>
      <c r="Y12" t="n">
        <v>1</v>
      </c>
      <c r="Z12" t="n">
        <v>10</v>
      </c>
      <c r="AA12" t="n">
        <v>1150.572408575377</v>
      </c>
      <c r="AB12" t="n">
        <v>1574.26392908506</v>
      </c>
      <c r="AC12" t="n">
        <v>1424.018389186482</v>
      </c>
      <c r="AD12" t="n">
        <v>1150572.408575377</v>
      </c>
      <c r="AE12" t="n">
        <v>1574263.92908506</v>
      </c>
      <c r="AF12" t="n">
        <v>2.814089356360195e-06</v>
      </c>
      <c r="AG12" t="n">
        <v>51.82291666666666</v>
      </c>
      <c r="AH12" t="n">
        <v>1424018.389186482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5.0958</v>
      </c>
      <c r="E13" t="n">
        <v>19.62</v>
      </c>
      <c r="F13" t="n">
        <v>14.96</v>
      </c>
      <c r="G13" t="n">
        <v>20.87</v>
      </c>
      <c r="H13" t="n">
        <v>0.28</v>
      </c>
      <c r="I13" t="n">
        <v>43</v>
      </c>
      <c r="J13" t="n">
        <v>237.41</v>
      </c>
      <c r="K13" t="n">
        <v>57.72</v>
      </c>
      <c r="L13" t="n">
        <v>3.75</v>
      </c>
      <c r="M13" t="n">
        <v>41</v>
      </c>
      <c r="N13" t="n">
        <v>55.93</v>
      </c>
      <c r="O13" t="n">
        <v>29514.51</v>
      </c>
      <c r="P13" t="n">
        <v>220.14</v>
      </c>
      <c r="Q13" t="n">
        <v>1389.59</v>
      </c>
      <c r="R13" t="n">
        <v>67.48999999999999</v>
      </c>
      <c r="S13" t="n">
        <v>39.31</v>
      </c>
      <c r="T13" t="n">
        <v>13096.82</v>
      </c>
      <c r="U13" t="n">
        <v>0.58</v>
      </c>
      <c r="V13" t="n">
        <v>0.86</v>
      </c>
      <c r="W13" t="n">
        <v>3.43</v>
      </c>
      <c r="X13" t="n">
        <v>0.83</v>
      </c>
      <c r="Y13" t="n">
        <v>1</v>
      </c>
      <c r="Z13" t="n">
        <v>10</v>
      </c>
      <c r="AA13" t="n">
        <v>1132.09616134168</v>
      </c>
      <c r="AB13" t="n">
        <v>1548.983912505416</v>
      </c>
      <c r="AC13" t="n">
        <v>1401.151061908473</v>
      </c>
      <c r="AD13" t="n">
        <v>1132096.16134168</v>
      </c>
      <c r="AE13" t="n">
        <v>1548983.912505416</v>
      </c>
      <c r="AF13" t="n">
        <v>2.853454689511548e-06</v>
      </c>
      <c r="AG13" t="n">
        <v>51.09375</v>
      </c>
      <c r="AH13" t="n">
        <v>1401151.061908473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5.1446</v>
      </c>
      <c r="E14" t="n">
        <v>19.44</v>
      </c>
      <c r="F14" t="n">
        <v>14.91</v>
      </c>
      <c r="G14" t="n">
        <v>22.36</v>
      </c>
      <c r="H14" t="n">
        <v>0.3</v>
      </c>
      <c r="I14" t="n">
        <v>40</v>
      </c>
      <c r="J14" t="n">
        <v>237.84</v>
      </c>
      <c r="K14" t="n">
        <v>57.72</v>
      </c>
      <c r="L14" t="n">
        <v>4</v>
      </c>
      <c r="M14" t="n">
        <v>38</v>
      </c>
      <c r="N14" t="n">
        <v>56.12</v>
      </c>
      <c r="O14" t="n">
        <v>29567.95</v>
      </c>
      <c r="P14" t="n">
        <v>218.08</v>
      </c>
      <c r="Q14" t="n">
        <v>1389.74</v>
      </c>
      <c r="R14" t="n">
        <v>65.72</v>
      </c>
      <c r="S14" t="n">
        <v>39.31</v>
      </c>
      <c r="T14" t="n">
        <v>12225.15</v>
      </c>
      <c r="U14" t="n">
        <v>0.6</v>
      </c>
      <c r="V14" t="n">
        <v>0.86</v>
      </c>
      <c r="W14" t="n">
        <v>3.42</v>
      </c>
      <c r="X14" t="n">
        <v>0.78</v>
      </c>
      <c r="Y14" t="n">
        <v>1</v>
      </c>
      <c r="Z14" t="n">
        <v>10</v>
      </c>
      <c r="AA14" t="n">
        <v>1116.233636709044</v>
      </c>
      <c r="AB14" t="n">
        <v>1527.280106497846</v>
      </c>
      <c r="AC14" t="n">
        <v>1381.518636684783</v>
      </c>
      <c r="AD14" t="n">
        <v>1116233.636709044</v>
      </c>
      <c r="AE14" t="n">
        <v>1527280.106497846</v>
      </c>
      <c r="AF14" t="n">
        <v>2.88078083827095e-06</v>
      </c>
      <c r="AG14" t="n">
        <v>50.625</v>
      </c>
      <c r="AH14" t="n">
        <v>1381518.636684783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5.1781</v>
      </c>
      <c r="E15" t="n">
        <v>19.31</v>
      </c>
      <c r="F15" t="n">
        <v>14.87</v>
      </c>
      <c r="G15" t="n">
        <v>23.48</v>
      </c>
      <c r="H15" t="n">
        <v>0.32</v>
      </c>
      <c r="I15" t="n">
        <v>38</v>
      </c>
      <c r="J15" t="n">
        <v>238.28</v>
      </c>
      <c r="K15" t="n">
        <v>57.72</v>
      </c>
      <c r="L15" t="n">
        <v>4.25</v>
      </c>
      <c r="M15" t="n">
        <v>36</v>
      </c>
      <c r="N15" t="n">
        <v>56.3</v>
      </c>
      <c r="O15" t="n">
        <v>29621.44</v>
      </c>
      <c r="P15" t="n">
        <v>216.94</v>
      </c>
      <c r="Q15" t="n">
        <v>1389.67</v>
      </c>
      <c r="R15" t="n">
        <v>64.44</v>
      </c>
      <c r="S15" t="n">
        <v>39.31</v>
      </c>
      <c r="T15" t="n">
        <v>11593.47</v>
      </c>
      <c r="U15" t="n">
        <v>0.61</v>
      </c>
      <c r="V15" t="n">
        <v>0.86</v>
      </c>
      <c r="W15" t="n">
        <v>3.43</v>
      </c>
      <c r="X15" t="n">
        <v>0.75</v>
      </c>
      <c r="Y15" t="n">
        <v>1</v>
      </c>
      <c r="Z15" t="n">
        <v>10</v>
      </c>
      <c r="AA15" t="n">
        <v>1112.359123606344</v>
      </c>
      <c r="AB15" t="n">
        <v>1521.978826739277</v>
      </c>
      <c r="AC15" t="n">
        <v>1376.723303625979</v>
      </c>
      <c r="AD15" t="n">
        <v>1112359.123606344</v>
      </c>
      <c r="AE15" t="n">
        <v>1521978.826739277</v>
      </c>
      <c r="AF15" t="n">
        <v>2.899539567439803e-06</v>
      </c>
      <c r="AG15" t="n">
        <v>50.28645833333334</v>
      </c>
      <c r="AH15" t="n">
        <v>1376723.303625979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5.2125</v>
      </c>
      <c r="E16" t="n">
        <v>19.18</v>
      </c>
      <c r="F16" t="n">
        <v>14.84</v>
      </c>
      <c r="G16" t="n">
        <v>24.73</v>
      </c>
      <c r="H16" t="n">
        <v>0.34</v>
      </c>
      <c r="I16" t="n">
        <v>36</v>
      </c>
      <c r="J16" t="n">
        <v>238.71</v>
      </c>
      <c r="K16" t="n">
        <v>57.72</v>
      </c>
      <c r="L16" t="n">
        <v>4.5</v>
      </c>
      <c r="M16" t="n">
        <v>34</v>
      </c>
      <c r="N16" t="n">
        <v>56.49</v>
      </c>
      <c r="O16" t="n">
        <v>29675.01</v>
      </c>
      <c r="P16" t="n">
        <v>214.52</v>
      </c>
      <c r="Q16" t="n">
        <v>1389.6</v>
      </c>
      <c r="R16" t="n">
        <v>63.54</v>
      </c>
      <c r="S16" t="n">
        <v>39.31</v>
      </c>
      <c r="T16" t="n">
        <v>11153.23</v>
      </c>
      <c r="U16" t="n">
        <v>0.62</v>
      </c>
      <c r="V16" t="n">
        <v>0.87</v>
      </c>
      <c r="W16" t="n">
        <v>3.42</v>
      </c>
      <c r="X16" t="n">
        <v>0.71</v>
      </c>
      <c r="Y16" t="n">
        <v>1</v>
      </c>
      <c r="Z16" t="n">
        <v>10</v>
      </c>
      <c r="AA16" t="n">
        <v>1097.400298854708</v>
      </c>
      <c r="AB16" t="n">
        <v>1501.511502777317</v>
      </c>
      <c r="AC16" t="n">
        <v>1358.209352336879</v>
      </c>
      <c r="AD16" t="n">
        <v>1097400.298854708</v>
      </c>
      <c r="AE16" t="n">
        <v>1501511.502777317</v>
      </c>
      <c r="AF16" t="n">
        <v>2.918802262466923e-06</v>
      </c>
      <c r="AG16" t="n">
        <v>49.94791666666666</v>
      </c>
      <c r="AH16" t="n">
        <v>1358209.352336879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5.2709</v>
      </c>
      <c r="E17" t="n">
        <v>18.97</v>
      </c>
      <c r="F17" t="n">
        <v>14.76</v>
      </c>
      <c r="G17" t="n">
        <v>26.84</v>
      </c>
      <c r="H17" t="n">
        <v>0.35</v>
      </c>
      <c r="I17" t="n">
        <v>33</v>
      </c>
      <c r="J17" t="n">
        <v>239.14</v>
      </c>
      <c r="K17" t="n">
        <v>57.72</v>
      </c>
      <c r="L17" t="n">
        <v>4.75</v>
      </c>
      <c r="M17" t="n">
        <v>31</v>
      </c>
      <c r="N17" t="n">
        <v>56.67</v>
      </c>
      <c r="O17" t="n">
        <v>29728.63</v>
      </c>
      <c r="P17" t="n">
        <v>212.28</v>
      </c>
      <c r="Q17" t="n">
        <v>1389.65</v>
      </c>
      <c r="R17" t="n">
        <v>61.28</v>
      </c>
      <c r="S17" t="n">
        <v>39.31</v>
      </c>
      <c r="T17" t="n">
        <v>10042.66</v>
      </c>
      <c r="U17" t="n">
        <v>0.64</v>
      </c>
      <c r="V17" t="n">
        <v>0.87</v>
      </c>
      <c r="W17" t="n">
        <v>3.41</v>
      </c>
      <c r="X17" t="n">
        <v>0.64</v>
      </c>
      <c r="Y17" t="n">
        <v>1</v>
      </c>
      <c r="Z17" t="n">
        <v>10</v>
      </c>
      <c r="AA17" t="n">
        <v>1080.778390322033</v>
      </c>
      <c r="AB17" t="n">
        <v>1478.768674216061</v>
      </c>
      <c r="AC17" t="n">
        <v>1337.637067413749</v>
      </c>
      <c r="AD17" t="n">
        <v>1080778.390322033</v>
      </c>
      <c r="AE17" t="n">
        <v>1478768.674216061</v>
      </c>
      <c r="AF17" t="n">
        <v>2.951504047047847e-06</v>
      </c>
      <c r="AG17" t="n">
        <v>49.40104166666666</v>
      </c>
      <c r="AH17" t="n">
        <v>1337637.067413749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5.2853</v>
      </c>
      <c r="E18" t="n">
        <v>18.92</v>
      </c>
      <c r="F18" t="n">
        <v>14.75</v>
      </c>
      <c r="G18" t="n">
        <v>27.66</v>
      </c>
      <c r="H18" t="n">
        <v>0.37</v>
      </c>
      <c r="I18" t="n">
        <v>32</v>
      </c>
      <c r="J18" t="n">
        <v>239.58</v>
      </c>
      <c r="K18" t="n">
        <v>57.72</v>
      </c>
      <c r="L18" t="n">
        <v>5</v>
      </c>
      <c r="M18" t="n">
        <v>30</v>
      </c>
      <c r="N18" t="n">
        <v>56.86</v>
      </c>
      <c r="O18" t="n">
        <v>29782.33</v>
      </c>
      <c r="P18" t="n">
        <v>211.17</v>
      </c>
      <c r="Q18" t="n">
        <v>1389.65</v>
      </c>
      <c r="R18" t="n">
        <v>60.91</v>
      </c>
      <c r="S18" t="n">
        <v>39.31</v>
      </c>
      <c r="T18" t="n">
        <v>9861.75</v>
      </c>
      <c r="U18" t="n">
        <v>0.65</v>
      </c>
      <c r="V18" t="n">
        <v>0.87</v>
      </c>
      <c r="W18" t="n">
        <v>3.41</v>
      </c>
      <c r="X18" t="n">
        <v>0.63</v>
      </c>
      <c r="Y18" t="n">
        <v>1</v>
      </c>
      <c r="Z18" t="n">
        <v>10</v>
      </c>
      <c r="AA18" t="n">
        <v>1078.649036928036</v>
      </c>
      <c r="AB18" t="n">
        <v>1475.855198961952</v>
      </c>
      <c r="AC18" t="n">
        <v>1335.001650148804</v>
      </c>
      <c r="AD18" t="n">
        <v>1078649.036928036</v>
      </c>
      <c r="AE18" t="n">
        <v>1475855.198961952</v>
      </c>
      <c r="AF18" t="n">
        <v>2.95956750078013e-06</v>
      </c>
      <c r="AG18" t="n">
        <v>49.27083333333334</v>
      </c>
      <c r="AH18" t="n">
        <v>1335001.650148804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5.3309</v>
      </c>
      <c r="E19" t="n">
        <v>18.76</v>
      </c>
      <c r="F19" t="n">
        <v>14.68</v>
      </c>
      <c r="G19" t="n">
        <v>29.37</v>
      </c>
      <c r="H19" t="n">
        <v>0.39</v>
      </c>
      <c r="I19" t="n">
        <v>30</v>
      </c>
      <c r="J19" t="n">
        <v>240.02</v>
      </c>
      <c r="K19" t="n">
        <v>57.72</v>
      </c>
      <c r="L19" t="n">
        <v>5.25</v>
      </c>
      <c r="M19" t="n">
        <v>28</v>
      </c>
      <c r="N19" t="n">
        <v>57.04</v>
      </c>
      <c r="O19" t="n">
        <v>29836.09</v>
      </c>
      <c r="P19" t="n">
        <v>208.77</v>
      </c>
      <c r="Q19" t="n">
        <v>1389.62</v>
      </c>
      <c r="R19" t="n">
        <v>58.89</v>
      </c>
      <c r="S19" t="n">
        <v>39.31</v>
      </c>
      <c r="T19" t="n">
        <v>8858.299999999999</v>
      </c>
      <c r="U19" t="n">
        <v>0.67</v>
      </c>
      <c r="V19" t="n">
        <v>0.87</v>
      </c>
      <c r="W19" t="n">
        <v>3.4</v>
      </c>
      <c r="X19" t="n">
        <v>0.5600000000000001</v>
      </c>
      <c r="Y19" t="n">
        <v>1</v>
      </c>
      <c r="Z19" t="n">
        <v>10</v>
      </c>
      <c r="AA19" t="n">
        <v>1072.724702627623</v>
      </c>
      <c r="AB19" t="n">
        <v>1467.749263408944</v>
      </c>
      <c r="AC19" t="n">
        <v>1327.669333708223</v>
      </c>
      <c r="AD19" t="n">
        <v>1072724.702627623</v>
      </c>
      <c r="AE19" t="n">
        <v>1467749.263408944</v>
      </c>
      <c r="AF19" t="n">
        <v>2.985101770932358e-06</v>
      </c>
      <c r="AG19" t="n">
        <v>48.85416666666666</v>
      </c>
      <c r="AH19" t="n">
        <v>1327669.333708223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5.3638</v>
      </c>
      <c r="E20" t="n">
        <v>18.64</v>
      </c>
      <c r="F20" t="n">
        <v>14.66</v>
      </c>
      <c r="G20" t="n">
        <v>31.41</v>
      </c>
      <c r="H20" t="n">
        <v>0.41</v>
      </c>
      <c r="I20" t="n">
        <v>28</v>
      </c>
      <c r="J20" t="n">
        <v>240.45</v>
      </c>
      <c r="K20" t="n">
        <v>57.72</v>
      </c>
      <c r="L20" t="n">
        <v>5.5</v>
      </c>
      <c r="M20" t="n">
        <v>26</v>
      </c>
      <c r="N20" t="n">
        <v>57.23</v>
      </c>
      <c r="O20" t="n">
        <v>29890.04</v>
      </c>
      <c r="P20" t="n">
        <v>207.26</v>
      </c>
      <c r="Q20" t="n">
        <v>1389.7</v>
      </c>
      <c r="R20" t="n">
        <v>57.82</v>
      </c>
      <c r="S20" t="n">
        <v>39.31</v>
      </c>
      <c r="T20" t="n">
        <v>8336.629999999999</v>
      </c>
      <c r="U20" t="n">
        <v>0.68</v>
      </c>
      <c r="V20" t="n">
        <v>0.88</v>
      </c>
      <c r="W20" t="n">
        <v>3.41</v>
      </c>
      <c r="X20" t="n">
        <v>0.54</v>
      </c>
      <c r="Y20" t="n">
        <v>1</v>
      </c>
      <c r="Z20" t="n">
        <v>10</v>
      </c>
      <c r="AA20" t="n">
        <v>1059.226478067458</v>
      </c>
      <c r="AB20" t="n">
        <v>1449.280397066087</v>
      </c>
      <c r="AC20" t="n">
        <v>1310.963110047911</v>
      </c>
      <c r="AD20" t="n">
        <v>1059226.478067458</v>
      </c>
      <c r="AE20" t="n">
        <v>1449280.397066087</v>
      </c>
      <c r="AF20" t="n">
        <v>3.003524522862365e-06</v>
      </c>
      <c r="AG20" t="n">
        <v>48.54166666666666</v>
      </c>
      <c r="AH20" t="n">
        <v>1310963.110047912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5.3784</v>
      </c>
      <c r="E21" t="n">
        <v>18.59</v>
      </c>
      <c r="F21" t="n">
        <v>14.65</v>
      </c>
      <c r="G21" t="n">
        <v>32.56</v>
      </c>
      <c r="H21" t="n">
        <v>0.42</v>
      </c>
      <c r="I21" t="n">
        <v>27</v>
      </c>
      <c r="J21" t="n">
        <v>240.89</v>
      </c>
      <c r="K21" t="n">
        <v>57.72</v>
      </c>
      <c r="L21" t="n">
        <v>5.75</v>
      </c>
      <c r="M21" t="n">
        <v>25</v>
      </c>
      <c r="N21" t="n">
        <v>57.42</v>
      </c>
      <c r="O21" t="n">
        <v>29943.94</v>
      </c>
      <c r="P21" t="n">
        <v>205.73</v>
      </c>
      <c r="Q21" t="n">
        <v>1389.71</v>
      </c>
      <c r="R21" t="n">
        <v>57.77</v>
      </c>
      <c r="S21" t="n">
        <v>39.31</v>
      </c>
      <c r="T21" t="n">
        <v>8316.52</v>
      </c>
      <c r="U21" t="n">
        <v>0.68</v>
      </c>
      <c r="V21" t="n">
        <v>0.88</v>
      </c>
      <c r="W21" t="n">
        <v>3.41</v>
      </c>
      <c r="X21" t="n">
        <v>0.53</v>
      </c>
      <c r="Y21" t="n">
        <v>1</v>
      </c>
      <c r="Z21" t="n">
        <v>10</v>
      </c>
      <c r="AA21" t="n">
        <v>1056.626710120087</v>
      </c>
      <c r="AB21" t="n">
        <v>1445.723279866827</v>
      </c>
      <c r="AC21" t="n">
        <v>1307.745479121704</v>
      </c>
      <c r="AD21" t="n">
        <v>1056626.710120087</v>
      </c>
      <c r="AE21" t="n">
        <v>1445723.279866827</v>
      </c>
      <c r="AF21" t="n">
        <v>3.011699969007596e-06</v>
      </c>
      <c r="AG21" t="n">
        <v>48.41145833333334</v>
      </c>
      <c r="AH21" t="n">
        <v>1307745.479121704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5.3991</v>
      </c>
      <c r="E22" t="n">
        <v>18.52</v>
      </c>
      <c r="F22" t="n">
        <v>14.63</v>
      </c>
      <c r="G22" t="n">
        <v>33.76</v>
      </c>
      <c r="H22" t="n">
        <v>0.44</v>
      </c>
      <c r="I22" t="n">
        <v>26</v>
      </c>
      <c r="J22" t="n">
        <v>241.33</v>
      </c>
      <c r="K22" t="n">
        <v>57.72</v>
      </c>
      <c r="L22" t="n">
        <v>6</v>
      </c>
      <c r="M22" t="n">
        <v>24</v>
      </c>
      <c r="N22" t="n">
        <v>57.6</v>
      </c>
      <c r="O22" t="n">
        <v>29997.9</v>
      </c>
      <c r="P22" t="n">
        <v>204.36</v>
      </c>
      <c r="Q22" t="n">
        <v>1389.67</v>
      </c>
      <c r="R22" t="n">
        <v>57.01</v>
      </c>
      <c r="S22" t="n">
        <v>39.31</v>
      </c>
      <c r="T22" t="n">
        <v>7940.72</v>
      </c>
      <c r="U22" t="n">
        <v>0.6899999999999999</v>
      </c>
      <c r="V22" t="n">
        <v>0.88</v>
      </c>
      <c r="W22" t="n">
        <v>3.41</v>
      </c>
      <c r="X22" t="n">
        <v>0.51</v>
      </c>
      <c r="Y22" t="n">
        <v>1</v>
      </c>
      <c r="Z22" t="n">
        <v>10</v>
      </c>
      <c r="AA22" t="n">
        <v>1053.869283727913</v>
      </c>
      <c r="AB22" t="n">
        <v>1441.950447427987</v>
      </c>
      <c r="AC22" t="n">
        <v>1304.332720515623</v>
      </c>
      <c r="AD22" t="n">
        <v>1053869.283727913</v>
      </c>
      <c r="AE22" t="n">
        <v>1441950.447427987</v>
      </c>
      <c r="AF22" t="n">
        <v>3.023291183747753e-06</v>
      </c>
      <c r="AG22" t="n">
        <v>48.22916666666666</v>
      </c>
      <c r="AH22" t="n">
        <v>1304332.720515623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5.4176</v>
      </c>
      <c r="E23" t="n">
        <v>18.46</v>
      </c>
      <c r="F23" t="n">
        <v>14.61</v>
      </c>
      <c r="G23" t="n">
        <v>35.07</v>
      </c>
      <c r="H23" t="n">
        <v>0.46</v>
      </c>
      <c r="I23" t="n">
        <v>25</v>
      </c>
      <c r="J23" t="n">
        <v>241.77</v>
      </c>
      <c r="K23" t="n">
        <v>57.72</v>
      </c>
      <c r="L23" t="n">
        <v>6.25</v>
      </c>
      <c r="M23" t="n">
        <v>23</v>
      </c>
      <c r="N23" t="n">
        <v>57.79</v>
      </c>
      <c r="O23" t="n">
        <v>30051.93</v>
      </c>
      <c r="P23" t="n">
        <v>203.19</v>
      </c>
      <c r="Q23" t="n">
        <v>1389.68</v>
      </c>
      <c r="R23" t="n">
        <v>56.46</v>
      </c>
      <c r="S23" t="n">
        <v>39.31</v>
      </c>
      <c r="T23" t="n">
        <v>7669.4</v>
      </c>
      <c r="U23" t="n">
        <v>0.7</v>
      </c>
      <c r="V23" t="n">
        <v>0.88</v>
      </c>
      <c r="W23" t="n">
        <v>3.4</v>
      </c>
      <c r="X23" t="n">
        <v>0.49</v>
      </c>
      <c r="Y23" t="n">
        <v>1</v>
      </c>
      <c r="Z23" t="n">
        <v>10</v>
      </c>
      <c r="AA23" t="n">
        <v>1041.645429900229</v>
      </c>
      <c r="AB23" t="n">
        <v>1425.225231342579</v>
      </c>
      <c r="AC23" t="n">
        <v>1289.203735579418</v>
      </c>
      <c r="AD23" t="n">
        <v>1041645.429900229</v>
      </c>
      <c r="AE23" t="n">
        <v>1425225.231342579</v>
      </c>
      <c r="AF23" t="n">
        <v>3.033650481945477e-06</v>
      </c>
      <c r="AG23" t="n">
        <v>48.07291666666666</v>
      </c>
      <c r="AH23" t="n">
        <v>1289203.735579418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5.4397</v>
      </c>
      <c r="E24" t="n">
        <v>18.38</v>
      </c>
      <c r="F24" t="n">
        <v>14.58</v>
      </c>
      <c r="G24" t="n">
        <v>36.45</v>
      </c>
      <c r="H24" t="n">
        <v>0.48</v>
      </c>
      <c r="I24" t="n">
        <v>24</v>
      </c>
      <c r="J24" t="n">
        <v>242.2</v>
      </c>
      <c r="K24" t="n">
        <v>57.72</v>
      </c>
      <c r="L24" t="n">
        <v>6.5</v>
      </c>
      <c r="M24" t="n">
        <v>22</v>
      </c>
      <c r="N24" t="n">
        <v>57.98</v>
      </c>
      <c r="O24" t="n">
        <v>30106.03</v>
      </c>
      <c r="P24" t="n">
        <v>200.6</v>
      </c>
      <c r="Q24" t="n">
        <v>1389.67</v>
      </c>
      <c r="R24" t="n">
        <v>55.62</v>
      </c>
      <c r="S24" t="n">
        <v>39.31</v>
      </c>
      <c r="T24" t="n">
        <v>7253.53</v>
      </c>
      <c r="U24" t="n">
        <v>0.71</v>
      </c>
      <c r="V24" t="n">
        <v>0.88</v>
      </c>
      <c r="W24" t="n">
        <v>3.4</v>
      </c>
      <c r="X24" t="n">
        <v>0.46</v>
      </c>
      <c r="Y24" t="n">
        <v>1</v>
      </c>
      <c r="Z24" t="n">
        <v>10</v>
      </c>
      <c r="AA24" t="n">
        <v>1037.450173522975</v>
      </c>
      <c r="AB24" t="n">
        <v>1419.485096485571</v>
      </c>
      <c r="AC24" t="n">
        <v>1284.011431136833</v>
      </c>
      <c r="AD24" t="n">
        <v>1037450.173522975</v>
      </c>
      <c r="AE24" t="n">
        <v>1419485.096485571</v>
      </c>
      <c r="AF24" t="n">
        <v>3.046025643576272e-06</v>
      </c>
      <c r="AG24" t="n">
        <v>47.86458333333334</v>
      </c>
      <c r="AH24" t="n">
        <v>1284011.431136833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5.4551</v>
      </c>
      <c r="E25" t="n">
        <v>18.33</v>
      </c>
      <c r="F25" t="n">
        <v>14.57</v>
      </c>
      <c r="G25" t="n">
        <v>38.02</v>
      </c>
      <c r="H25" t="n">
        <v>0.49</v>
      </c>
      <c r="I25" t="n">
        <v>23</v>
      </c>
      <c r="J25" t="n">
        <v>242.64</v>
      </c>
      <c r="K25" t="n">
        <v>57.72</v>
      </c>
      <c r="L25" t="n">
        <v>6.75</v>
      </c>
      <c r="M25" t="n">
        <v>21</v>
      </c>
      <c r="N25" t="n">
        <v>58.17</v>
      </c>
      <c r="O25" t="n">
        <v>30160.2</v>
      </c>
      <c r="P25" t="n">
        <v>199.25</v>
      </c>
      <c r="Q25" t="n">
        <v>1389.65</v>
      </c>
      <c r="R25" t="n">
        <v>55.3</v>
      </c>
      <c r="S25" t="n">
        <v>39.31</v>
      </c>
      <c r="T25" t="n">
        <v>7098.51</v>
      </c>
      <c r="U25" t="n">
        <v>0.71</v>
      </c>
      <c r="V25" t="n">
        <v>0.88</v>
      </c>
      <c r="W25" t="n">
        <v>3.4</v>
      </c>
      <c r="X25" t="n">
        <v>0.45</v>
      </c>
      <c r="Y25" t="n">
        <v>1</v>
      </c>
      <c r="Z25" t="n">
        <v>10</v>
      </c>
      <c r="AA25" t="n">
        <v>1035.152548623872</v>
      </c>
      <c r="AB25" t="n">
        <v>1416.341384734563</v>
      </c>
      <c r="AC25" t="n">
        <v>1281.167750823114</v>
      </c>
      <c r="AD25" t="n">
        <v>1035152.548623872</v>
      </c>
      <c r="AE25" t="n">
        <v>1416341.384734563</v>
      </c>
      <c r="AF25" t="n">
        <v>3.054649059373297e-06</v>
      </c>
      <c r="AG25" t="n">
        <v>47.734375</v>
      </c>
      <c r="AH25" t="n">
        <v>1281167.750823114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5.4764</v>
      </c>
      <c r="E26" t="n">
        <v>18.26</v>
      </c>
      <c r="F26" t="n">
        <v>14.55</v>
      </c>
      <c r="G26" t="n">
        <v>39.68</v>
      </c>
      <c r="H26" t="n">
        <v>0.51</v>
      </c>
      <c r="I26" t="n">
        <v>22</v>
      </c>
      <c r="J26" t="n">
        <v>243.08</v>
      </c>
      <c r="K26" t="n">
        <v>57.72</v>
      </c>
      <c r="L26" t="n">
        <v>7</v>
      </c>
      <c r="M26" t="n">
        <v>20</v>
      </c>
      <c r="N26" t="n">
        <v>58.36</v>
      </c>
      <c r="O26" t="n">
        <v>30214.44</v>
      </c>
      <c r="P26" t="n">
        <v>198.14</v>
      </c>
      <c r="Q26" t="n">
        <v>1389.67</v>
      </c>
      <c r="R26" t="n">
        <v>54.71</v>
      </c>
      <c r="S26" t="n">
        <v>39.31</v>
      </c>
      <c r="T26" t="n">
        <v>6808.34</v>
      </c>
      <c r="U26" t="n">
        <v>0.72</v>
      </c>
      <c r="V26" t="n">
        <v>0.88</v>
      </c>
      <c r="W26" t="n">
        <v>3.4</v>
      </c>
      <c r="X26" t="n">
        <v>0.43</v>
      </c>
      <c r="Y26" t="n">
        <v>1</v>
      </c>
      <c r="Z26" t="n">
        <v>10</v>
      </c>
      <c r="AA26" t="n">
        <v>1032.702348933041</v>
      </c>
      <c r="AB26" t="n">
        <v>1412.988913422386</v>
      </c>
      <c r="AC26" t="n">
        <v>1278.135234667748</v>
      </c>
      <c r="AD26" t="n">
        <v>1032702.348933041</v>
      </c>
      <c r="AE26" t="n">
        <v>1412988.913422386</v>
      </c>
      <c r="AF26" t="n">
        <v>3.066576251352298e-06</v>
      </c>
      <c r="AG26" t="n">
        <v>47.55208333333334</v>
      </c>
      <c r="AH26" t="n">
        <v>1278135.234667748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5.5032</v>
      </c>
      <c r="E27" t="n">
        <v>18.17</v>
      </c>
      <c r="F27" t="n">
        <v>14.51</v>
      </c>
      <c r="G27" t="n">
        <v>41.45</v>
      </c>
      <c r="H27" t="n">
        <v>0.53</v>
      </c>
      <c r="I27" t="n">
        <v>21</v>
      </c>
      <c r="J27" t="n">
        <v>243.52</v>
      </c>
      <c r="K27" t="n">
        <v>57.72</v>
      </c>
      <c r="L27" t="n">
        <v>7.25</v>
      </c>
      <c r="M27" t="n">
        <v>19</v>
      </c>
      <c r="N27" t="n">
        <v>58.55</v>
      </c>
      <c r="O27" t="n">
        <v>30268.74</v>
      </c>
      <c r="P27" t="n">
        <v>195.51</v>
      </c>
      <c r="Q27" t="n">
        <v>1389.66</v>
      </c>
      <c r="R27" t="n">
        <v>53.17</v>
      </c>
      <c r="S27" t="n">
        <v>39.31</v>
      </c>
      <c r="T27" t="n">
        <v>6043.59</v>
      </c>
      <c r="U27" t="n">
        <v>0.74</v>
      </c>
      <c r="V27" t="n">
        <v>0.88</v>
      </c>
      <c r="W27" t="n">
        <v>3.39</v>
      </c>
      <c r="X27" t="n">
        <v>0.38</v>
      </c>
      <c r="Y27" t="n">
        <v>1</v>
      </c>
      <c r="Z27" t="n">
        <v>10</v>
      </c>
      <c r="AA27" t="n">
        <v>1018.3991296561</v>
      </c>
      <c r="AB27" t="n">
        <v>1393.418617794176</v>
      </c>
      <c r="AC27" t="n">
        <v>1260.432700587212</v>
      </c>
      <c r="AD27" t="n">
        <v>1018399.1296561</v>
      </c>
      <c r="AE27" t="n">
        <v>1393418.617794176</v>
      </c>
      <c r="AF27" t="n">
        <v>3.08158323468738e-06</v>
      </c>
      <c r="AG27" t="n">
        <v>47.31770833333334</v>
      </c>
      <c r="AH27" t="n">
        <v>1260432.700587212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5.5167</v>
      </c>
      <c r="E28" t="n">
        <v>18.13</v>
      </c>
      <c r="F28" t="n">
        <v>14.51</v>
      </c>
      <c r="G28" t="n">
        <v>43.52</v>
      </c>
      <c r="H28" t="n">
        <v>0.55</v>
      </c>
      <c r="I28" t="n">
        <v>20</v>
      </c>
      <c r="J28" t="n">
        <v>243.96</v>
      </c>
      <c r="K28" t="n">
        <v>57.72</v>
      </c>
      <c r="L28" t="n">
        <v>7.5</v>
      </c>
      <c r="M28" t="n">
        <v>18</v>
      </c>
      <c r="N28" t="n">
        <v>58.74</v>
      </c>
      <c r="O28" t="n">
        <v>30323.11</v>
      </c>
      <c r="P28" t="n">
        <v>194.98</v>
      </c>
      <c r="Q28" t="n">
        <v>1389.6</v>
      </c>
      <c r="R28" t="n">
        <v>53.23</v>
      </c>
      <c r="S28" t="n">
        <v>39.31</v>
      </c>
      <c r="T28" t="n">
        <v>6078.38</v>
      </c>
      <c r="U28" t="n">
        <v>0.74</v>
      </c>
      <c r="V28" t="n">
        <v>0.88</v>
      </c>
      <c r="W28" t="n">
        <v>3.4</v>
      </c>
      <c r="X28" t="n">
        <v>0.39</v>
      </c>
      <c r="Y28" t="n">
        <v>1</v>
      </c>
      <c r="Z28" t="n">
        <v>10</v>
      </c>
      <c r="AA28" t="n">
        <v>1017.13938069172</v>
      </c>
      <c r="AB28" t="n">
        <v>1391.694973684909</v>
      </c>
      <c r="AC28" t="n">
        <v>1258.873558652584</v>
      </c>
      <c r="AD28" t="n">
        <v>1017139.38069172</v>
      </c>
      <c r="AE28" t="n">
        <v>1391694.973684909</v>
      </c>
      <c r="AF28" t="n">
        <v>3.089142722561395e-06</v>
      </c>
      <c r="AG28" t="n">
        <v>47.21354166666666</v>
      </c>
      <c r="AH28" t="n">
        <v>1258873.558652584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5.5401</v>
      </c>
      <c r="E29" t="n">
        <v>18.05</v>
      </c>
      <c r="F29" t="n">
        <v>14.48</v>
      </c>
      <c r="G29" t="n">
        <v>45.71</v>
      </c>
      <c r="H29" t="n">
        <v>0.5600000000000001</v>
      </c>
      <c r="I29" t="n">
        <v>19</v>
      </c>
      <c r="J29" t="n">
        <v>244.41</v>
      </c>
      <c r="K29" t="n">
        <v>57.72</v>
      </c>
      <c r="L29" t="n">
        <v>7.75</v>
      </c>
      <c r="M29" t="n">
        <v>17</v>
      </c>
      <c r="N29" t="n">
        <v>58.93</v>
      </c>
      <c r="O29" t="n">
        <v>30377.55</v>
      </c>
      <c r="P29" t="n">
        <v>193.05</v>
      </c>
      <c r="Q29" t="n">
        <v>1389.59</v>
      </c>
      <c r="R29" t="n">
        <v>52.19</v>
      </c>
      <c r="S29" t="n">
        <v>39.31</v>
      </c>
      <c r="T29" t="n">
        <v>5563.09</v>
      </c>
      <c r="U29" t="n">
        <v>0.75</v>
      </c>
      <c r="V29" t="n">
        <v>0.89</v>
      </c>
      <c r="W29" t="n">
        <v>3.39</v>
      </c>
      <c r="X29" t="n">
        <v>0.35</v>
      </c>
      <c r="Y29" t="n">
        <v>1</v>
      </c>
      <c r="Z29" t="n">
        <v>10</v>
      </c>
      <c r="AA29" t="n">
        <v>1013.755529295494</v>
      </c>
      <c r="AB29" t="n">
        <v>1387.065038919605</v>
      </c>
      <c r="AC29" t="n">
        <v>1254.685498363126</v>
      </c>
      <c r="AD29" t="n">
        <v>1013755.529295494</v>
      </c>
      <c r="AE29" t="n">
        <v>1387065.038919605</v>
      </c>
      <c r="AF29" t="n">
        <v>3.102245834876354e-06</v>
      </c>
      <c r="AG29" t="n">
        <v>47.00520833333334</v>
      </c>
      <c r="AH29" t="n">
        <v>1254685.498363126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5.5393</v>
      </c>
      <c r="E30" t="n">
        <v>18.05</v>
      </c>
      <c r="F30" t="n">
        <v>14.48</v>
      </c>
      <c r="G30" t="n">
        <v>45.72</v>
      </c>
      <c r="H30" t="n">
        <v>0.58</v>
      </c>
      <c r="I30" t="n">
        <v>19</v>
      </c>
      <c r="J30" t="n">
        <v>244.85</v>
      </c>
      <c r="K30" t="n">
        <v>57.72</v>
      </c>
      <c r="L30" t="n">
        <v>8</v>
      </c>
      <c r="M30" t="n">
        <v>17</v>
      </c>
      <c r="N30" t="n">
        <v>59.12</v>
      </c>
      <c r="O30" t="n">
        <v>30432.06</v>
      </c>
      <c r="P30" t="n">
        <v>191.44</v>
      </c>
      <c r="Q30" t="n">
        <v>1389.6</v>
      </c>
      <c r="R30" t="n">
        <v>52.58</v>
      </c>
      <c r="S30" t="n">
        <v>39.31</v>
      </c>
      <c r="T30" t="n">
        <v>5760.08</v>
      </c>
      <c r="U30" t="n">
        <v>0.75</v>
      </c>
      <c r="V30" t="n">
        <v>0.89</v>
      </c>
      <c r="W30" t="n">
        <v>3.39</v>
      </c>
      <c r="X30" t="n">
        <v>0.36</v>
      </c>
      <c r="Y30" t="n">
        <v>1</v>
      </c>
      <c r="Z30" t="n">
        <v>10</v>
      </c>
      <c r="AA30" t="n">
        <v>1012.216642712289</v>
      </c>
      <c r="AB30" t="n">
        <v>1384.959466405579</v>
      </c>
      <c r="AC30" t="n">
        <v>1252.780878734649</v>
      </c>
      <c r="AD30" t="n">
        <v>1012216.642712289</v>
      </c>
      <c r="AE30" t="n">
        <v>1384959.466405579</v>
      </c>
      <c r="AF30" t="n">
        <v>3.101797865224561e-06</v>
      </c>
      <c r="AG30" t="n">
        <v>47.00520833333334</v>
      </c>
      <c r="AH30" t="n">
        <v>1252780.878734649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5.5583</v>
      </c>
      <c r="E31" t="n">
        <v>17.99</v>
      </c>
      <c r="F31" t="n">
        <v>14.46</v>
      </c>
      <c r="G31" t="n">
        <v>48.21</v>
      </c>
      <c r="H31" t="n">
        <v>0.6</v>
      </c>
      <c r="I31" t="n">
        <v>18</v>
      </c>
      <c r="J31" t="n">
        <v>245.29</v>
      </c>
      <c r="K31" t="n">
        <v>57.72</v>
      </c>
      <c r="L31" t="n">
        <v>8.25</v>
      </c>
      <c r="M31" t="n">
        <v>16</v>
      </c>
      <c r="N31" t="n">
        <v>59.32</v>
      </c>
      <c r="O31" t="n">
        <v>30486.64</v>
      </c>
      <c r="P31" t="n">
        <v>189.57</v>
      </c>
      <c r="Q31" t="n">
        <v>1389.57</v>
      </c>
      <c r="R31" t="n">
        <v>52.08</v>
      </c>
      <c r="S31" t="n">
        <v>39.31</v>
      </c>
      <c r="T31" t="n">
        <v>5516.66</v>
      </c>
      <c r="U31" t="n">
        <v>0.75</v>
      </c>
      <c r="V31" t="n">
        <v>0.89</v>
      </c>
      <c r="W31" t="n">
        <v>3.39</v>
      </c>
      <c r="X31" t="n">
        <v>0.34</v>
      </c>
      <c r="Y31" t="n">
        <v>1</v>
      </c>
      <c r="Z31" t="n">
        <v>10</v>
      </c>
      <c r="AA31" t="n">
        <v>999.3129930058586</v>
      </c>
      <c r="AB31" t="n">
        <v>1367.304123608393</v>
      </c>
      <c r="AC31" t="n">
        <v>1236.810537074598</v>
      </c>
      <c r="AD31" t="n">
        <v>999312.9930058586</v>
      </c>
      <c r="AE31" t="n">
        <v>1367304.123608393</v>
      </c>
      <c r="AF31" t="n">
        <v>3.112437144454656e-06</v>
      </c>
      <c r="AG31" t="n">
        <v>46.84895833333334</v>
      </c>
      <c r="AH31" t="n">
        <v>1236810.537074598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5.5805</v>
      </c>
      <c r="E32" t="n">
        <v>17.92</v>
      </c>
      <c r="F32" t="n">
        <v>14.44</v>
      </c>
      <c r="G32" t="n">
        <v>50.95</v>
      </c>
      <c r="H32" t="n">
        <v>0.62</v>
      </c>
      <c r="I32" t="n">
        <v>17</v>
      </c>
      <c r="J32" t="n">
        <v>245.73</v>
      </c>
      <c r="K32" t="n">
        <v>57.72</v>
      </c>
      <c r="L32" t="n">
        <v>8.5</v>
      </c>
      <c r="M32" t="n">
        <v>15</v>
      </c>
      <c r="N32" t="n">
        <v>59.51</v>
      </c>
      <c r="O32" t="n">
        <v>30541.29</v>
      </c>
      <c r="P32" t="n">
        <v>187.57</v>
      </c>
      <c r="Q32" t="n">
        <v>1389.68</v>
      </c>
      <c r="R32" t="n">
        <v>51.1</v>
      </c>
      <c r="S32" t="n">
        <v>39.31</v>
      </c>
      <c r="T32" t="n">
        <v>5031.38</v>
      </c>
      <c r="U32" t="n">
        <v>0.77</v>
      </c>
      <c r="V32" t="n">
        <v>0.89</v>
      </c>
      <c r="W32" t="n">
        <v>3.39</v>
      </c>
      <c r="X32" t="n">
        <v>0.31</v>
      </c>
      <c r="Y32" t="n">
        <v>1</v>
      </c>
      <c r="Z32" t="n">
        <v>10</v>
      </c>
      <c r="AA32" t="n">
        <v>996.0545947300617</v>
      </c>
      <c r="AB32" t="n">
        <v>1362.845839337061</v>
      </c>
      <c r="AC32" t="n">
        <v>1232.77774519688</v>
      </c>
      <c r="AD32" t="n">
        <v>996054.5947300617</v>
      </c>
      <c r="AE32" t="n">
        <v>1362845.839337061</v>
      </c>
      <c r="AF32" t="n">
        <v>3.124868302291926e-06</v>
      </c>
      <c r="AG32" t="n">
        <v>46.66666666666666</v>
      </c>
      <c r="AH32" t="n">
        <v>1232777.74519688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5.5781</v>
      </c>
      <c r="E33" t="n">
        <v>17.93</v>
      </c>
      <c r="F33" t="n">
        <v>14.44</v>
      </c>
      <c r="G33" t="n">
        <v>50.98</v>
      </c>
      <c r="H33" t="n">
        <v>0.63</v>
      </c>
      <c r="I33" t="n">
        <v>17</v>
      </c>
      <c r="J33" t="n">
        <v>246.18</v>
      </c>
      <c r="K33" t="n">
        <v>57.72</v>
      </c>
      <c r="L33" t="n">
        <v>8.75</v>
      </c>
      <c r="M33" t="n">
        <v>15</v>
      </c>
      <c r="N33" t="n">
        <v>59.7</v>
      </c>
      <c r="O33" t="n">
        <v>30596.01</v>
      </c>
      <c r="P33" t="n">
        <v>186.88</v>
      </c>
      <c r="Q33" t="n">
        <v>1389.6</v>
      </c>
      <c r="R33" t="n">
        <v>51.27</v>
      </c>
      <c r="S33" t="n">
        <v>39.31</v>
      </c>
      <c r="T33" t="n">
        <v>5117.08</v>
      </c>
      <c r="U33" t="n">
        <v>0.77</v>
      </c>
      <c r="V33" t="n">
        <v>0.89</v>
      </c>
      <c r="W33" t="n">
        <v>3.39</v>
      </c>
      <c r="X33" t="n">
        <v>0.32</v>
      </c>
      <c r="Y33" t="n">
        <v>1</v>
      </c>
      <c r="Z33" t="n">
        <v>10</v>
      </c>
      <c r="AA33" t="n">
        <v>995.5056559584306</v>
      </c>
      <c r="AB33" t="n">
        <v>1362.094757092246</v>
      </c>
      <c r="AC33" t="n">
        <v>1232.09834518736</v>
      </c>
      <c r="AD33" t="n">
        <v>995505.6559584306</v>
      </c>
      <c r="AE33" t="n">
        <v>1362094.757092246</v>
      </c>
      <c r="AF33" t="n">
        <v>3.123524393336545e-06</v>
      </c>
      <c r="AG33" t="n">
        <v>46.69270833333334</v>
      </c>
      <c r="AH33" t="n">
        <v>1232098.34518736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5.5997</v>
      </c>
      <c r="E34" t="n">
        <v>17.86</v>
      </c>
      <c r="F34" t="n">
        <v>14.42</v>
      </c>
      <c r="G34" t="n">
        <v>54.08</v>
      </c>
      <c r="H34" t="n">
        <v>0.65</v>
      </c>
      <c r="I34" t="n">
        <v>16</v>
      </c>
      <c r="J34" t="n">
        <v>246.62</v>
      </c>
      <c r="K34" t="n">
        <v>57.72</v>
      </c>
      <c r="L34" t="n">
        <v>9</v>
      </c>
      <c r="M34" t="n">
        <v>14</v>
      </c>
      <c r="N34" t="n">
        <v>59.9</v>
      </c>
      <c r="O34" t="n">
        <v>30650.8</v>
      </c>
      <c r="P34" t="n">
        <v>184.4</v>
      </c>
      <c r="Q34" t="n">
        <v>1389.64</v>
      </c>
      <c r="R34" t="n">
        <v>50.6</v>
      </c>
      <c r="S34" t="n">
        <v>39.31</v>
      </c>
      <c r="T34" t="n">
        <v>4785.69</v>
      </c>
      <c r="U34" t="n">
        <v>0.78</v>
      </c>
      <c r="V34" t="n">
        <v>0.89</v>
      </c>
      <c r="W34" t="n">
        <v>3.39</v>
      </c>
      <c r="X34" t="n">
        <v>0.3</v>
      </c>
      <c r="Y34" t="n">
        <v>1</v>
      </c>
      <c r="Z34" t="n">
        <v>10</v>
      </c>
      <c r="AA34" t="n">
        <v>991.8379221229138</v>
      </c>
      <c r="AB34" t="n">
        <v>1357.076401849495</v>
      </c>
      <c r="AC34" t="n">
        <v>1227.558934725671</v>
      </c>
      <c r="AD34" t="n">
        <v>991837.9221229139</v>
      </c>
      <c r="AE34" t="n">
        <v>1357076.401849495</v>
      </c>
      <c r="AF34" t="n">
        <v>3.135619573934969e-06</v>
      </c>
      <c r="AG34" t="n">
        <v>46.51041666666666</v>
      </c>
      <c r="AH34" t="n">
        <v>1227558.934725671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5.5984</v>
      </c>
      <c r="E35" t="n">
        <v>17.86</v>
      </c>
      <c r="F35" t="n">
        <v>14.42</v>
      </c>
      <c r="G35" t="n">
        <v>54.09</v>
      </c>
      <c r="H35" t="n">
        <v>0.67</v>
      </c>
      <c r="I35" t="n">
        <v>16</v>
      </c>
      <c r="J35" t="n">
        <v>247.07</v>
      </c>
      <c r="K35" t="n">
        <v>57.72</v>
      </c>
      <c r="L35" t="n">
        <v>9.25</v>
      </c>
      <c r="M35" t="n">
        <v>14</v>
      </c>
      <c r="N35" t="n">
        <v>60.09</v>
      </c>
      <c r="O35" t="n">
        <v>30705.66</v>
      </c>
      <c r="P35" t="n">
        <v>183.58</v>
      </c>
      <c r="Q35" t="n">
        <v>1389.6</v>
      </c>
      <c r="R35" t="n">
        <v>50.75</v>
      </c>
      <c r="S35" t="n">
        <v>39.31</v>
      </c>
      <c r="T35" t="n">
        <v>4862.6</v>
      </c>
      <c r="U35" t="n">
        <v>0.77</v>
      </c>
      <c r="V35" t="n">
        <v>0.89</v>
      </c>
      <c r="W35" t="n">
        <v>3.39</v>
      </c>
      <c r="X35" t="n">
        <v>0.3</v>
      </c>
      <c r="Y35" t="n">
        <v>1</v>
      </c>
      <c r="Z35" t="n">
        <v>10</v>
      </c>
      <c r="AA35" t="n">
        <v>991.1068992998458</v>
      </c>
      <c r="AB35" t="n">
        <v>1356.076184172523</v>
      </c>
      <c r="AC35" t="n">
        <v>1226.654176419975</v>
      </c>
      <c r="AD35" t="n">
        <v>991106.8992998458</v>
      </c>
      <c r="AE35" t="n">
        <v>1356076.184172523</v>
      </c>
      <c r="AF35" t="n">
        <v>3.134891623250804e-06</v>
      </c>
      <c r="AG35" t="n">
        <v>46.51041666666666</v>
      </c>
      <c r="AH35" t="n">
        <v>1226654.176419975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5.62</v>
      </c>
      <c r="E36" t="n">
        <v>17.79</v>
      </c>
      <c r="F36" t="n">
        <v>14.4</v>
      </c>
      <c r="G36" t="n">
        <v>57.61</v>
      </c>
      <c r="H36" t="n">
        <v>0.68</v>
      </c>
      <c r="I36" t="n">
        <v>15</v>
      </c>
      <c r="J36" t="n">
        <v>247.51</v>
      </c>
      <c r="K36" t="n">
        <v>57.72</v>
      </c>
      <c r="L36" t="n">
        <v>9.5</v>
      </c>
      <c r="M36" t="n">
        <v>12</v>
      </c>
      <c r="N36" t="n">
        <v>60.29</v>
      </c>
      <c r="O36" t="n">
        <v>30760.6</v>
      </c>
      <c r="P36" t="n">
        <v>181.4</v>
      </c>
      <c r="Q36" t="n">
        <v>1389.62</v>
      </c>
      <c r="R36" t="n">
        <v>49.96</v>
      </c>
      <c r="S36" t="n">
        <v>39.31</v>
      </c>
      <c r="T36" t="n">
        <v>4471.87</v>
      </c>
      <c r="U36" t="n">
        <v>0.79</v>
      </c>
      <c r="V36" t="n">
        <v>0.89</v>
      </c>
      <c r="W36" t="n">
        <v>3.39</v>
      </c>
      <c r="X36" t="n">
        <v>0.28</v>
      </c>
      <c r="Y36" t="n">
        <v>1</v>
      </c>
      <c r="Z36" t="n">
        <v>10</v>
      </c>
      <c r="AA36" t="n">
        <v>987.6583307201879</v>
      </c>
      <c r="AB36" t="n">
        <v>1351.357700501727</v>
      </c>
      <c r="AC36" t="n">
        <v>1222.386018208286</v>
      </c>
      <c r="AD36" t="n">
        <v>987658.3307201879</v>
      </c>
      <c r="AE36" t="n">
        <v>1351357.700501727</v>
      </c>
      <c r="AF36" t="n">
        <v>3.146986803849229e-06</v>
      </c>
      <c r="AG36" t="n">
        <v>46.328125</v>
      </c>
      <c r="AH36" t="n">
        <v>1222386.018208286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5.6148</v>
      </c>
      <c r="E37" t="n">
        <v>17.81</v>
      </c>
      <c r="F37" t="n">
        <v>14.42</v>
      </c>
      <c r="G37" t="n">
        <v>57.67</v>
      </c>
      <c r="H37" t="n">
        <v>0.7</v>
      </c>
      <c r="I37" t="n">
        <v>15</v>
      </c>
      <c r="J37" t="n">
        <v>247.96</v>
      </c>
      <c r="K37" t="n">
        <v>57.72</v>
      </c>
      <c r="L37" t="n">
        <v>9.75</v>
      </c>
      <c r="M37" t="n">
        <v>11</v>
      </c>
      <c r="N37" t="n">
        <v>60.48</v>
      </c>
      <c r="O37" t="n">
        <v>30815.6</v>
      </c>
      <c r="P37" t="n">
        <v>180.36</v>
      </c>
      <c r="Q37" t="n">
        <v>1389.66</v>
      </c>
      <c r="R37" t="n">
        <v>50.33</v>
      </c>
      <c r="S37" t="n">
        <v>39.31</v>
      </c>
      <c r="T37" t="n">
        <v>4655.9</v>
      </c>
      <c r="U37" t="n">
        <v>0.78</v>
      </c>
      <c r="V37" t="n">
        <v>0.89</v>
      </c>
      <c r="W37" t="n">
        <v>3.39</v>
      </c>
      <c r="X37" t="n">
        <v>0.3</v>
      </c>
      <c r="Y37" t="n">
        <v>1</v>
      </c>
      <c r="Z37" t="n">
        <v>10</v>
      </c>
      <c r="AA37" t="n">
        <v>987.0556935639012</v>
      </c>
      <c r="AB37" t="n">
        <v>1350.53314575802</v>
      </c>
      <c r="AC37" t="n">
        <v>1221.640157812049</v>
      </c>
      <c r="AD37" t="n">
        <v>987055.6935639011</v>
      </c>
      <c r="AE37" t="n">
        <v>1350533.14575802</v>
      </c>
      <c r="AF37" t="n">
        <v>3.144075001112571e-06</v>
      </c>
      <c r="AG37" t="n">
        <v>46.38020833333334</v>
      </c>
      <c r="AH37" t="n">
        <v>1221640.157812049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5.6388</v>
      </c>
      <c r="E38" t="n">
        <v>17.73</v>
      </c>
      <c r="F38" t="n">
        <v>14.39</v>
      </c>
      <c r="G38" t="n">
        <v>61.66</v>
      </c>
      <c r="H38" t="n">
        <v>0.72</v>
      </c>
      <c r="I38" t="n">
        <v>14</v>
      </c>
      <c r="J38" t="n">
        <v>248.4</v>
      </c>
      <c r="K38" t="n">
        <v>57.72</v>
      </c>
      <c r="L38" t="n">
        <v>10</v>
      </c>
      <c r="M38" t="n">
        <v>9</v>
      </c>
      <c r="N38" t="n">
        <v>60.68</v>
      </c>
      <c r="O38" t="n">
        <v>30870.67</v>
      </c>
      <c r="P38" t="n">
        <v>179.02</v>
      </c>
      <c r="Q38" t="n">
        <v>1389.67</v>
      </c>
      <c r="R38" t="n">
        <v>49.45</v>
      </c>
      <c r="S38" t="n">
        <v>39.31</v>
      </c>
      <c r="T38" t="n">
        <v>4219.73</v>
      </c>
      <c r="U38" t="n">
        <v>0.79</v>
      </c>
      <c r="V38" t="n">
        <v>0.89</v>
      </c>
      <c r="W38" t="n">
        <v>3.39</v>
      </c>
      <c r="X38" t="n">
        <v>0.27</v>
      </c>
      <c r="Y38" t="n">
        <v>1</v>
      </c>
      <c r="Z38" t="n">
        <v>10</v>
      </c>
      <c r="AA38" t="n">
        <v>974.5380505890064</v>
      </c>
      <c r="AB38" t="n">
        <v>1333.405954400336</v>
      </c>
      <c r="AC38" t="n">
        <v>1206.147561559378</v>
      </c>
      <c r="AD38" t="n">
        <v>974538.0505890064</v>
      </c>
      <c r="AE38" t="n">
        <v>1333405.954400336</v>
      </c>
      <c r="AF38" t="n">
        <v>3.157514090666376e-06</v>
      </c>
      <c r="AG38" t="n">
        <v>46.171875</v>
      </c>
      <c r="AH38" t="n">
        <v>1206147.561559378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5.6402</v>
      </c>
      <c r="E39" t="n">
        <v>17.73</v>
      </c>
      <c r="F39" t="n">
        <v>14.38</v>
      </c>
      <c r="G39" t="n">
        <v>61.64</v>
      </c>
      <c r="H39" t="n">
        <v>0.73</v>
      </c>
      <c r="I39" t="n">
        <v>14</v>
      </c>
      <c r="J39" t="n">
        <v>248.85</v>
      </c>
      <c r="K39" t="n">
        <v>57.72</v>
      </c>
      <c r="L39" t="n">
        <v>10.25</v>
      </c>
      <c r="M39" t="n">
        <v>10</v>
      </c>
      <c r="N39" t="n">
        <v>60.88</v>
      </c>
      <c r="O39" t="n">
        <v>30925.82</v>
      </c>
      <c r="P39" t="n">
        <v>176.96</v>
      </c>
      <c r="Q39" t="n">
        <v>1389.67</v>
      </c>
      <c r="R39" t="n">
        <v>49.45</v>
      </c>
      <c r="S39" t="n">
        <v>39.31</v>
      </c>
      <c r="T39" t="n">
        <v>4220.61</v>
      </c>
      <c r="U39" t="n">
        <v>0.79</v>
      </c>
      <c r="V39" t="n">
        <v>0.89</v>
      </c>
      <c r="W39" t="n">
        <v>3.39</v>
      </c>
      <c r="X39" t="n">
        <v>0.26</v>
      </c>
      <c r="Y39" t="n">
        <v>1</v>
      </c>
      <c r="Z39" t="n">
        <v>10</v>
      </c>
      <c r="AA39" t="n">
        <v>972.4091758768643</v>
      </c>
      <c r="AB39" t="n">
        <v>1330.49313409986</v>
      </c>
      <c r="AC39" t="n">
        <v>1203.51273674021</v>
      </c>
      <c r="AD39" t="n">
        <v>972409.1758768643</v>
      </c>
      <c r="AE39" t="n">
        <v>1330493.13409986</v>
      </c>
      <c r="AF39" t="n">
        <v>3.158298037557014e-06</v>
      </c>
      <c r="AG39" t="n">
        <v>46.171875</v>
      </c>
      <c r="AH39" t="n">
        <v>1203512.73674021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5.6367</v>
      </c>
      <c r="E40" t="n">
        <v>17.74</v>
      </c>
      <c r="F40" t="n">
        <v>14.39</v>
      </c>
      <c r="G40" t="n">
        <v>61.69</v>
      </c>
      <c r="H40" t="n">
        <v>0.75</v>
      </c>
      <c r="I40" t="n">
        <v>14</v>
      </c>
      <c r="J40" t="n">
        <v>249.3</v>
      </c>
      <c r="K40" t="n">
        <v>57.72</v>
      </c>
      <c r="L40" t="n">
        <v>10.5</v>
      </c>
      <c r="M40" t="n">
        <v>8</v>
      </c>
      <c r="N40" t="n">
        <v>61.07</v>
      </c>
      <c r="O40" t="n">
        <v>30981.04</v>
      </c>
      <c r="P40" t="n">
        <v>176.38</v>
      </c>
      <c r="Q40" t="n">
        <v>1389.69</v>
      </c>
      <c r="R40" t="n">
        <v>49.73</v>
      </c>
      <c r="S40" t="n">
        <v>39.31</v>
      </c>
      <c r="T40" t="n">
        <v>4362.79</v>
      </c>
      <c r="U40" t="n">
        <v>0.79</v>
      </c>
      <c r="V40" t="n">
        <v>0.89</v>
      </c>
      <c r="W40" t="n">
        <v>3.39</v>
      </c>
      <c r="X40" t="n">
        <v>0.27</v>
      </c>
      <c r="Y40" t="n">
        <v>1</v>
      </c>
      <c r="Z40" t="n">
        <v>10</v>
      </c>
      <c r="AA40" t="n">
        <v>972.0925013718604</v>
      </c>
      <c r="AB40" t="n">
        <v>1330.05984607142</v>
      </c>
      <c r="AC40" t="n">
        <v>1203.120801113082</v>
      </c>
      <c r="AD40" t="n">
        <v>972092.5013718604</v>
      </c>
      <c r="AE40" t="n">
        <v>1330059.84607142</v>
      </c>
      <c r="AF40" t="n">
        <v>3.156338170330418e-06</v>
      </c>
      <c r="AG40" t="n">
        <v>46.19791666666666</v>
      </c>
      <c r="AH40" t="n">
        <v>1203120.801113082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5.6556</v>
      </c>
      <c r="E41" t="n">
        <v>17.68</v>
      </c>
      <c r="F41" t="n">
        <v>14.38</v>
      </c>
      <c r="G41" t="n">
        <v>66.37</v>
      </c>
      <c r="H41" t="n">
        <v>0.77</v>
      </c>
      <c r="I41" t="n">
        <v>13</v>
      </c>
      <c r="J41" t="n">
        <v>249.75</v>
      </c>
      <c r="K41" t="n">
        <v>57.72</v>
      </c>
      <c r="L41" t="n">
        <v>10.75</v>
      </c>
      <c r="M41" t="n">
        <v>5</v>
      </c>
      <c r="N41" t="n">
        <v>61.27</v>
      </c>
      <c r="O41" t="n">
        <v>31036.33</v>
      </c>
      <c r="P41" t="n">
        <v>175.53</v>
      </c>
      <c r="Q41" t="n">
        <v>1389.65</v>
      </c>
      <c r="R41" t="n">
        <v>49.18</v>
      </c>
      <c r="S41" t="n">
        <v>39.31</v>
      </c>
      <c r="T41" t="n">
        <v>4091.82</v>
      </c>
      <c r="U41" t="n">
        <v>0.8</v>
      </c>
      <c r="V41" t="n">
        <v>0.89</v>
      </c>
      <c r="W41" t="n">
        <v>3.39</v>
      </c>
      <c r="X41" t="n">
        <v>0.26</v>
      </c>
      <c r="Y41" t="n">
        <v>1</v>
      </c>
      <c r="Z41" t="n">
        <v>10</v>
      </c>
      <c r="AA41" t="n">
        <v>970.2844144711075</v>
      </c>
      <c r="AB41" t="n">
        <v>1327.585941806646</v>
      </c>
      <c r="AC41" t="n">
        <v>1200.883002799191</v>
      </c>
      <c r="AD41" t="n">
        <v>970284.4144711075</v>
      </c>
      <c r="AE41" t="n">
        <v>1327585.941806646</v>
      </c>
      <c r="AF41" t="n">
        <v>3.166921453354039e-06</v>
      </c>
      <c r="AG41" t="n">
        <v>46.04166666666666</v>
      </c>
      <c r="AH41" t="n">
        <v>1200883.002799191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5.6568</v>
      </c>
      <c r="E42" t="n">
        <v>17.68</v>
      </c>
      <c r="F42" t="n">
        <v>14.38</v>
      </c>
      <c r="G42" t="n">
        <v>66.34999999999999</v>
      </c>
      <c r="H42" t="n">
        <v>0.78</v>
      </c>
      <c r="I42" t="n">
        <v>13</v>
      </c>
      <c r="J42" t="n">
        <v>250.2</v>
      </c>
      <c r="K42" t="n">
        <v>57.72</v>
      </c>
      <c r="L42" t="n">
        <v>11</v>
      </c>
      <c r="M42" t="n">
        <v>1</v>
      </c>
      <c r="N42" t="n">
        <v>61.47</v>
      </c>
      <c r="O42" t="n">
        <v>31091.69</v>
      </c>
      <c r="P42" t="n">
        <v>175.35</v>
      </c>
      <c r="Q42" t="n">
        <v>1389.64</v>
      </c>
      <c r="R42" t="n">
        <v>48.95</v>
      </c>
      <c r="S42" t="n">
        <v>39.31</v>
      </c>
      <c r="T42" t="n">
        <v>3973.14</v>
      </c>
      <c r="U42" t="n">
        <v>0.8</v>
      </c>
      <c r="V42" t="n">
        <v>0.89</v>
      </c>
      <c r="W42" t="n">
        <v>3.39</v>
      </c>
      <c r="X42" t="n">
        <v>0.25</v>
      </c>
      <c r="Y42" t="n">
        <v>1</v>
      </c>
      <c r="Z42" t="n">
        <v>10</v>
      </c>
      <c r="AA42" t="n">
        <v>970.0533673715634</v>
      </c>
      <c r="AB42" t="n">
        <v>1327.269812971971</v>
      </c>
      <c r="AC42" t="n">
        <v>1200.597044856807</v>
      </c>
      <c r="AD42" t="n">
        <v>970053.3673715633</v>
      </c>
      <c r="AE42" t="n">
        <v>1327269.812971971</v>
      </c>
      <c r="AF42" t="n">
        <v>3.167593407831729e-06</v>
      </c>
      <c r="AG42" t="n">
        <v>46.04166666666666</v>
      </c>
      <c r="AH42" t="n">
        <v>1200597.044856807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5.6558</v>
      </c>
      <c r="E43" t="n">
        <v>17.68</v>
      </c>
      <c r="F43" t="n">
        <v>14.38</v>
      </c>
      <c r="G43" t="n">
        <v>66.37</v>
      </c>
      <c r="H43" t="n">
        <v>0.8</v>
      </c>
      <c r="I43" t="n">
        <v>13</v>
      </c>
      <c r="J43" t="n">
        <v>250.65</v>
      </c>
      <c r="K43" t="n">
        <v>57.72</v>
      </c>
      <c r="L43" t="n">
        <v>11.25</v>
      </c>
      <c r="M43" t="n">
        <v>1</v>
      </c>
      <c r="N43" t="n">
        <v>61.67</v>
      </c>
      <c r="O43" t="n">
        <v>31147.12</v>
      </c>
      <c r="P43" t="n">
        <v>175.61</v>
      </c>
      <c r="Q43" t="n">
        <v>1389.68</v>
      </c>
      <c r="R43" t="n">
        <v>49.05</v>
      </c>
      <c r="S43" t="n">
        <v>39.31</v>
      </c>
      <c r="T43" t="n">
        <v>4023.84</v>
      </c>
      <c r="U43" t="n">
        <v>0.8</v>
      </c>
      <c r="V43" t="n">
        <v>0.89</v>
      </c>
      <c r="W43" t="n">
        <v>3.39</v>
      </c>
      <c r="X43" t="n">
        <v>0.26</v>
      </c>
      <c r="Y43" t="n">
        <v>1</v>
      </c>
      <c r="Z43" t="n">
        <v>10</v>
      </c>
      <c r="AA43" t="n">
        <v>970.3517407975185</v>
      </c>
      <c r="AB43" t="n">
        <v>1327.678060656669</v>
      </c>
      <c r="AC43" t="n">
        <v>1200.966329955457</v>
      </c>
      <c r="AD43" t="n">
        <v>970351.7407975184</v>
      </c>
      <c r="AE43" t="n">
        <v>1327678.060656669</v>
      </c>
      <c r="AF43" t="n">
        <v>3.167033445766987e-06</v>
      </c>
      <c r="AG43" t="n">
        <v>46.04166666666666</v>
      </c>
      <c r="AH43" t="n">
        <v>1200966.329955457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5.6548</v>
      </c>
      <c r="E44" t="n">
        <v>17.68</v>
      </c>
      <c r="F44" t="n">
        <v>14.38</v>
      </c>
      <c r="G44" t="n">
        <v>66.38</v>
      </c>
      <c r="H44" t="n">
        <v>0.8100000000000001</v>
      </c>
      <c r="I44" t="n">
        <v>13</v>
      </c>
      <c r="J44" t="n">
        <v>251.1</v>
      </c>
      <c r="K44" t="n">
        <v>57.72</v>
      </c>
      <c r="L44" t="n">
        <v>11.5</v>
      </c>
      <c r="M44" t="n">
        <v>1</v>
      </c>
      <c r="N44" t="n">
        <v>61.87</v>
      </c>
      <c r="O44" t="n">
        <v>31202.63</v>
      </c>
      <c r="P44" t="n">
        <v>175.89</v>
      </c>
      <c r="Q44" t="n">
        <v>1389.59</v>
      </c>
      <c r="R44" t="n">
        <v>49.16</v>
      </c>
      <c r="S44" t="n">
        <v>39.31</v>
      </c>
      <c r="T44" t="n">
        <v>4082.55</v>
      </c>
      <c r="U44" t="n">
        <v>0.8</v>
      </c>
      <c r="V44" t="n">
        <v>0.89</v>
      </c>
      <c r="W44" t="n">
        <v>3.39</v>
      </c>
      <c r="X44" t="n">
        <v>0.26</v>
      </c>
      <c r="Y44" t="n">
        <v>1</v>
      </c>
      <c r="Z44" t="n">
        <v>10</v>
      </c>
      <c r="AA44" t="n">
        <v>970.6694669712615</v>
      </c>
      <c r="AB44" t="n">
        <v>1328.112787624674</v>
      </c>
      <c r="AC44" t="n">
        <v>1201.359567191779</v>
      </c>
      <c r="AD44" t="n">
        <v>970669.4669712615</v>
      </c>
      <c r="AE44" t="n">
        <v>1328112.787624674</v>
      </c>
      <c r="AF44" t="n">
        <v>3.166473483702246e-06</v>
      </c>
      <c r="AG44" t="n">
        <v>46.04166666666666</v>
      </c>
      <c r="AH44" t="n">
        <v>1201359.567191779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5.655</v>
      </c>
      <c r="E45" t="n">
        <v>17.68</v>
      </c>
      <c r="F45" t="n">
        <v>14.38</v>
      </c>
      <c r="G45" t="n">
        <v>66.38</v>
      </c>
      <c r="H45" t="n">
        <v>0.83</v>
      </c>
      <c r="I45" t="n">
        <v>13</v>
      </c>
      <c r="J45" t="n">
        <v>251.55</v>
      </c>
      <c r="K45" t="n">
        <v>57.72</v>
      </c>
      <c r="L45" t="n">
        <v>11.75</v>
      </c>
      <c r="M45" t="n">
        <v>0</v>
      </c>
      <c r="N45" t="n">
        <v>62.07</v>
      </c>
      <c r="O45" t="n">
        <v>31258.21</v>
      </c>
      <c r="P45" t="n">
        <v>176.03</v>
      </c>
      <c r="Q45" t="n">
        <v>1389.71</v>
      </c>
      <c r="R45" t="n">
        <v>49.03</v>
      </c>
      <c r="S45" t="n">
        <v>39.31</v>
      </c>
      <c r="T45" t="n">
        <v>4015.6</v>
      </c>
      <c r="U45" t="n">
        <v>0.8</v>
      </c>
      <c r="V45" t="n">
        <v>0.89</v>
      </c>
      <c r="W45" t="n">
        <v>3.4</v>
      </c>
      <c r="X45" t="n">
        <v>0.26</v>
      </c>
      <c r="Y45" t="n">
        <v>1</v>
      </c>
      <c r="Z45" t="n">
        <v>10</v>
      </c>
      <c r="AA45" t="n">
        <v>970.7945288174918</v>
      </c>
      <c r="AB45" t="n">
        <v>1328.283902760026</v>
      </c>
      <c r="AC45" t="n">
        <v>1201.514351338774</v>
      </c>
      <c r="AD45" t="n">
        <v>970794.5288174918</v>
      </c>
      <c r="AE45" t="n">
        <v>1328283.902760026</v>
      </c>
      <c r="AF45" t="n">
        <v>3.166585476115194e-06</v>
      </c>
      <c r="AG45" t="n">
        <v>46.04166666666666</v>
      </c>
      <c r="AH45" t="n">
        <v>1201514.351338774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2.8277</v>
      </c>
      <c r="E2" t="n">
        <v>35.36</v>
      </c>
      <c r="F2" t="n">
        <v>19.21</v>
      </c>
      <c r="G2" t="n">
        <v>4.71</v>
      </c>
      <c r="H2" t="n">
        <v>0.06</v>
      </c>
      <c r="I2" t="n">
        <v>245</v>
      </c>
      <c r="J2" t="n">
        <v>285.18</v>
      </c>
      <c r="K2" t="n">
        <v>61.2</v>
      </c>
      <c r="L2" t="n">
        <v>1</v>
      </c>
      <c r="M2" t="n">
        <v>243</v>
      </c>
      <c r="N2" t="n">
        <v>77.98</v>
      </c>
      <c r="O2" t="n">
        <v>35406.83</v>
      </c>
      <c r="P2" t="n">
        <v>340.31</v>
      </c>
      <c r="Q2" t="n">
        <v>1390.62</v>
      </c>
      <c r="R2" t="n">
        <v>199.99</v>
      </c>
      <c r="S2" t="n">
        <v>39.31</v>
      </c>
      <c r="T2" t="n">
        <v>78337.56</v>
      </c>
      <c r="U2" t="n">
        <v>0.2</v>
      </c>
      <c r="V2" t="n">
        <v>0.67</v>
      </c>
      <c r="W2" t="n">
        <v>3.76</v>
      </c>
      <c r="X2" t="n">
        <v>5.08</v>
      </c>
      <c r="Y2" t="n">
        <v>1</v>
      </c>
      <c r="Z2" t="n">
        <v>10</v>
      </c>
      <c r="AA2" t="n">
        <v>2363.607121122532</v>
      </c>
      <c r="AB2" t="n">
        <v>3233.991538106858</v>
      </c>
      <c r="AC2" t="n">
        <v>2925.343924645448</v>
      </c>
      <c r="AD2" t="n">
        <v>2363607.121122532</v>
      </c>
      <c r="AE2" t="n">
        <v>3233991.538106858</v>
      </c>
      <c r="AF2" t="n">
        <v>1.46703484640589e-06</v>
      </c>
      <c r="AG2" t="n">
        <v>92.08333333333333</v>
      </c>
      <c r="AH2" t="n">
        <v>2925343.924645448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3.2656</v>
      </c>
      <c r="E3" t="n">
        <v>30.62</v>
      </c>
      <c r="F3" t="n">
        <v>17.86</v>
      </c>
      <c r="G3" t="n">
        <v>5.89</v>
      </c>
      <c r="H3" t="n">
        <v>0.08</v>
      </c>
      <c r="I3" t="n">
        <v>182</v>
      </c>
      <c r="J3" t="n">
        <v>285.68</v>
      </c>
      <c r="K3" t="n">
        <v>61.2</v>
      </c>
      <c r="L3" t="n">
        <v>1.25</v>
      </c>
      <c r="M3" t="n">
        <v>180</v>
      </c>
      <c r="N3" t="n">
        <v>78.23999999999999</v>
      </c>
      <c r="O3" t="n">
        <v>35468.6</v>
      </c>
      <c r="P3" t="n">
        <v>315.51</v>
      </c>
      <c r="Q3" t="n">
        <v>1390.41</v>
      </c>
      <c r="R3" t="n">
        <v>158.15</v>
      </c>
      <c r="S3" t="n">
        <v>39.31</v>
      </c>
      <c r="T3" t="n">
        <v>57728.63</v>
      </c>
      <c r="U3" t="n">
        <v>0.25</v>
      </c>
      <c r="V3" t="n">
        <v>0.72</v>
      </c>
      <c r="W3" t="n">
        <v>3.65</v>
      </c>
      <c r="X3" t="n">
        <v>3.74</v>
      </c>
      <c r="Y3" t="n">
        <v>1</v>
      </c>
      <c r="Z3" t="n">
        <v>10</v>
      </c>
      <c r="AA3" t="n">
        <v>1984.935002718966</v>
      </c>
      <c r="AB3" t="n">
        <v>2715.875639872088</v>
      </c>
      <c r="AC3" t="n">
        <v>2456.676280558096</v>
      </c>
      <c r="AD3" t="n">
        <v>1984935.002718966</v>
      </c>
      <c r="AE3" t="n">
        <v>2715875.639872088</v>
      </c>
      <c r="AF3" t="n">
        <v>1.694221096446962e-06</v>
      </c>
      <c r="AG3" t="n">
        <v>79.73958333333333</v>
      </c>
      <c r="AH3" t="n">
        <v>2456676.280558096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3.5913</v>
      </c>
      <c r="E4" t="n">
        <v>27.84</v>
      </c>
      <c r="F4" t="n">
        <v>17.08</v>
      </c>
      <c r="G4" t="n">
        <v>7.07</v>
      </c>
      <c r="H4" t="n">
        <v>0.09</v>
      </c>
      <c r="I4" t="n">
        <v>145</v>
      </c>
      <c r="J4" t="n">
        <v>286.19</v>
      </c>
      <c r="K4" t="n">
        <v>61.2</v>
      </c>
      <c r="L4" t="n">
        <v>1.5</v>
      </c>
      <c r="M4" t="n">
        <v>143</v>
      </c>
      <c r="N4" t="n">
        <v>78.48999999999999</v>
      </c>
      <c r="O4" t="n">
        <v>35530.47</v>
      </c>
      <c r="P4" t="n">
        <v>300.79</v>
      </c>
      <c r="Q4" t="n">
        <v>1390.33</v>
      </c>
      <c r="R4" t="n">
        <v>133.14</v>
      </c>
      <c r="S4" t="n">
        <v>39.31</v>
      </c>
      <c r="T4" t="n">
        <v>45411.17</v>
      </c>
      <c r="U4" t="n">
        <v>0.3</v>
      </c>
      <c r="V4" t="n">
        <v>0.75</v>
      </c>
      <c r="W4" t="n">
        <v>3.61</v>
      </c>
      <c r="X4" t="n">
        <v>2.95</v>
      </c>
      <c r="Y4" t="n">
        <v>1</v>
      </c>
      <c r="Z4" t="n">
        <v>10</v>
      </c>
      <c r="AA4" t="n">
        <v>1772.795839413009</v>
      </c>
      <c r="AB4" t="n">
        <v>2425.617477717513</v>
      </c>
      <c r="AC4" t="n">
        <v>2194.119950019664</v>
      </c>
      <c r="AD4" t="n">
        <v>1772795.839413009</v>
      </c>
      <c r="AE4" t="n">
        <v>2425617.477717513</v>
      </c>
      <c r="AF4" t="n">
        <v>1.863197030766161e-06</v>
      </c>
      <c r="AG4" t="n">
        <v>72.5</v>
      </c>
      <c r="AH4" t="n">
        <v>2194119.950019665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3.852</v>
      </c>
      <c r="E5" t="n">
        <v>25.96</v>
      </c>
      <c r="F5" t="n">
        <v>16.54</v>
      </c>
      <c r="G5" t="n">
        <v>8.27</v>
      </c>
      <c r="H5" t="n">
        <v>0.11</v>
      </c>
      <c r="I5" t="n">
        <v>120</v>
      </c>
      <c r="J5" t="n">
        <v>286.69</v>
      </c>
      <c r="K5" t="n">
        <v>61.2</v>
      </c>
      <c r="L5" t="n">
        <v>1.75</v>
      </c>
      <c r="M5" t="n">
        <v>118</v>
      </c>
      <c r="N5" t="n">
        <v>78.73999999999999</v>
      </c>
      <c r="O5" t="n">
        <v>35592.57</v>
      </c>
      <c r="P5" t="n">
        <v>290.36</v>
      </c>
      <c r="Q5" t="n">
        <v>1390.2</v>
      </c>
      <c r="R5" t="n">
        <v>117.16</v>
      </c>
      <c r="S5" t="n">
        <v>39.31</v>
      </c>
      <c r="T5" t="n">
        <v>37546.54</v>
      </c>
      <c r="U5" t="n">
        <v>0.34</v>
      </c>
      <c r="V5" t="n">
        <v>0.78</v>
      </c>
      <c r="W5" t="n">
        <v>3.54</v>
      </c>
      <c r="X5" t="n">
        <v>2.42</v>
      </c>
      <c r="Y5" t="n">
        <v>1</v>
      </c>
      <c r="Z5" t="n">
        <v>10</v>
      </c>
      <c r="AA5" t="n">
        <v>1636.447013639714</v>
      </c>
      <c r="AB5" t="n">
        <v>2239.058999008835</v>
      </c>
      <c r="AC5" t="n">
        <v>2025.366350682474</v>
      </c>
      <c r="AD5" t="n">
        <v>1636447.013639714</v>
      </c>
      <c r="AE5" t="n">
        <v>2239058.999008835</v>
      </c>
      <c r="AF5" t="n">
        <v>1.998450411414043e-06</v>
      </c>
      <c r="AG5" t="n">
        <v>67.60416666666667</v>
      </c>
      <c r="AH5" t="n">
        <v>2025366.350682474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4.0491</v>
      </c>
      <c r="E6" t="n">
        <v>24.7</v>
      </c>
      <c r="F6" t="n">
        <v>16.2</v>
      </c>
      <c r="G6" t="n">
        <v>9.44</v>
      </c>
      <c r="H6" t="n">
        <v>0.12</v>
      </c>
      <c r="I6" t="n">
        <v>103</v>
      </c>
      <c r="J6" t="n">
        <v>287.19</v>
      </c>
      <c r="K6" t="n">
        <v>61.2</v>
      </c>
      <c r="L6" t="n">
        <v>2</v>
      </c>
      <c r="M6" t="n">
        <v>101</v>
      </c>
      <c r="N6" t="n">
        <v>78.98999999999999</v>
      </c>
      <c r="O6" t="n">
        <v>35654.65</v>
      </c>
      <c r="P6" t="n">
        <v>283.41</v>
      </c>
      <c r="Q6" t="n">
        <v>1390.07</v>
      </c>
      <c r="R6" t="n">
        <v>106.15</v>
      </c>
      <c r="S6" t="n">
        <v>39.31</v>
      </c>
      <c r="T6" t="n">
        <v>32126.31</v>
      </c>
      <c r="U6" t="n">
        <v>0.37</v>
      </c>
      <c r="V6" t="n">
        <v>0.79</v>
      </c>
      <c r="W6" t="n">
        <v>3.52</v>
      </c>
      <c r="X6" t="n">
        <v>2.07</v>
      </c>
      <c r="Y6" t="n">
        <v>1</v>
      </c>
      <c r="Z6" t="n">
        <v>10</v>
      </c>
      <c r="AA6" t="n">
        <v>1543.882985851046</v>
      </c>
      <c r="AB6" t="n">
        <v>2112.408812551682</v>
      </c>
      <c r="AC6" t="n">
        <v>1910.803480266138</v>
      </c>
      <c r="AD6" t="n">
        <v>1543882.985851046</v>
      </c>
      <c r="AE6" t="n">
        <v>2112408.812551682</v>
      </c>
      <c r="AF6" t="n">
        <v>2.100707570315836e-06</v>
      </c>
      <c r="AG6" t="n">
        <v>64.32291666666667</v>
      </c>
      <c r="AH6" t="n">
        <v>1910803.480266138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4.2151</v>
      </c>
      <c r="E7" t="n">
        <v>23.72</v>
      </c>
      <c r="F7" t="n">
        <v>15.93</v>
      </c>
      <c r="G7" t="n">
        <v>10.62</v>
      </c>
      <c r="H7" t="n">
        <v>0.14</v>
      </c>
      <c r="I7" t="n">
        <v>90</v>
      </c>
      <c r="J7" t="n">
        <v>287.7</v>
      </c>
      <c r="K7" t="n">
        <v>61.2</v>
      </c>
      <c r="L7" t="n">
        <v>2.25</v>
      </c>
      <c r="M7" t="n">
        <v>88</v>
      </c>
      <c r="N7" t="n">
        <v>79.25</v>
      </c>
      <c r="O7" t="n">
        <v>35716.83</v>
      </c>
      <c r="P7" t="n">
        <v>277.83</v>
      </c>
      <c r="Q7" t="n">
        <v>1389.79</v>
      </c>
      <c r="R7" t="n">
        <v>97.51000000000001</v>
      </c>
      <c r="S7" t="n">
        <v>39.31</v>
      </c>
      <c r="T7" t="n">
        <v>27868.64</v>
      </c>
      <c r="U7" t="n">
        <v>0.4</v>
      </c>
      <c r="V7" t="n">
        <v>0.8100000000000001</v>
      </c>
      <c r="W7" t="n">
        <v>3.51</v>
      </c>
      <c r="X7" t="n">
        <v>1.8</v>
      </c>
      <c r="Y7" t="n">
        <v>1</v>
      </c>
      <c r="Z7" t="n">
        <v>10</v>
      </c>
      <c r="AA7" t="n">
        <v>1471.698250175488</v>
      </c>
      <c r="AB7" t="n">
        <v>2013.642472634602</v>
      </c>
      <c r="AC7" t="n">
        <v>1821.463261211315</v>
      </c>
      <c r="AD7" t="n">
        <v>1471698.250175488</v>
      </c>
      <c r="AE7" t="n">
        <v>2013642.472634602</v>
      </c>
      <c r="AF7" t="n">
        <v>2.186829784307199e-06</v>
      </c>
      <c r="AG7" t="n">
        <v>61.77083333333334</v>
      </c>
      <c r="AH7" t="n">
        <v>1821463.261211315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4.349</v>
      </c>
      <c r="E8" t="n">
        <v>22.99</v>
      </c>
      <c r="F8" t="n">
        <v>15.73</v>
      </c>
      <c r="G8" t="n">
        <v>11.8</v>
      </c>
      <c r="H8" t="n">
        <v>0.15</v>
      </c>
      <c r="I8" t="n">
        <v>80</v>
      </c>
      <c r="J8" t="n">
        <v>288.2</v>
      </c>
      <c r="K8" t="n">
        <v>61.2</v>
      </c>
      <c r="L8" t="n">
        <v>2.5</v>
      </c>
      <c r="M8" t="n">
        <v>78</v>
      </c>
      <c r="N8" t="n">
        <v>79.5</v>
      </c>
      <c r="O8" t="n">
        <v>35779.11</v>
      </c>
      <c r="P8" t="n">
        <v>273.48</v>
      </c>
      <c r="Q8" t="n">
        <v>1390.25</v>
      </c>
      <c r="R8" t="n">
        <v>91.09999999999999</v>
      </c>
      <c r="S8" t="n">
        <v>39.31</v>
      </c>
      <c r="T8" t="n">
        <v>24714.41</v>
      </c>
      <c r="U8" t="n">
        <v>0.43</v>
      </c>
      <c r="V8" t="n">
        <v>0.82</v>
      </c>
      <c r="W8" t="n">
        <v>3.5</v>
      </c>
      <c r="X8" t="n">
        <v>1.61</v>
      </c>
      <c r="Y8" t="n">
        <v>1</v>
      </c>
      <c r="Z8" t="n">
        <v>10</v>
      </c>
      <c r="AA8" t="n">
        <v>1417.871684823326</v>
      </c>
      <c r="AB8" t="n">
        <v>1939.994591259305</v>
      </c>
      <c r="AC8" t="n">
        <v>1754.844230269026</v>
      </c>
      <c r="AD8" t="n">
        <v>1417871.684823326</v>
      </c>
      <c r="AE8" t="n">
        <v>1939994.591259305</v>
      </c>
      <c r="AF8" t="n">
        <v>2.256298244870112e-06</v>
      </c>
      <c r="AG8" t="n">
        <v>59.86979166666666</v>
      </c>
      <c r="AH8" t="n">
        <v>1754844.230269026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4.4641</v>
      </c>
      <c r="E9" t="n">
        <v>22.4</v>
      </c>
      <c r="F9" t="n">
        <v>15.57</v>
      </c>
      <c r="G9" t="n">
        <v>12.98</v>
      </c>
      <c r="H9" t="n">
        <v>0.17</v>
      </c>
      <c r="I9" t="n">
        <v>72</v>
      </c>
      <c r="J9" t="n">
        <v>288.71</v>
      </c>
      <c r="K9" t="n">
        <v>61.2</v>
      </c>
      <c r="L9" t="n">
        <v>2.75</v>
      </c>
      <c r="M9" t="n">
        <v>70</v>
      </c>
      <c r="N9" t="n">
        <v>79.76000000000001</v>
      </c>
      <c r="O9" t="n">
        <v>35841.5</v>
      </c>
      <c r="P9" t="n">
        <v>269.82</v>
      </c>
      <c r="Q9" t="n">
        <v>1389.84</v>
      </c>
      <c r="R9" t="n">
        <v>86.45999999999999</v>
      </c>
      <c r="S9" t="n">
        <v>39.31</v>
      </c>
      <c r="T9" t="n">
        <v>22434.35</v>
      </c>
      <c r="U9" t="n">
        <v>0.45</v>
      </c>
      <c r="V9" t="n">
        <v>0.82</v>
      </c>
      <c r="W9" t="n">
        <v>3.48</v>
      </c>
      <c r="X9" t="n">
        <v>1.45</v>
      </c>
      <c r="Y9" t="n">
        <v>1</v>
      </c>
      <c r="Z9" t="n">
        <v>10</v>
      </c>
      <c r="AA9" t="n">
        <v>1378.738833943289</v>
      </c>
      <c r="AB9" t="n">
        <v>1886.451298265702</v>
      </c>
      <c r="AC9" t="n">
        <v>1706.411034010249</v>
      </c>
      <c r="AD9" t="n">
        <v>1378738.833943289</v>
      </c>
      <c r="AE9" t="n">
        <v>1886451.298265703</v>
      </c>
      <c r="AF9" t="n">
        <v>2.316013105294244e-06</v>
      </c>
      <c r="AG9" t="n">
        <v>58.33333333333334</v>
      </c>
      <c r="AH9" t="n">
        <v>1706411.034010249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4.5724</v>
      </c>
      <c r="E10" t="n">
        <v>21.87</v>
      </c>
      <c r="F10" t="n">
        <v>15.42</v>
      </c>
      <c r="G10" t="n">
        <v>14.23</v>
      </c>
      <c r="H10" t="n">
        <v>0.18</v>
      </c>
      <c r="I10" t="n">
        <v>65</v>
      </c>
      <c r="J10" t="n">
        <v>289.21</v>
      </c>
      <c r="K10" t="n">
        <v>61.2</v>
      </c>
      <c r="L10" t="n">
        <v>3</v>
      </c>
      <c r="M10" t="n">
        <v>63</v>
      </c>
      <c r="N10" t="n">
        <v>80.02</v>
      </c>
      <c r="O10" t="n">
        <v>35903.99</v>
      </c>
      <c r="P10" t="n">
        <v>266.32</v>
      </c>
      <c r="Q10" t="n">
        <v>1389.7</v>
      </c>
      <c r="R10" t="n">
        <v>81.62</v>
      </c>
      <c r="S10" t="n">
        <v>39.31</v>
      </c>
      <c r="T10" t="n">
        <v>20051.96</v>
      </c>
      <c r="U10" t="n">
        <v>0.48</v>
      </c>
      <c r="V10" t="n">
        <v>0.83</v>
      </c>
      <c r="W10" t="n">
        <v>3.47</v>
      </c>
      <c r="X10" t="n">
        <v>1.3</v>
      </c>
      <c r="Y10" t="n">
        <v>1</v>
      </c>
      <c r="Z10" t="n">
        <v>10</v>
      </c>
      <c r="AA10" t="n">
        <v>1341.538459071307</v>
      </c>
      <c r="AB10" t="n">
        <v>1835.552104201144</v>
      </c>
      <c r="AC10" t="n">
        <v>1660.369587589745</v>
      </c>
      <c r="AD10" t="n">
        <v>1341538.459071307</v>
      </c>
      <c r="AE10" t="n">
        <v>1835552.104201144</v>
      </c>
      <c r="AF10" t="n">
        <v>2.372200067795838e-06</v>
      </c>
      <c r="AG10" t="n">
        <v>56.953125</v>
      </c>
      <c r="AH10" t="n">
        <v>1660369.587589745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4.6674</v>
      </c>
      <c r="E11" t="n">
        <v>21.42</v>
      </c>
      <c r="F11" t="n">
        <v>15.3</v>
      </c>
      <c r="G11" t="n">
        <v>15.56</v>
      </c>
      <c r="H11" t="n">
        <v>0.2</v>
      </c>
      <c r="I11" t="n">
        <v>59</v>
      </c>
      <c r="J11" t="n">
        <v>289.72</v>
      </c>
      <c r="K11" t="n">
        <v>61.2</v>
      </c>
      <c r="L11" t="n">
        <v>3.25</v>
      </c>
      <c r="M11" t="n">
        <v>57</v>
      </c>
      <c r="N11" t="n">
        <v>80.27</v>
      </c>
      <c r="O11" t="n">
        <v>35966.59</v>
      </c>
      <c r="P11" t="n">
        <v>263.33</v>
      </c>
      <c r="Q11" t="n">
        <v>1389.94</v>
      </c>
      <c r="R11" t="n">
        <v>77.55</v>
      </c>
      <c r="S11" t="n">
        <v>39.31</v>
      </c>
      <c r="T11" t="n">
        <v>18047.63</v>
      </c>
      <c r="U11" t="n">
        <v>0.51</v>
      </c>
      <c r="V11" t="n">
        <v>0.84</v>
      </c>
      <c r="W11" t="n">
        <v>3.46</v>
      </c>
      <c r="X11" t="n">
        <v>1.17</v>
      </c>
      <c r="Y11" t="n">
        <v>1</v>
      </c>
      <c r="Z11" t="n">
        <v>10</v>
      </c>
      <c r="AA11" t="n">
        <v>1307.387826805131</v>
      </c>
      <c r="AB11" t="n">
        <v>1788.825702514998</v>
      </c>
      <c r="AC11" t="n">
        <v>1618.102688099608</v>
      </c>
      <c r="AD11" t="n">
        <v>1307387.826805131</v>
      </c>
      <c r="AE11" t="n">
        <v>1788825.702514998</v>
      </c>
      <c r="AF11" t="n">
        <v>2.421486877007763e-06</v>
      </c>
      <c r="AG11" t="n">
        <v>55.78125</v>
      </c>
      <c r="AH11" t="n">
        <v>1618102.688099608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4.7325</v>
      </c>
      <c r="E12" t="n">
        <v>21.13</v>
      </c>
      <c r="F12" t="n">
        <v>15.22</v>
      </c>
      <c r="G12" t="n">
        <v>16.6</v>
      </c>
      <c r="H12" t="n">
        <v>0.21</v>
      </c>
      <c r="I12" t="n">
        <v>55</v>
      </c>
      <c r="J12" t="n">
        <v>290.23</v>
      </c>
      <c r="K12" t="n">
        <v>61.2</v>
      </c>
      <c r="L12" t="n">
        <v>3.5</v>
      </c>
      <c r="M12" t="n">
        <v>53</v>
      </c>
      <c r="N12" t="n">
        <v>80.53</v>
      </c>
      <c r="O12" t="n">
        <v>36029.29</v>
      </c>
      <c r="P12" t="n">
        <v>261.09</v>
      </c>
      <c r="Q12" t="n">
        <v>1389.59</v>
      </c>
      <c r="R12" t="n">
        <v>75.37</v>
      </c>
      <c r="S12" t="n">
        <v>39.31</v>
      </c>
      <c r="T12" t="n">
        <v>16975.38</v>
      </c>
      <c r="U12" t="n">
        <v>0.52</v>
      </c>
      <c r="V12" t="n">
        <v>0.84</v>
      </c>
      <c r="W12" t="n">
        <v>3.45</v>
      </c>
      <c r="X12" t="n">
        <v>1.1</v>
      </c>
      <c r="Y12" t="n">
        <v>1</v>
      </c>
      <c r="Z12" t="n">
        <v>10</v>
      </c>
      <c r="AA12" t="n">
        <v>1287.828009938331</v>
      </c>
      <c r="AB12" t="n">
        <v>1762.063098159625</v>
      </c>
      <c r="AC12" t="n">
        <v>1593.89426914236</v>
      </c>
      <c r="AD12" t="n">
        <v>1287828.009938331</v>
      </c>
      <c r="AE12" t="n">
        <v>1762063.098159625</v>
      </c>
      <c r="AF12" t="n">
        <v>2.455261311530882e-06</v>
      </c>
      <c r="AG12" t="n">
        <v>55.02604166666666</v>
      </c>
      <c r="AH12" t="n">
        <v>1593894.26914236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4.7995</v>
      </c>
      <c r="E13" t="n">
        <v>20.84</v>
      </c>
      <c r="F13" t="n">
        <v>15.14</v>
      </c>
      <c r="G13" t="n">
        <v>17.81</v>
      </c>
      <c r="H13" t="n">
        <v>0.23</v>
      </c>
      <c r="I13" t="n">
        <v>51</v>
      </c>
      <c r="J13" t="n">
        <v>290.74</v>
      </c>
      <c r="K13" t="n">
        <v>61.2</v>
      </c>
      <c r="L13" t="n">
        <v>3.75</v>
      </c>
      <c r="M13" t="n">
        <v>49</v>
      </c>
      <c r="N13" t="n">
        <v>80.79000000000001</v>
      </c>
      <c r="O13" t="n">
        <v>36092.1</v>
      </c>
      <c r="P13" t="n">
        <v>258.82</v>
      </c>
      <c r="Q13" t="n">
        <v>1389.85</v>
      </c>
      <c r="R13" t="n">
        <v>72.93000000000001</v>
      </c>
      <c r="S13" t="n">
        <v>39.31</v>
      </c>
      <c r="T13" t="n">
        <v>15776.06</v>
      </c>
      <c r="U13" t="n">
        <v>0.54</v>
      </c>
      <c r="V13" t="n">
        <v>0.85</v>
      </c>
      <c r="W13" t="n">
        <v>3.44</v>
      </c>
      <c r="X13" t="n">
        <v>1.01</v>
      </c>
      <c r="Y13" t="n">
        <v>1</v>
      </c>
      <c r="Z13" t="n">
        <v>10</v>
      </c>
      <c r="AA13" t="n">
        <v>1268.220099326264</v>
      </c>
      <c r="AB13" t="n">
        <v>1735.234689820229</v>
      </c>
      <c r="AC13" t="n">
        <v>1569.626326440969</v>
      </c>
      <c r="AD13" t="n">
        <v>1268220.099326264</v>
      </c>
      <c r="AE13" t="n">
        <v>1735234.689820229</v>
      </c>
      <c r="AF13" t="n">
        <v>2.490021482238239e-06</v>
      </c>
      <c r="AG13" t="n">
        <v>54.27083333333334</v>
      </c>
      <c r="AH13" t="n">
        <v>1569626.326440969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4.8734</v>
      </c>
      <c r="E14" t="n">
        <v>20.52</v>
      </c>
      <c r="F14" t="n">
        <v>15.04</v>
      </c>
      <c r="G14" t="n">
        <v>19.2</v>
      </c>
      <c r="H14" t="n">
        <v>0.24</v>
      </c>
      <c r="I14" t="n">
        <v>47</v>
      </c>
      <c r="J14" t="n">
        <v>291.25</v>
      </c>
      <c r="K14" t="n">
        <v>61.2</v>
      </c>
      <c r="L14" t="n">
        <v>4</v>
      </c>
      <c r="M14" t="n">
        <v>45</v>
      </c>
      <c r="N14" t="n">
        <v>81.05</v>
      </c>
      <c r="O14" t="n">
        <v>36155.02</v>
      </c>
      <c r="P14" t="n">
        <v>256.38</v>
      </c>
      <c r="Q14" t="n">
        <v>1389.69</v>
      </c>
      <c r="R14" t="n">
        <v>69.84999999999999</v>
      </c>
      <c r="S14" t="n">
        <v>39.31</v>
      </c>
      <c r="T14" t="n">
        <v>14256.02</v>
      </c>
      <c r="U14" t="n">
        <v>0.5600000000000001</v>
      </c>
      <c r="V14" t="n">
        <v>0.85</v>
      </c>
      <c r="W14" t="n">
        <v>3.43</v>
      </c>
      <c r="X14" t="n">
        <v>0.92</v>
      </c>
      <c r="Y14" t="n">
        <v>1</v>
      </c>
      <c r="Z14" t="n">
        <v>10</v>
      </c>
      <c r="AA14" t="n">
        <v>1237.979767459175</v>
      </c>
      <c r="AB14" t="n">
        <v>1693.858533650394</v>
      </c>
      <c r="AC14" t="n">
        <v>1532.199052544183</v>
      </c>
      <c r="AD14" t="n">
        <v>1237979.767459176</v>
      </c>
      <c r="AE14" t="n">
        <v>1693858.533650394</v>
      </c>
      <c r="AF14" t="n">
        <v>2.528361431719936e-06</v>
      </c>
      <c r="AG14" t="n">
        <v>53.4375</v>
      </c>
      <c r="AH14" t="n">
        <v>1532199.052544183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4.9223</v>
      </c>
      <c r="E15" t="n">
        <v>20.32</v>
      </c>
      <c r="F15" t="n">
        <v>15</v>
      </c>
      <c r="G15" t="n">
        <v>20.45</v>
      </c>
      <c r="H15" t="n">
        <v>0.26</v>
      </c>
      <c r="I15" t="n">
        <v>44</v>
      </c>
      <c r="J15" t="n">
        <v>291.76</v>
      </c>
      <c r="K15" t="n">
        <v>61.2</v>
      </c>
      <c r="L15" t="n">
        <v>4.25</v>
      </c>
      <c r="M15" t="n">
        <v>42</v>
      </c>
      <c r="N15" t="n">
        <v>81.31</v>
      </c>
      <c r="O15" t="n">
        <v>36218.04</v>
      </c>
      <c r="P15" t="n">
        <v>254.64</v>
      </c>
      <c r="Q15" t="n">
        <v>1389.68</v>
      </c>
      <c r="R15" t="n">
        <v>68.48</v>
      </c>
      <c r="S15" t="n">
        <v>39.31</v>
      </c>
      <c r="T15" t="n">
        <v>13584.26</v>
      </c>
      <c r="U15" t="n">
        <v>0.57</v>
      </c>
      <c r="V15" t="n">
        <v>0.86</v>
      </c>
      <c r="W15" t="n">
        <v>3.43</v>
      </c>
      <c r="X15" t="n">
        <v>0.87</v>
      </c>
      <c r="Y15" t="n">
        <v>1</v>
      </c>
      <c r="Z15" t="n">
        <v>10</v>
      </c>
      <c r="AA15" t="n">
        <v>1231.39881266105</v>
      </c>
      <c r="AB15" t="n">
        <v>1684.854180964364</v>
      </c>
      <c r="AC15" t="n">
        <v>1524.054062640819</v>
      </c>
      <c r="AD15" t="n">
        <v>1231398.81266105</v>
      </c>
      <c r="AE15" t="n">
        <v>1684854.180964364</v>
      </c>
      <c r="AF15" t="n">
        <v>2.553731168251127e-06</v>
      </c>
      <c r="AG15" t="n">
        <v>52.91666666666666</v>
      </c>
      <c r="AH15" t="n">
        <v>1524054.062640819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4.9599</v>
      </c>
      <c r="E16" t="n">
        <v>20.16</v>
      </c>
      <c r="F16" t="n">
        <v>14.95</v>
      </c>
      <c r="G16" t="n">
        <v>21.36</v>
      </c>
      <c r="H16" t="n">
        <v>0.27</v>
      </c>
      <c r="I16" t="n">
        <v>42</v>
      </c>
      <c r="J16" t="n">
        <v>292.27</v>
      </c>
      <c r="K16" t="n">
        <v>61.2</v>
      </c>
      <c r="L16" t="n">
        <v>4.5</v>
      </c>
      <c r="M16" t="n">
        <v>40</v>
      </c>
      <c r="N16" t="n">
        <v>81.56999999999999</v>
      </c>
      <c r="O16" t="n">
        <v>36281.16</v>
      </c>
      <c r="P16" t="n">
        <v>253.03</v>
      </c>
      <c r="Q16" t="n">
        <v>1389.65</v>
      </c>
      <c r="R16" t="n">
        <v>67.22</v>
      </c>
      <c r="S16" t="n">
        <v>39.31</v>
      </c>
      <c r="T16" t="n">
        <v>12967.79</v>
      </c>
      <c r="U16" t="n">
        <v>0.58</v>
      </c>
      <c r="V16" t="n">
        <v>0.86</v>
      </c>
      <c r="W16" t="n">
        <v>3.42</v>
      </c>
      <c r="X16" t="n">
        <v>0.83</v>
      </c>
      <c r="Y16" t="n">
        <v>1</v>
      </c>
      <c r="Z16" t="n">
        <v>10</v>
      </c>
      <c r="AA16" t="n">
        <v>1216.009285065666</v>
      </c>
      <c r="AB16" t="n">
        <v>1663.797550370319</v>
      </c>
      <c r="AC16" t="n">
        <v>1505.007047317503</v>
      </c>
      <c r="AD16" t="n">
        <v>1216009.285065666</v>
      </c>
      <c r="AE16" t="n">
        <v>1663797.550370319</v>
      </c>
      <c r="AF16" t="n">
        <v>2.573238368528689e-06</v>
      </c>
      <c r="AG16" t="n">
        <v>52.5</v>
      </c>
      <c r="AH16" t="n">
        <v>1505007.047317503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5.0144</v>
      </c>
      <c r="E17" t="n">
        <v>19.94</v>
      </c>
      <c r="F17" t="n">
        <v>14.89</v>
      </c>
      <c r="G17" t="n">
        <v>22.91</v>
      </c>
      <c r="H17" t="n">
        <v>0.29</v>
      </c>
      <c r="I17" t="n">
        <v>39</v>
      </c>
      <c r="J17" t="n">
        <v>292.79</v>
      </c>
      <c r="K17" t="n">
        <v>61.2</v>
      </c>
      <c r="L17" t="n">
        <v>4.75</v>
      </c>
      <c r="M17" t="n">
        <v>37</v>
      </c>
      <c r="N17" t="n">
        <v>81.84</v>
      </c>
      <c r="O17" t="n">
        <v>36344.4</v>
      </c>
      <c r="P17" t="n">
        <v>251.19</v>
      </c>
      <c r="Q17" t="n">
        <v>1389.68</v>
      </c>
      <c r="R17" t="n">
        <v>65.29000000000001</v>
      </c>
      <c r="S17" t="n">
        <v>39.31</v>
      </c>
      <c r="T17" t="n">
        <v>12016.32</v>
      </c>
      <c r="U17" t="n">
        <v>0.6</v>
      </c>
      <c r="V17" t="n">
        <v>0.86</v>
      </c>
      <c r="W17" t="n">
        <v>3.42</v>
      </c>
      <c r="X17" t="n">
        <v>0.77</v>
      </c>
      <c r="Y17" t="n">
        <v>1</v>
      </c>
      <c r="Z17" t="n">
        <v>10</v>
      </c>
      <c r="AA17" t="n">
        <v>1198.99669038758</v>
      </c>
      <c r="AB17" t="n">
        <v>1640.520167789055</v>
      </c>
      <c r="AC17" t="n">
        <v>1483.951225459783</v>
      </c>
      <c r="AD17" t="n">
        <v>1198996.69038758</v>
      </c>
      <c r="AE17" t="n">
        <v>1640520.167789055</v>
      </c>
      <c r="AF17" t="n">
        <v>2.601513432760793e-06</v>
      </c>
      <c r="AG17" t="n">
        <v>51.92708333333334</v>
      </c>
      <c r="AH17" t="n">
        <v>1483951.225459783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5.0537</v>
      </c>
      <c r="E18" t="n">
        <v>19.79</v>
      </c>
      <c r="F18" t="n">
        <v>14.84</v>
      </c>
      <c r="G18" t="n">
        <v>24.07</v>
      </c>
      <c r="H18" t="n">
        <v>0.3</v>
      </c>
      <c r="I18" t="n">
        <v>37</v>
      </c>
      <c r="J18" t="n">
        <v>293.3</v>
      </c>
      <c r="K18" t="n">
        <v>61.2</v>
      </c>
      <c r="L18" t="n">
        <v>5</v>
      </c>
      <c r="M18" t="n">
        <v>35</v>
      </c>
      <c r="N18" t="n">
        <v>82.09999999999999</v>
      </c>
      <c r="O18" t="n">
        <v>36407.75</v>
      </c>
      <c r="P18" t="n">
        <v>249.69</v>
      </c>
      <c r="Q18" t="n">
        <v>1389.66</v>
      </c>
      <c r="R18" t="n">
        <v>63.57</v>
      </c>
      <c r="S18" t="n">
        <v>39.31</v>
      </c>
      <c r="T18" t="n">
        <v>11165.79</v>
      </c>
      <c r="U18" t="n">
        <v>0.62</v>
      </c>
      <c r="V18" t="n">
        <v>0.86</v>
      </c>
      <c r="W18" t="n">
        <v>3.43</v>
      </c>
      <c r="X18" t="n">
        <v>0.72</v>
      </c>
      <c r="Y18" t="n">
        <v>1</v>
      </c>
      <c r="Z18" t="n">
        <v>10</v>
      </c>
      <c r="AA18" t="n">
        <v>1193.805812123811</v>
      </c>
      <c r="AB18" t="n">
        <v>1633.41777914318</v>
      </c>
      <c r="AC18" t="n">
        <v>1477.526678818005</v>
      </c>
      <c r="AD18" t="n">
        <v>1193805.812123811</v>
      </c>
      <c r="AE18" t="n">
        <v>1633417.77914318</v>
      </c>
      <c r="AF18" t="n">
        <v>2.621902607518989e-06</v>
      </c>
      <c r="AG18" t="n">
        <v>51.53645833333334</v>
      </c>
      <c r="AH18" t="n">
        <v>1477526.678818005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5.0881</v>
      </c>
      <c r="E19" t="n">
        <v>19.65</v>
      </c>
      <c r="F19" t="n">
        <v>14.82</v>
      </c>
      <c r="G19" t="n">
        <v>25.4</v>
      </c>
      <c r="H19" t="n">
        <v>0.32</v>
      </c>
      <c r="I19" t="n">
        <v>35</v>
      </c>
      <c r="J19" t="n">
        <v>293.81</v>
      </c>
      <c r="K19" t="n">
        <v>61.2</v>
      </c>
      <c r="L19" t="n">
        <v>5.25</v>
      </c>
      <c r="M19" t="n">
        <v>33</v>
      </c>
      <c r="N19" t="n">
        <v>82.36</v>
      </c>
      <c r="O19" t="n">
        <v>36471.2</v>
      </c>
      <c r="P19" t="n">
        <v>248.08</v>
      </c>
      <c r="Q19" t="n">
        <v>1389.85</v>
      </c>
      <c r="R19" t="n">
        <v>62.94</v>
      </c>
      <c r="S19" t="n">
        <v>39.31</v>
      </c>
      <c r="T19" t="n">
        <v>10862.9</v>
      </c>
      <c r="U19" t="n">
        <v>0.62</v>
      </c>
      <c r="V19" t="n">
        <v>0.87</v>
      </c>
      <c r="W19" t="n">
        <v>3.42</v>
      </c>
      <c r="X19" t="n">
        <v>0.7</v>
      </c>
      <c r="Y19" t="n">
        <v>1</v>
      </c>
      <c r="Z19" t="n">
        <v>10</v>
      </c>
      <c r="AA19" t="n">
        <v>1179.191914702559</v>
      </c>
      <c r="AB19" t="n">
        <v>1613.422399971769</v>
      </c>
      <c r="AC19" t="n">
        <v>1459.439630571024</v>
      </c>
      <c r="AD19" t="n">
        <v>1179191.914702558</v>
      </c>
      <c r="AE19" t="n">
        <v>1613422.399971769</v>
      </c>
      <c r="AF19" t="n">
        <v>2.639749620538886e-06</v>
      </c>
      <c r="AG19" t="n">
        <v>51.171875</v>
      </c>
      <c r="AH19" t="n">
        <v>1459439.630571024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5.1117</v>
      </c>
      <c r="E20" t="n">
        <v>19.56</v>
      </c>
      <c r="F20" t="n">
        <v>14.78</v>
      </c>
      <c r="G20" t="n">
        <v>26.08</v>
      </c>
      <c r="H20" t="n">
        <v>0.33</v>
      </c>
      <c r="I20" t="n">
        <v>34</v>
      </c>
      <c r="J20" t="n">
        <v>294.33</v>
      </c>
      <c r="K20" t="n">
        <v>61.2</v>
      </c>
      <c r="L20" t="n">
        <v>5.5</v>
      </c>
      <c r="M20" t="n">
        <v>32</v>
      </c>
      <c r="N20" t="n">
        <v>82.63</v>
      </c>
      <c r="O20" t="n">
        <v>36534.76</v>
      </c>
      <c r="P20" t="n">
        <v>246.6</v>
      </c>
      <c r="Q20" t="n">
        <v>1389.78</v>
      </c>
      <c r="R20" t="n">
        <v>62.08</v>
      </c>
      <c r="S20" t="n">
        <v>39.31</v>
      </c>
      <c r="T20" t="n">
        <v>10433.98</v>
      </c>
      <c r="U20" t="n">
        <v>0.63</v>
      </c>
      <c r="V20" t="n">
        <v>0.87</v>
      </c>
      <c r="W20" t="n">
        <v>3.41</v>
      </c>
      <c r="X20" t="n">
        <v>0.66</v>
      </c>
      <c r="Y20" t="n">
        <v>1</v>
      </c>
      <c r="Z20" t="n">
        <v>10</v>
      </c>
      <c r="AA20" t="n">
        <v>1175.351009036737</v>
      </c>
      <c r="AB20" t="n">
        <v>1608.167103390994</v>
      </c>
      <c r="AC20" t="n">
        <v>1454.685892120062</v>
      </c>
      <c r="AD20" t="n">
        <v>1175351.009036737</v>
      </c>
      <c r="AE20" t="n">
        <v>1608167.103390994</v>
      </c>
      <c r="AF20" t="n">
        <v>2.651993501564164e-06</v>
      </c>
      <c r="AG20" t="n">
        <v>50.9375</v>
      </c>
      <c r="AH20" t="n">
        <v>1454685.892120062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5.1494</v>
      </c>
      <c r="E21" t="n">
        <v>19.42</v>
      </c>
      <c r="F21" t="n">
        <v>14.75</v>
      </c>
      <c r="G21" t="n">
        <v>27.65</v>
      </c>
      <c r="H21" t="n">
        <v>0.35</v>
      </c>
      <c r="I21" t="n">
        <v>32</v>
      </c>
      <c r="J21" t="n">
        <v>294.84</v>
      </c>
      <c r="K21" t="n">
        <v>61.2</v>
      </c>
      <c r="L21" t="n">
        <v>5.75</v>
      </c>
      <c r="M21" t="n">
        <v>30</v>
      </c>
      <c r="N21" t="n">
        <v>82.90000000000001</v>
      </c>
      <c r="O21" t="n">
        <v>36598.44</v>
      </c>
      <c r="P21" t="n">
        <v>245</v>
      </c>
      <c r="Q21" t="n">
        <v>1389.64</v>
      </c>
      <c r="R21" t="n">
        <v>60.65</v>
      </c>
      <c r="S21" t="n">
        <v>39.31</v>
      </c>
      <c r="T21" t="n">
        <v>9728.77</v>
      </c>
      <c r="U21" t="n">
        <v>0.65</v>
      </c>
      <c r="V21" t="n">
        <v>0.87</v>
      </c>
      <c r="W21" t="n">
        <v>3.41</v>
      </c>
      <c r="X21" t="n">
        <v>0.62</v>
      </c>
      <c r="Y21" t="n">
        <v>1</v>
      </c>
      <c r="Z21" t="n">
        <v>10</v>
      </c>
      <c r="AA21" t="n">
        <v>1160.623717504688</v>
      </c>
      <c r="AB21" t="n">
        <v>1588.016573394597</v>
      </c>
      <c r="AC21" t="n">
        <v>1436.458500425075</v>
      </c>
      <c r="AD21" t="n">
        <v>1160623.717504688</v>
      </c>
      <c r="AE21" t="n">
        <v>1588016.573394597</v>
      </c>
      <c r="AF21" t="n">
        <v>2.671552582693528e-06</v>
      </c>
      <c r="AG21" t="n">
        <v>50.57291666666666</v>
      </c>
      <c r="AH21" t="n">
        <v>1436458.500425075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5.1703</v>
      </c>
      <c r="E22" t="n">
        <v>19.34</v>
      </c>
      <c r="F22" t="n">
        <v>14.72</v>
      </c>
      <c r="G22" t="n">
        <v>28.49</v>
      </c>
      <c r="H22" t="n">
        <v>0.36</v>
      </c>
      <c r="I22" t="n">
        <v>31</v>
      </c>
      <c r="J22" t="n">
        <v>295.36</v>
      </c>
      <c r="K22" t="n">
        <v>61.2</v>
      </c>
      <c r="L22" t="n">
        <v>6</v>
      </c>
      <c r="M22" t="n">
        <v>29</v>
      </c>
      <c r="N22" t="n">
        <v>83.16</v>
      </c>
      <c r="O22" t="n">
        <v>36662.22</v>
      </c>
      <c r="P22" t="n">
        <v>244.32</v>
      </c>
      <c r="Q22" t="n">
        <v>1389.6</v>
      </c>
      <c r="R22" t="n">
        <v>59.71</v>
      </c>
      <c r="S22" t="n">
        <v>39.31</v>
      </c>
      <c r="T22" t="n">
        <v>9265.879999999999</v>
      </c>
      <c r="U22" t="n">
        <v>0.66</v>
      </c>
      <c r="V22" t="n">
        <v>0.87</v>
      </c>
      <c r="W22" t="n">
        <v>3.42</v>
      </c>
      <c r="X22" t="n">
        <v>0.6</v>
      </c>
      <c r="Y22" t="n">
        <v>1</v>
      </c>
      <c r="Z22" t="n">
        <v>10</v>
      </c>
      <c r="AA22" t="n">
        <v>1157.99280678091</v>
      </c>
      <c r="AB22" t="n">
        <v>1584.416845274734</v>
      </c>
      <c r="AC22" t="n">
        <v>1433.202325304722</v>
      </c>
      <c r="AD22" t="n">
        <v>1157992.80678091</v>
      </c>
      <c r="AE22" t="n">
        <v>1584416.845274734</v>
      </c>
      <c r="AF22" t="n">
        <v>2.682395680720152e-06</v>
      </c>
      <c r="AG22" t="n">
        <v>50.36458333333334</v>
      </c>
      <c r="AH22" t="n">
        <v>1433202.325304722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5.2036</v>
      </c>
      <c r="E23" t="n">
        <v>19.22</v>
      </c>
      <c r="F23" t="n">
        <v>14.71</v>
      </c>
      <c r="G23" t="n">
        <v>30.43</v>
      </c>
      <c r="H23" t="n">
        <v>0.38</v>
      </c>
      <c r="I23" t="n">
        <v>29</v>
      </c>
      <c r="J23" t="n">
        <v>295.88</v>
      </c>
      <c r="K23" t="n">
        <v>61.2</v>
      </c>
      <c r="L23" t="n">
        <v>6.25</v>
      </c>
      <c r="M23" t="n">
        <v>27</v>
      </c>
      <c r="N23" t="n">
        <v>83.43000000000001</v>
      </c>
      <c r="O23" t="n">
        <v>36726.12</v>
      </c>
      <c r="P23" t="n">
        <v>242.89</v>
      </c>
      <c r="Q23" t="n">
        <v>1389.66</v>
      </c>
      <c r="R23" t="n">
        <v>59.19</v>
      </c>
      <c r="S23" t="n">
        <v>39.31</v>
      </c>
      <c r="T23" t="n">
        <v>9015.15</v>
      </c>
      <c r="U23" t="n">
        <v>0.66</v>
      </c>
      <c r="V23" t="n">
        <v>0.87</v>
      </c>
      <c r="W23" t="n">
        <v>3.42</v>
      </c>
      <c r="X23" t="n">
        <v>0.58</v>
      </c>
      <c r="Y23" t="n">
        <v>1</v>
      </c>
      <c r="Z23" t="n">
        <v>10</v>
      </c>
      <c r="AA23" t="n">
        <v>1144.039779779741</v>
      </c>
      <c r="AB23" t="n">
        <v>1565.325698167628</v>
      </c>
      <c r="AC23" t="n">
        <v>1415.933210482924</v>
      </c>
      <c r="AD23" t="n">
        <v>1144039.779779741</v>
      </c>
      <c r="AE23" t="n">
        <v>1565325.698167628</v>
      </c>
      <c r="AF23" t="n">
        <v>2.699672004370226e-06</v>
      </c>
      <c r="AG23" t="n">
        <v>50.05208333333334</v>
      </c>
      <c r="AH23" t="n">
        <v>1415933.210482924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5.2242</v>
      </c>
      <c r="E24" t="n">
        <v>19.14</v>
      </c>
      <c r="F24" t="n">
        <v>14.68</v>
      </c>
      <c r="G24" t="n">
        <v>31.46</v>
      </c>
      <c r="H24" t="n">
        <v>0.39</v>
      </c>
      <c r="I24" t="n">
        <v>28</v>
      </c>
      <c r="J24" t="n">
        <v>296.4</v>
      </c>
      <c r="K24" t="n">
        <v>61.2</v>
      </c>
      <c r="L24" t="n">
        <v>6.5</v>
      </c>
      <c r="M24" t="n">
        <v>26</v>
      </c>
      <c r="N24" t="n">
        <v>83.7</v>
      </c>
      <c r="O24" t="n">
        <v>36790.13</v>
      </c>
      <c r="P24" t="n">
        <v>241.5</v>
      </c>
      <c r="Q24" t="n">
        <v>1389.58</v>
      </c>
      <c r="R24" t="n">
        <v>58.62</v>
      </c>
      <c r="S24" t="n">
        <v>39.31</v>
      </c>
      <c r="T24" t="n">
        <v>8737.57</v>
      </c>
      <c r="U24" t="n">
        <v>0.67</v>
      </c>
      <c r="V24" t="n">
        <v>0.87</v>
      </c>
      <c r="W24" t="n">
        <v>3.42</v>
      </c>
      <c r="X24" t="n">
        <v>0.5600000000000001</v>
      </c>
      <c r="Y24" t="n">
        <v>1</v>
      </c>
      <c r="Z24" t="n">
        <v>10</v>
      </c>
      <c r="AA24" t="n">
        <v>1140.743364121819</v>
      </c>
      <c r="AB24" t="n">
        <v>1560.815396836865</v>
      </c>
      <c r="AC24" t="n">
        <v>1411.853365980922</v>
      </c>
      <c r="AD24" t="n">
        <v>1140743.364121819</v>
      </c>
      <c r="AE24" t="n">
        <v>1560815.396836865</v>
      </c>
      <c r="AF24" t="n">
        <v>2.710359459841443e-06</v>
      </c>
      <c r="AG24" t="n">
        <v>49.84375</v>
      </c>
      <c r="AH24" t="n">
        <v>1411853.365980922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5.2497</v>
      </c>
      <c r="E25" t="n">
        <v>19.05</v>
      </c>
      <c r="F25" t="n">
        <v>14.64</v>
      </c>
      <c r="G25" t="n">
        <v>32.54</v>
      </c>
      <c r="H25" t="n">
        <v>0.4</v>
      </c>
      <c r="I25" t="n">
        <v>27</v>
      </c>
      <c r="J25" t="n">
        <v>296.92</v>
      </c>
      <c r="K25" t="n">
        <v>61.2</v>
      </c>
      <c r="L25" t="n">
        <v>6.75</v>
      </c>
      <c r="M25" t="n">
        <v>25</v>
      </c>
      <c r="N25" t="n">
        <v>83.97</v>
      </c>
      <c r="O25" t="n">
        <v>36854.25</v>
      </c>
      <c r="P25" t="n">
        <v>239.79</v>
      </c>
      <c r="Q25" t="n">
        <v>1389.64</v>
      </c>
      <c r="R25" t="n">
        <v>57.81</v>
      </c>
      <c r="S25" t="n">
        <v>39.31</v>
      </c>
      <c r="T25" t="n">
        <v>8333.82</v>
      </c>
      <c r="U25" t="n">
        <v>0.68</v>
      </c>
      <c r="V25" t="n">
        <v>0.88</v>
      </c>
      <c r="W25" t="n">
        <v>3.4</v>
      </c>
      <c r="X25" t="n">
        <v>0.52</v>
      </c>
      <c r="Y25" t="n">
        <v>1</v>
      </c>
      <c r="Z25" t="n">
        <v>10</v>
      </c>
      <c r="AA25" t="n">
        <v>1136.810147725312</v>
      </c>
      <c r="AB25" t="n">
        <v>1555.433796641902</v>
      </c>
      <c r="AC25" t="n">
        <v>1406.985378155443</v>
      </c>
      <c r="AD25" t="n">
        <v>1136810.147725312</v>
      </c>
      <c r="AE25" t="n">
        <v>1555433.796641902</v>
      </c>
      <c r="AF25" t="n">
        <v>2.723589077050961e-06</v>
      </c>
      <c r="AG25" t="n">
        <v>49.609375</v>
      </c>
      <c r="AH25" t="n">
        <v>1406985.378155443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5.2689</v>
      </c>
      <c r="E26" t="n">
        <v>18.98</v>
      </c>
      <c r="F26" t="n">
        <v>14.63</v>
      </c>
      <c r="G26" t="n">
        <v>33.76</v>
      </c>
      <c r="H26" t="n">
        <v>0.42</v>
      </c>
      <c r="I26" t="n">
        <v>26</v>
      </c>
      <c r="J26" t="n">
        <v>297.44</v>
      </c>
      <c r="K26" t="n">
        <v>61.2</v>
      </c>
      <c r="L26" t="n">
        <v>7</v>
      </c>
      <c r="M26" t="n">
        <v>24</v>
      </c>
      <c r="N26" t="n">
        <v>84.23999999999999</v>
      </c>
      <c r="O26" t="n">
        <v>36918.48</v>
      </c>
      <c r="P26" t="n">
        <v>238.83</v>
      </c>
      <c r="Q26" t="n">
        <v>1389.67</v>
      </c>
      <c r="R26" t="n">
        <v>57.12</v>
      </c>
      <c r="S26" t="n">
        <v>39.31</v>
      </c>
      <c r="T26" t="n">
        <v>7994.68</v>
      </c>
      <c r="U26" t="n">
        <v>0.6899999999999999</v>
      </c>
      <c r="V26" t="n">
        <v>0.88</v>
      </c>
      <c r="W26" t="n">
        <v>3.4</v>
      </c>
      <c r="X26" t="n">
        <v>0.51</v>
      </c>
      <c r="Y26" t="n">
        <v>1</v>
      </c>
      <c r="Z26" t="n">
        <v>10</v>
      </c>
      <c r="AA26" t="n">
        <v>1124.35608591046</v>
      </c>
      <c r="AB26" t="n">
        <v>1538.393599832391</v>
      </c>
      <c r="AC26" t="n">
        <v>1391.571473813365</v>
      </c>
      <c r="AD26" t="n">
        <v>1124356.08591046</v>
      </c>
      <c r="AE26" t="n">
        <v>1538393.599832391</v>
      </c>
      <c r="AF26" t="n">
        <v>2.73355020059695e-06</v>
      </c>
      <c r="AG26" t="n">
        <v>49.42708333333334</v>
      </c>
      <c r="AH26" t="n">
        <v>1391571.473813365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5.2909</v>
      </c>
      <c r="E27" t="n">
        <v>18.9</v>
      </c>
      <c r="F27" t="n">
        <v>14.6</v>
      </c>
      <c r="G27" t="n">
        <v>35.05</v>
      </c>
      <c r="H27" t="n">
        <v>0.43</v>
      </c>
      <c r="I27" t="n">
        <v>25</v>
      </c>
      <c r="J27" t="n">
        <v>297.96</v>
      </c>
      <c r="K27" t="n">
        <v>61.2</v>
      </c>
      <c r="L27" t="n">
        <v>7.25</v>
      </c>
      <c r="M27" t="n">
        <v>23</v>
      </c>
      <c r="N27" t="n">
        <v>84.51000000000001</v>
      </c>
      <c r="O27" t="n">
        <v>36982.83</v>
      </c>
      <c r="P27" t="n">
        <v>237.86</v>
      </c>
      <c r="Q27" t="n">
        <v>1389.58</v>
      </c>
      <c r="R27" t="n">
        <v>56.34</v>
      </c>
      <c r="S27" t="n">
        <v>39.31</v>
      </c>
      <c r="T27" t="n">
        <v>7609.43</v>
      </c>
      <c r="U27" t="n">
        <v>0.7</v>
      </c>
      <c r="V27" t="n">
        <v>0.88</v>
      </c>
      <c r="W27" t="n">
        <v>3.4</v>
      </c>
      <c r="X27" t="n">
        <v>0.48</v>
      </c>
      <c r="Y27" t="n">
        <v>1</v>
      </c>
      <c r="Z27" t="n">
        <v>10</v>
      </c>
      <c r="AA27" t="n">
        <v>1121.572940731972</v>
      </c>
      <c r="AB27" t="n">
        <v>1534.585577815486</v>
      </c>
      <c r="AC27" t="n">
        <v>1388.12688407316</v>
      </c>
      <c r="AD27" t="n">
        <v>1121572.940731972</v>
      </c>
      <c r="AE27" t="n">
        <v>1534585.577815485</v>
      </c>
      <c r="AF27" t="n">
        <v>2.744963987993395e-06</v>
      </c>
      <c r="AG27" t="n">
        <v>49.21875</v>
      </c>
      <c r="AH27" t="n">
        <v>1388126.88407316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5.3137</v>
      </c>
      <c r="E28" t="n">
        <v>18.82</v>
      </c>
      <c r="F28" t="n">
        <v>14.58</v>
      </c>
      <c r="G28" t="n">
        <v>36.44</v>
      </c>
      <c r="H28" t="n">
        <v>0.45</v>
      </c>
      <c r="I28" t="n">
        <v>24</v>
      </c>
      <c r="J28" t="n">
        <v>298.48</v>
      </c>
      <c r="K28" t="n">
        <v>61.2</v>
      </c>
      <c r="L28" t="n">
        <v>7.5</v>
      </c>
      <c r="M28" t="n">
        <v>22</v>
      </c>
      <c r="N28" t="n">
        <v>84.79000000000001</v>
      </c>
      <c r="O28" t="n">
        <v>37047.29</v>
      </c>
      <c r="P28" t="n">
        <v>236.2</v>
      </c>
      <c r="Q28" t="n">
        <v>1389.7</v>
      </c>
      <c r="R28" t="n">
        <v>55.51</v>
      </c>
      <c r="S28" t="n">
        <v>39.31</v>
      </c>
      <c r="T28" t="n">
        <v>7202.21</v>
      </c>
      <c r="U28" t="n">
        <v>0.71</v>
      </c>
      <c r="V28" t="n">
        <v>0.88</v>
      </c>
      <c r="W28" t="n">
        <v>3.4</v>
      </c>
      <c r="X28" t="n">
        <v>0.45</v>
      </c>
      <c r="Y28" t="n">
        <v>1</v>
      </c>
      <c r="Z28" t="n">
        <v>10</v>
      </c>
      <c r="AA28" t="n">
        <v>1118.134490476875</v>
      </c>
      <c r="AB28" t="n">
        <v>1529.880938482742</v>
      </c>
      <c r="AC28" t="n">
        <v>1383.871248915332</v>
      </c>
      <c r="AD28" t="n">
        <v>1118134.490476875</v>
      </c>
      <c r="AE28" t="n">
        <v>1529880.938482742</v>
      </c>
      <c r="AF28" t="n">
        <v>2.756792822204257e-06</v>
      </c>
      <c r="AG28" t="n">
        <v>49.01041666666666</v>
      </c>
      <c r="AH28" t="n">
        <v>1383871.248915331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5.3317</v>
      </c>
      <c r="E29" t="n">
        <v>18.76</v>
      </c>
      <c r="F29" t="n">
        <v>14.57</v>
      </c>
      <c r="G29" t="n">
        <v>38</v>
      </c>
      <c r="H29" t="n">
        <v>0.46</v>
      </c>
      <c r="I29" t="n">
        <v>23</v>
      </c>
      <c r="J29" t="n">
        <v>299.01</v>
      </c>
      <c r="K29" t="n">
        <v>61.2</v>
      </c>
      <c r="L29" t="n">
        <v>7.75</v>
      </c>
      <c r="M29" t="n">
        <v>21</v>
      </c>
      <c r="N29" t="n">
        <v>85.06</v>
      </c>
      <c r="O29" t="n">
        <v>37111.87</v>
      </c>
      <c r="P29" t="n">
        <v>235.38</v>
      </c>
      <c r="Q29" t="n">
        <v>1389.63</v>
      </c>
      <c r="R29" t="n">
        <v>55.05</v>
      </c>
      <c r="S29" t="n">
        <v>39.31</v>
      </c>
      <c r="T29" t="n">
        <v>6973.18</v>
      </c>
      <c r="U29" t="n">
        <v>0.71</v>
      </c>
      <c r="V29" t="n">
        <v>0.88</v>
      </c>
      <c r="W29" t="n">
        <v>3.4</v>
      </c>
      <c r="X29" t="n">
        <v>0.44</v>
      </c>
      <c r="Y29" t="n">
        <v>1</v>
      </c>
      <c r="Z29" t="n">
        <v>10</v>
      </c>
      <c r="AA29" t="n">
        <v>1115.887803061947</v>
      </c>
      <c r="AB29" t="n">
        <v>1526.806921644784</v>
      </c>
      <c r="AC29" t="n">
        <v>1381.090611929979</v>
      </c>
      <c r="AD29" t="n">
        <v>1115887.803061947</v>
      </c>
      <c r="AE29" t="n">
        <v>1526806.921644784</v>
      </c>
      <c r="AF29" t="n">
        <v>2.766131375528621e-06</v>
      </c>
      <c r="AG29" t="n">
        <v>48.85416666666666</v>
      </c>
      <c r="AH29" t="n">
        <v>1381090.611929979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5.3568</v>
      </c>
      <c r="E30" t="n">
        <v>18.67</v>
      </c>
      <c r="F30" t="n">
        <v>14.53</v>
      </c>
      <c r="G30" t="n">
        <v>39.64</v>
      </c>
      <c r="H30" t="n">
        <v>0.48</v>
      </c>
      <c r="I30" t="n">
        <v>22</v>
      </c>
      <c r="J30" t="n">
        <v>299.53</v>
      </c>
      <c r="K30" t="n">
        <v>61.2</v>
      </c>
      <c r="L30" t="n">
        <v>8</v>
      </c>
      <c r="M30" t="n">
        <v>20</v>
      </c>
      <c r="N30" t="n">
        <v>85.33</v>
      </c>
      <c r="O30" t="n">
        <v>37176.68</v>
      </c>
      <c r="P30" t="n">
        <v>233.32</v>
      </c>
      <c r="Q30" t="n">
        <v>1389.66</v>
      </c>
      <c r="R30" t="n">
        <v>54.07</v>
      </c>
      <c r="S30" t="n">
        <v>39.31</v>
      </c>
      <c r="T30" t="n">
        <v>6489.66</v>
      </c>
      <c r="U30" t="n">
        <v>0.73</v>
      </c>
      <c r="V30" t="n">
        <v>0.88</v>
      </c>
      <c r="W30" t="n">
        <v>3.4</v>
      </c>
      <c r="X30" t="n">
        <v>0.41</v>
      </c>
      <c r="Y30" t="n">
        <v>1</v>
      </c>
      <c r="Z30" t="n">
        <v>10</v>
      </c>
      <c r="AA30" t="n">
        <v>1101.851712314279</v>
      </c>
      <c r="AB30" t="n">
        <v>1507.602123055203</v>
      </c>
      <c r="AC30" t="n">
        <v>1363.718692363683</v>
      </c>
      <c r="AD30" t="n">
        <v>1101851.712314279</v>
      </c>
      <c r="AE30" t="n">
        <v>1507602.123055203</v>
      </c>
      <c r="AF30" t="n">
        <v>2.77915346933093e-06</v>
      </c>
      <c r="AG30" t="n">
        <v>48.61979166666666</v>
      </c>
      <c r="AH30" t="n">
        <v>1363718.692363683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5.352</v>
      </c>
      <c r="E31" t="n">
        <v>18.68</v>
      </c>
      <c r="F31" t="n">
        <v>14.55</v>
      </c>
      <c r="G31" t="n">
        <v>39.68</v>
      </c>
      <c r="H31" t="n">
        <v>0.49</v>
      </c>
      <c r="I31" t="n">
        <v>22</v>
      </c>
      <c r="J31" t="n">
        <v>300.06</v>
      </c>
      <c r="K31" t="n">
        <v>61.2</v>
      </c>
      <c r="L31" t="n">
        <v>8.25</v>
      </c>
      <c r="M31" t="n">
        <v>20</v>
      </c>
      <c r="N31" t="n">
        <v>85.61</v>
      </c>
      <c r="O31" t="n">
        <v>37241.49</v>
      </c>
      <c r="P31" t="n">
        <v>232.84</v>
      </c>
      <c r="Q31" t="n">
        <v>1389.65</v>
      </c>
      <c r="R31" t="n">
        <v>54.78</v>
      </c>
      <c r="S31" t="n">
        <v>39.31</v>
      </c>
      <c r="T31" t="n">
        <v>6844.73</v>
      </c>
      <c r="U31" t="n">
        <v>0.72</v>
      </c>
      <c r="V31" t="n">
        <v>0.88</v>
      </c>
      <c r="W31" t="n">
        <v>3.39</v>
      </c>
      <c r="X31" t="n">
        <v>0.43</v>
      </c>
      <c r="Y31" t="n">
        <v>1</v>
      </c>
      <c r="Z31" t="n">
        <v>10</v>
      </c>
      <c r="AA31" t="n">
        <v>1101.84850099184</v>
      </c>
      <c r="AB31" t="n">
        <v>1507.597729182169</v>
      </c>
      <c r="AC31" t="n">
        <v>1363.714717835725</v>
      </c>
      <c r="AD31" t="n">
        <v>1101848.50099184</v>
      </c>
      <c r="AE31" t="n">
        <v>1507597.729182169</v>
      </c>
      <c r="AF31" t="n">
        <v>2.776663188444433e-06</v>
      </c>
      <c r="AG31" t="n">
        <v>48.64583333333334</v>
      </c>
      <c r="AH31" t="n">
        <v>1363714.717835725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5.376</v>
      </c>
      <c r="E32" t="n">
        <v>18.6</v>
      </c>
      <c r="F32" t="n">
        <v>14.52</v>
      </c>
      <c r="G32" t="n">
        <v>41.49</v>
      </c>
      <c r="H32" t="n">
        <v>0.5</v>
      </c>
      <c r="I32" t="n">
        <v>21</v>
      </c>
      <c r="J32" t="n">
        <v>300.59</v>
      </c>
      <c r="K32" t="n">
        <v>61.2</v>
      </c>
      <c r="L32" t="n">
        <v>8.5</v>
      </c>
      <c r="M32" t="n">
        <v>19</v>
      </c>
      <c r="N32" t="n">
        <v>85.89</v>
      </c>
      <c r="O32" t="n">
        <v>37306.42</v>
      </c>
      <c r="P32" t="n">
        <v>231.57</v>
      </c>
      <c r="Q32" t="n">
        <v>1389.61</v>
      </c>
      <c r="R32" t="n">
        <v>53.8</v>
      </c>
      <c r="S32" t="n">
        <v>39.31</v>
      </c>
      <c r="T32" t="n">
        <v>6358.08</v>
      </c>
      <c r="U32" t="n">
        <v>0.73</v>
      </c>
      <c r="V32" t="n">
        <v>0.88</v>
      </c>
      <c r="W32" t="n">
        <v>3.39</v>
      </c>
      <c r="X32" t="n">
        <v>0.4</v>
      </c>
      <c r="Y32" t="n">
        <v>1</v>
      </c>
      <c r="Z32" t="n">
        <v>10</v>
      </c>
      <c r="AA32" t="n">
        <v>1098.622617878589</v>
      </c>
      <c r="AB32" t="n">
        <v>1503.183933590701</v>
      </c>
      <c r="AC32" t="n">
        <v>1359.722168700705</v>
      </c>
      <c r="AD32" t="n">
        <v>1098622.617878589</v>
      </c>
      <c r="AE32" t="n">
        <v>1503183.933590701</v>
      </c>
      <c r="AF32" t="n">
        <v>2.789114592876919e-06</v>
      </c>
      <c r="AG32" t="n">
        <v>48.4375</v>
      </c>
      <c r="AH32" t="n">
        <v>1359722.168700705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5.3985</v>
      </c>
      <c r="E33" t="n">
        <v>18.52</v>
      </c>
      <c r="F33" t="n">
        <v>14.5</v>
      </c>
      <c r="G33" t="n">
        <v>43.49</v>
      </c>
      <c r="H33" t="n">
        <v>0.52</v>
      </c>
      <c r="I33" t="n">
        <v>20</v>
      </c>
      <c r="J33" t="n">
        <v>301.11</v>
      </c>
      <c r="K33" t="n">
        <v>61.2</v>
      </c>
      <c r="L33" t="n">
        <v>8.75</v>
      </c>
      <c r="M33" t="n">
        <v>18</v>
      </c>
      <c r="N33" t="n">
        <v>86.16</v>
      </c>
      <c r="O33" t="n">
        <v>37371.47</v>
      </c>
      <c r="P33" t="n">
        <v>229.93</v>
      </c>
      <c r="Q33" t="n">
        <v>1389.7</v>
      </c>
      <c r="R33" t="n">
        <v>52.93</v>
      </c>
      <c r="S33" t="n">
        <v>39.31</v>
      </c>
      <c r="T33" t="n">
        <v>5929.15</v>
      </c>
      <c r="U33" t="n">
        <v>0.74</v>
      </c>
      <c r="V33" t="n">
        <v>0.89</v>
      </c>
      <c r="W33" t="n">
        <v>3.39</v>
      </c>
      <c r="X33" t="n">
        <v>0.37</v>
      </c>
      <c r="Y33" t="n">
        <v>1</v>
      </c>
      <c r="Z33" t="n">
        <v>10</v>
      </c>
      <c r="AA33" t="n">
        <v>1095.332152530767</v>
      </c>
      <c r="AB33" t="n">
        <v>1498.681773736724</v>
      </c>
      <c r="AC33" t="n">
        <v>1355.64968866437</v>
      </c>
      <c r="AD33" t="n">
        <v>1095332.152530767</v>
      </c>
      <c r="AE33" t="n">
        <v>1498681.773736724</v>
      </c>
      <c r="AF33" t="n">
        <v>2.800787784532375e-06</v>
      </c>
      <c r="AG33" t="n">
        <v>48.22916666666666</v>
      </c>
      <c r="AH33" t="n">
        <v>1355649.68866437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5.4001</v>
      </c>
      <c r="E34" t="n">
        <v>18.52</v>
      </c>
      <c r="F34" t="n">
        <v>14.49</v>
      </c>
      <c r="G34" t="n">
        <v>43.47</v>
      </c>
      <c r="H34" t="n">
        <v>0.53</v>
      </c>
      <c r="I34" t="n">
        <v>20</v>
      </c>
      <c r="J34" t="n">
        <v>301.64</v>
      </c>
      <c r="K34" t="n">
        <v>61.2</v>
      </c>
      <c r="L34" t="n">
        <v>9</v>
      </c>
      <c r="M34" t="n">
        <v>18</v>
      </c>
      <c r="N34" t="n">
        <v>86.44</v>
      </c>
      <c r="O34" t="n">
        <v>37436.63</v>
      </c>
      <c r="P34" t="n">
        <v>229.67</v>
      </c>
      <c r="Q34" t="n">
        <v>1389.67</v>
      </c>
      <c r="R34" t="n">
        <v>52.72</v>
      </c>
      <c r="S34" t="n">
        <v>39.31</v>
      </c>
      <c r="T34" t="n">
        <v>5825.83</v>
      </c>
      <c r="U34" t="n">
        <v>0.75</v>
      </c>
      <c r="V34" t="n">
        <v>0.89</v>
      </c>
      <c r="W34" t="n">
        <v>3.39</v>
      </c>
      <c r="X34" t="n">
        <v>0.37</v>
      </c>
      <c r="Y34" t="n">
        <v>1</v>
      </c>
      <c r="Z34" t="n">
        <v>10</v>
      </c>
      <c r="AA34" t="n">
        <v>1094.884618216032</v>
      </c>
      <c r="AB34" t="n">
        <v>1498.069437543484</v>
      </c>
      <c r="AC34" t="n">
        <v>1355.095792977994</v>
      </c>
      <c r="AD34" t="n">
        <v>1094884.618216032</v>
      </c>
      <c r="AE34" t="n">
        <v>1498069.437543484</v>
      </c>
      <c r="AF34" t="n">
        <v>2.801617878161208e-06</v>
      </c>
      <c r="AG34" t="n">
        <v>48.22916666666666</v>
      </c>
      <c r="AH34" t="n">
        <v>1355095.792977994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5.4195</v>
      </c>
      <c r="E35" t="n">
        <v>18.45</v>
      </c>
      <c r="F35" t="n">
        <v>14.48</v>
      </c>
      <c r="G35" t="n">
        <v>45.72</v>
      </c>
      <c r="H35" t="n">
        <v>0.55</v>
      </c>
      <c r="I35" t="n">
        <v>19</v>
      </c>
      <c r="J35" t="n">
        <v>302.17</v>
      </c>
      <c r="K35" t="n">
        <v>61.2</v>
      </c>
      <c r="L35" t="n">
        <v>9.25</v>
      </c>
      <c r="M35" t="n">
        <v>17</v>
      </c>
      <c r="N35" t="n">
        <v>86.72</v>
      </c>
      <c r="O35" t="n">
        <v>37501.91</v>
      </c>
      <c r="P35" t="n">
        <v>228.37</v>
      </c>
      <c r="Q35" t="n">
        <v>1389.72</v>
      </c>
      <c r="R35" t="n">
        <v>52.44</v>
      </c>
      <c r="S35" t="n">
        <v>39.31</v>
      </c>
      <c r="T35" t="n">
        <v>5690.08</v>
      </c>
      <c r="U35" t="n">
        <v>0.75</v>
      </c>
      <c r="V35" t="n">
        <v>0.89</v>
      </c>
      <c r="W35" t="n">
        <v>3.39</v>
      </c>
      <c r="X35" t="n">
        <v>0.36</v>
      </c>
      <c r="Y35" t="n">
        <v>1</v>
      </c>
      <c r="Z35" t="n">
        <v>10</v>
      </c>
      <c r="AA35" t="n">
        <v>1082.322379147304</v>
      </c>
      <c r="AB35" t="n">
        <v>1480.881227842776</v>
      </c>
      <c r="AC35" t="n">
        <v>1339.548001887317</v>
      </c>
      <c r="AD35" t="n">
        <v>1082322.379147304</v>
      </c>
      <c r="AE35" t="n">
        <v>1480881.227842776</v>
      </c>
      <c r="AF35" t="n">
        <v>2.8116827634108e-06</v>
      </c>
      <c r="AG35" t="n">
        <v>48.046875</v>
      </c>
      <c r="AH35" t="n">
        <v>1339548.001887318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5.4181</v>
      </c>
      <c r="E36" t="n">
        <v>18.46</v>
      </c>
      <c r="F36" t="n">
        <v>14.48</v>
      </c>
      <c r="G36" t="n">
        <v>45.74</v>
      </c>
      <c r="H36" t="n">
        <v>0.5600000000000001</v>
      </c>
      <c r="I36" t="n">
        <v>19</v>
      </c>
      <c r="J36" t="n">
        <v>302.7</v>
      </c>
      <c r="K36" t="n">
        <v>61.2</v>
      </c>
      <c r="L36" t="n">
        <v>9.5</v>
      </c>
      <c r="M36" t="n">
        <v>17</v>
      </c>
      <c r="N36" t="n">
        <v>87</v>
      </c>
      <c r="O36" t="n">
        <v>37567.32</v>
      </c>
      <c r="P36" t="n">
        <v>227.13</v>
      </c>
      <c r="Q36" t="n">
        <v>1389.57</v>
      </c>
      <c r="R36" t="n">
        <v>52.66</v>
      </c>
      <c r="S36" t="n">
        <v>39.31</v>
      </c>
      <c r="T36" t="n">
        <v>5802.34</v>
      </c>
      <c r="U36" t="n">
        <v>0.75</v>
      </c>
      <c r="V36" t="n">
        <v>0.89</v>
      </c>
      <c r="W36" t="n">
        <v>3.39</v>
      </c>
      <c r="X36" t="n">
        <v>0.36</v>
      </c>
      <c r="Y36" t="n">
        <v>1</v>
      </c>
      <c r="Z36" t="n">
        <v>10</v>
      </c>
      <c r="AA36" t="n">
        <v>1081.166640332231</v>
      </c>
      <c r="AB36" t="n">
        <v>1479.299895008395</v>
      </c>
      <c r="AC36" t="n">
        <v>1338.117589239235</v>
      </c>
      <c r="AD36" t="n">
        <v>1081166.640332231</v>
      </c>
      <c r="AE36" t="n">
        <v>1479299.895008395</v>
      </c>
      <c r="AF36" t="n">
        <v>2.810956431485572e-06</v>
      </c>
      <c r="AG36" t="n">
        <v>48.07291666666666</v>
      </c>
      <c r="AH36" t="n">
        <v>1338117.589239236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5.4409</v>
      </c>
      <c r="E37" t="n">
        <v>18.38</v>
      </c>
      <c r="F37" t="n">
        <v>14.46</v>
      </c>
      <c r="G37" t="n">
        <v>48.2</v>
      </c>
      <c r="H37" t="n">
        <v>0.57</v>
      </c>
      <c r="I37" t="n">
        <v>18</v>
      </c>
      <c r="J37" t="n">
        <v>303.23</v>
      </c>
      <c r="K37" t="n">
        <v>61.2</v>
      </c>
      <c r="L37" t="n">
        <v>9.75</v>
      </c>
      <c r="M37" t="n">
        <v>16</v>
      </c>
      <c r="N37" t="n">
        <v>87.28</v>
      </c>
      <c r="O37" t="n">
        <v>37632.84</v>
      </c>
      <c r="P37" t="n">
        <v>225.53</v>
      </c>
      <c r="Q37" t="n">
        <v>1389.65</v>
      </c>
      <c r="R37" t="n">
        <v>51.76</v>
      </c>
      <c r="S37" t="n">
        <v>39.31</v>
      </c>
      <c r="T37" t="n">
        <v>5356.52</v>
      </c>
      <c r="U37" t="n">
        <v>0.76</v>
      </c>
      <c r="V37" t="n">
        <v>0.89</v>
      </c>
      <c r="W37" t="n">
        <v>3.39</v>
      </c>
      <c r="X37" t="n">
        <v>0.34</v>
      </c>
      <c r="Y37" t="n">
        <v>1</v>
      </c>
      <c r="Z37" t="n">
        <v>10</v>
      </c>
      <c r="AA37" t="n">
        <v>1077.852409244031</v>
      </c>
      <c r="AB37" t="n">
        <v>1474.765217819963</v>
      </c>
      <c r="AC37" t="n">
        <v>1334.015695277209</v>
      </c>
      <c r="AD37" t="n">
        <v>1077852.409244031</v>
      </c>
      <c r="AE37" t="n">
        <v>1474765.217819964</v>
      </c>
      <c r="AF37" t="n">
        <v>2.822785265696434e-06</v>
      </c>
      <c r="AG37" t="n">
        <v>47.86458333333334</v>
      </c>
      <c r="AH37" t="n">
        <v>1334015.695277209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5.4619</v>
      </c>
      <c r="E38" t="n">
        <v>18.31</v>
      </c>
      <c r="F38" t="n">
        <v>14.44</v>
      </c>
      <c r="G38" t="n">
        <v>50.98</v>
      </c>
      <c r="H38" t="n">
        <v>0.59</v>
      </c>
      <c r="I38" t="n">
        <v>17</v>
      </c>
      <c r="J38" t="n">
        <v>303.76</v>
      </c>
      <c r="K38" t="n">
        <v>61.2</v>
      </c>
      <c r="L38" t="n">
        <v>10</v>
      </c>
      <c r="M38" t="n">
        <v>15</v>
      </c>
      <c r="N38" t="n">
        <v>87.56999999999999</v>
      </c>
      <c r="O38" t="n">
        <v>37698.48</v>
      </c>
      <c r="P38" t="n">
        <v>223.19</v>
      </c>
      <c r="Q38" t="n">
        <v>1389.63</v>
      </c>
      <c r="R38" t="n">
        <v>51.32</v>
      </c>
      <c r="S38" t="n">
        <v>39.31</v>
      </c>
      <c r="T38" t="n">
        <v>5139.22</v>
      </c>
      <c r="U38" t="n">
        <v>0.77</v>
      </c>
      <c r="V38" t="n">
        <v>0.89</v>
      </c>
      <c r="W38" t="n">
        <v>3.39</v>
      </c>
      <c r="X38" t="n">
        <v>0.32</v>
      </c>
      <c r="Y38" t="n">
        <v>1</v>
      </c>
      <c r="Z38" t="n">
        <v>10</v>
      </c>
      <c r="AA38" t="n">
        <v>1074.041120252092</v>
      </c>
      <c r="AB38" t="n">
        <v>1469.550444078989</v>
      </c>
      <c r="AC38" t="n">
        <v>1329.298612223092</v>
      </c>
      <c r="AD38" t="n">
        <v>1074041.120252092</v>
      </c>
      <c r="AE38" t="n">
        <v>1469550.444078989</v>
      </c>
      <c r="AF38" t="n">
        <v>2.83368024457486e-06</v>
      </c>
      <c r="AG38" t="n">
        <v>47.68229166666666</v>
      </c>
      <c r="AH38" t="n">
        <v>1329298.612223092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5.4624</v>
      </c>
      <c r="E39" t="n">
        <v>18.31</v>
      </c>
      <c r="F39" t="n">
        <v>14.44</v>
      </c>
      <c r="G39" t="n">
        <v>50.97</v>
      </c>
      <c r="H39" t="n">
        <v>0.6</v>
      </c>
      <c r="I39" t="n">
        <v>17</v>
      </c>
      <c r="J39" t="n">
        <v>304.3</v>
      </c>
      <c r="K39" t="n">
        <v>61.2</v>
      </c>
      <c r="L39" t="n">
        <v>10.25</v>
      </c>
      <c r="M39" t="n">
        <v>15</v>
      </c>
      <c r="N39" t="n">
        <v>87.84999999999999</v>
      </c>
      <c r="O39" t="n">
        <v>37764.25</v>
      </c>
      <c r="P39" t="n">
        <v>224.08</v>
      </c>
      <c r="Q39" t="n">
        <v>1389.57</v>
      </c>
      <c r="R39" t="n">
        <v>51.3</v>
      </c>
      <c r="S39" t="n">
        <v>39.31</v>
      </c>
      <c r="T39" t="n">
        <v>5132.94</v>
      </c>
      <c r="U39" t="n">
        <v>0.77</v>
      </c>
      <c r="V39" t="n">
        <v>0.89</v>
      </c>
      <c r="W39" t="n">
        <v>3.39</v>
      </c>
      <c r="X39" t="n">
        <v>0.32</v>
      </c>
      <c r="Y39" t="n">
        <v>1</v>
      </c>
      <c r="Z39" t="n">
        <v>10</v>
      </c>
      <c r="AA39" t="n">
        <v>1074.896754894826</v>
      </c>
      <c r="AB39" t="n">
        <v>1470.721161145113</v>
      </c>
      <c r="AC39" t="n">
        <v>1330.357597695537</v>
      </c>
      <c r="AD39" t="n">
        <v>1074896.754894826</v>
      </c>
      <c r="AE39" t="n">
        <v>1470721.161145113</v>
      </c>
      <c r="AF39" t="n">
        <v>2.83393964883387e-06</v>
      </c>
      <c r="AG39" t="n">
        <v>47.68229166666666</v>
      </c>
      <c r="AH39" t="n">
        <v>1330357.597695537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5.4622</v>
      </c>
      <c r="E40" t="n">
        <v>18.31</v>
      </c>
      <c r="F40" t="n">
        <v>14.44</v>
      </c>
      <c r="G40" t="n">
        <v>50.97</v>
      </c>
      <c r="H40" t="n">
        <v>0.61</v>
      </c>
      <c r="I40" t="n">
        <v>17</v>
      </c>
      <c r="J40" t="n">
        <v>304.83</v>
      </c>
      <c r="K40" t="n">
        <v>61.2</v>
      </c>
      <c r="L40" t="n">
        <v>10.5</v>
      </c>
      <c r="M40" t="n">
        <v>15</v>
      </c>
      <c r="N40" t="n">
        <v>88.13</v>
      </c>
      <c r="O40" t="n">
        <v>37830.13</v>
      </c>
      <c r="P40" t="n">
        <v>222.42</v>
      </c>
      <c r="Q40" t="n">
        <v>1389.57</v>
      </c>
      <c r="R40" t="n">
        <v>51.29</v>
      </c>
      <c r="S40" t="n">
        <v>39.31</v>
      </c>
      <c r="T40" t="n">
        <v>5125.72</v>
      </c>
      <c r="U40" t="n">
        <v>0.77</v>
      </c>
      <c r="V40" t="n">
        <v>0.89</v>
      </c>
      <c r="W40" t="n">
        <v>3.39</v>
      </c>
      <c r="X40" t="n">
        <v>0.32</v>
      </c>
      <c r="Y40" t="n">
        <v>1</v>
      </c>
      <c r="Z40" t="n">
        <v>10</v>
      </c>
      <c r="AA40" t="n">
        <v>1073.255352105954</v>
      </c>
      <c r="AB40" t="n">
        <v>1468.475321435799</v>
      </c>
      <c r="AC40" t="n">
        <v>1328.326097776024</v>
      </c>
      <c r="AD40" t="n">
        <v>1073255.352105954</v>
      </c>
      <c r="AE40" t="n">
        <v>1468475.321435799</v>
      </c>
      <c r="AF40" t="n">
        <v>2.833835887130266e-06</v>
      </c>
      <c r="AG40" t="n">
        <v>47.68229166666666</v>
      </c>
      <c r="AH40" t="n">
        <v>1328326.097776024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5.4838</v>
      </c>
      <c r="E41" t="n">
        <v>18.24</v>
      </c>
      <c r="F41" t="n">
        <v>14.42</v>
      </c>
      <c r="G41" t="n">
        <v>54.09</v>
      </c>
      <c r="H41" t="n">
        <v>0.63</v>
      </c>
      <c r="I41" t="n">
        <v>16</v>
      </c>
      <c r="J41" t="n">
        <v>305.37</v>
      </c>
      <c r="K41" t="n">
        <v>61.2</v>
      </c>
      <c r="L41" t="n">
        <v>10.75</v>
      </c>
      <c r="M41" t="n">
        <v>14</v>
      </c>
      <c r="N41" t="n">
        <v>88.42</v>
      </c>
      <c r="O41" t="n">
        <v>37896.14</v>
      </c>
      <c r="P41" t="n">
        <v>220.52</v>
      </c>
      <c r="Q41" t="n">
        <v>1389.67</v>
      </c>
      <c r="R41" t="n">
        <v>50.69</v>
      </c>
      <c r="S41" t="n">
        <v>39.31</v>
      </c>
      <c r="T41" t="n">
        <v>4831.52</v>
      </c>
      <c r="U41" t="n">
        <v>0.78</v>
      </c>
      <c r="V41" t="n">
        <v>0.89</v>
      </c>
      <c r="W41" t="n">
        <v>3.39</v>
      </c>
      <c r="X41" t="n">
        <v>0.3</v>
      </c>
      <c r="Y41" t="n">
        <v>1</v>
      </c>
      <c r="Z41" t="n">
        <v>10</v>
      </c>
      <c r="AA41" t="n">
        <v>1059.852024759764</v>
      </c>
      <c r="AB41" t="n">
        <v>1450.136297647673</v>
      </c>
      <c r="AC41" t="n">
        <v>1311.737324679254</v>
      </c>
      <c r="AD41" t="n">
        <v>1059852.024759764</v>
      </c>
      <c r="AE41" t="n">
        <v>1450136.297647673</v>
      </c>
      <c r="AF41" t="n">
        <v>2.845042151119503e-06</v>
      </c>
      <c r="AG41" t="n">
        <v>47.5</v>
      </c>
      <c r="AH41" t="n">
        <v>1311737.324679255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5.4847</v>
      </c>
      <c r="E42" t="n">
        <v>18.23</v>
      </c>
      <c r="F42" t="n">
        <v>14.42</v>
      </c>
      <c r="G42" t="n">
        <v>54.08</v>
      </c>
      <c r="H42" t="n">
        <v>0.64</v>
      </c>
      <c r="I42" t="n">
        <v>16</v>
      </c>
      <c r="J42" t="n">
        <v>305.9</v>
      </c>
      <c r="K42" t="n">
        <v>61.2</v>
      </c>
      <c r="L42" t="n">
        <v>11</v>
      </c>
      <c r="M42" t="n">
        <v>14</v>
      </c>
      <c r="N42" t="n">
        <v>88.7</v>
      </c>
      <c r="O42" t="n">
        <v>37962.28</v>
      </c>
      <c r="P42" t="n">
        <v>220.32</v>
      </c>
      <c r="Q42" t="n">
        <v>1389.74</v>
      </c>
      <c r="R42" t="n">
        <v>50.68</v>
      </c>
      <c r="S42" t="n">
        <v>39.31</v>
      </c>
      <c r="T42" t="n">
        <v>4824.38</v>
      </c>
      <c r="U42" t="n">
        <v>0.78</v>
      </c>
      <c r="V42" t="n">
        <v>0.89</v>
      </c>
      <c r="W42" t="n">
        <v>3.38</v>
      </c>
      <c r="X42" t="n">
        <v>0.3</v>
      </c>
      <c r="Y42" t="n">
        <v>1</v>
      </c>
      <c r="Z42" t="n">
        <v>10</v>
      </c>
      <c r="AA42" t="n">
        <v>1059.598631212742</v>
      </c>
      <c r="AB42" t="n">
        <v>1449.789593417702</v>
      </c>
      <c r="AC42" t="n">
        <v>1311.42370941439</v>
      </c>
      <c r="AD42" t="n">
        <v>1059598.631212742</v>
      </c>
      <c r="AE42" t="n">
        <v>1449789.593417702</v>
      </c>
      <c r="AF42" t="n">
        <v>2.845509078785722e-06</v>
      </c>
      <c r="AG42" t="n">
        <v>47.47395833333334</v>
      </c>
      <c r="AH42" t="n">
        <v>1311423.70941439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5.5038</v>
      </c>
      <c r="E43" t="n">
        <v>18.17</v>
      </c>
      <c r="F43" t="n">
        <v>14.41</v>
      </c>
      <c r="G43" t="n">
        <v>57.65</v>
      </c>
      <c r="H43" t="n">
        <v>0.65</v>
      </c>
      <c r="I43" t="n">
        <v>15</v>
      </c>
      <c r="J43" t="n">
        <v>306.44</v>
      </c>
      <c r="K43" t="n">
        <v>61.2</v>
      </c>
      <c r="L43" t="n">
        <v>11.25</v>
      </c>
      <c r="M43" t="n">
        <v>13</v>
      </c>
      <c r="N43" t="n">
        <v>88.98999999999999</v>
      </c>
      <c r="O43" t="n">
        <v>38028.53</v>
      </c>
      <c r="P43" t="n">
        <v>218.68</v>
      </c>
      <c r="Q43" t="n">
        <v>1389.6</v>
      </c>
      <c r="R43" t="n">
        <v>50.46</v>
      </c>
      <c r="S43" t="n">
        <v>39.31</v>
      </c>
      <c r="T43" t="n">
        <v>4719.18</v>
      </c>
      <c r="U43" t="n">
        <v>0.78</v>
      </c>
      <c r="V43" t="n">
        <v>0.89</v>
      </c>
      <c r="W43" t="n">
        <v>3.38</v>
      </c>
      <c r="X43" t="n">
        <v>0.29</v>
      </c>
      <c r="Y43" t="n">
        <v>1</v>
      </c>
      <c r="Z43" t="n">
        <v>10</v>
      </c>
      <c r="AA43" t="n">
        <v>1056.735595025493</v>
      </c>
      <c r="AB43" t="n">
        <v>1445.872260998067</v>
      </c>
      <c r="AC43" t="n">
        <v>1307.880241702874</v>
      </c>
      <c r="AD43" t="n">
        <v>1056735.595025494</v>
      </c>
      <c r="AE43" t="n">
        <v>1445872.260998067</v>
      </c>
      <c r="AF43" t="n">
        <v>2.855418321479909e-06</v>
      </c>
      <c r="AG43" t="n">
        <v>47.31770833333334</v>
      </c>
      <c r="AH43" t="n">
        <v>1307880.241702874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5.5048</v>
      </c>
      <c r="E44" t="n">
        <v>18.17</v>
      </c>
      <c r="F44" t="n">
        <v>14.41</v>
      </c>
      <c r="G44" t="n">
        <v>57.63</v>
      </c>
      <c r="H44" t="n">
        <v>0.67</v>
      </c>
      <c r="I44" t="n">
        <v>15</v>
      </c>
      <c r="J44" t="n">
        <v>306.98</v>
      </c>
      <c r="K44" t="n">
        <v>61.2</v>
      </c>
      <c r="L44" t="n">
        <v>11.5</v>
      </c>
      <c r="M44" t="n">
        <v>13</v>
      </c>
      <c r="N44" t="n">
        <v>89.28</v>
      </c>
      <c r="O44" t="n">
        <v>38094.91</v>
      </c>
      <c r="P44" t="n">
        <v>217.3</v>
      </c>
      <c r="Q44" t="n">
        <v>1389.74</v>
      </c>
      <c r="R44" t="n">
        <v>50.13</v>
      </c>
      <c r="S44" t="n">
        <v>39.31</v>
      </c>
      <c r="T44" t="n">
        <v>4557.47</v>
      </c>
      <c r="U44" t="n">
        <v>0.78</v>
      </c>
      <c r="V44" t="n">
        <v>0.89</v>
      </c>
      <c r="W44" t="n">
        <v>3.39</v>
      </c>
      <c r="X44" t="n">
        <v>0.29</v>
      </c>
      <c r="Y44" t="n">
        <v>1</v>
      </c>
      <c r="Z44" t="n">
        <v>10</v>
      </c>
      <c r="AA44" t="n">
        <v>1055.311079930109</v>
      </c>
      <c r="AB44" t="n">
        <v>1443.923176599391</v>
      </c>
      <c r="AC44" t="n">
        <v>1306.117175183651</v>
      </c>
      <c r="AD44" t="n">
        <v>1055311.079930109</v>
      </c>
      <c r="AE44" t="n">
        <v>1443923.176599391</v>
      </c>
      <c r="AF44" t="n">
        <v>2.855937129997929e-06</v>
      </c>
      <c r="AG44" t="n">
        <v>47.31770833333334</v>
      </c>
      <c r="AH44" t="n">
        <v>1306117.175183651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5.5044</v>
      </c>
      <c r="E45" t="n">
        <v>18.17</v>
      </c>
      <c r="F45" t="n">
        <v>14.41</v>
      </c>
      <c r="G45" t="n">
        <v>57.64</v>
      </c>
      <c r="H45" t="n">
        <v>0.68</v>
      </c>
      <c r="I45" t="n">
        <v>15</v>
      </c>
      <c r="J45" t="n">
        <v>307.52</v>
      </c>
      <c r="K45" t="n">
        <v>61.2</v>
      </c>
      <c r="L45" t="n">
        <v>11.75</v>
      </c>
      <c r="M45" t="n">
        <v>13</v>
      </c>
      <c r="N45" t="n">
        <v>89.56999999999999</v>
      </c>
      <c r="O45" t="n">
        <v>38161.42</v>
      </c>
      <c r="P45" t="n">
        <v>216.69</v>
      </c>
      <c r="Q45" t="n">
        <v>1389.64</v>
      </c>
      <c r="R45" t="n">
        <v>50.37</v>
      </c>
      <c r="S45" t="n">
        <v>39.31</v>
      </c>
      <c r="T45" t="n">
        <v>4676.12</v>
      </c>
      <c r="U45" t="n">
        <v>0.78</v>
      </c>
      <c r="V45" t="n">
        <v>0.89</v>
      </c>
      <c r="W45" t="n">
        <v>3.38</v>
      </c>
      <c r="X45" t="n">
        <v>0.29</v>
      </c>
      <c r="Y45" t="n">
        <v>1</v>
      </c>
      <c r="Z45" t="n">
        <v>10</v>
      </c>
      <c r="AA45" t="n">
        <v>1054.732005483845</v>
      </c>
      <c r="AB45" t="n">
        <v>1443.130861395051</v>
      </c>
      <c r="AC45" t="n">
        <v>1305.400477430392</v>
      </c>
      <c r="AD45" t="n">
        <v>1054732.005483845</v>
      </c>
      <c r="AE45" t="n">
        <v>1443130.861395051</v>
      </c>
      <c r="AF45" t="n">
        <v>2.855729606590721e-06</v>
      </c>
      <c r="AG45" t="n">
        <v>47.31770833333334</v>
      </c>
      <c r="AH45" t="n">
        <v>1305400.477430392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5.5274</v>
      </c>
      <c r="E46" t="n">
        <v>18.09</v>
      </c>
      <c r="F46" t="n">
        <v>14.39</v>
      </c>
      <c r="G46" t="n">
        <v>61.66</v>
      </c>
      <c r="H46" t="n">
        <v>0.6899999999999999</v>
      </c>
      <c r="I46" t="n">
        <v>14</v>
      </c>
      <c r="J46" t="n">
        <v>308.06</v>
      </c>
      <c r="K46" t="n">
        <v>61.2</v>
      </c>
      <c r="L46" t="n">
        <v>12</v>
      </c>
      <c r="M46" t="n">
        <v>12</v>
      </c>
      <c r="N46" t="n">
        <v>89.86</v>
      </c>
      <c r="O46" t="n">
        <v>38228.06</v>
      </c>
      <c r="P46" t="n">
        <v>215.53</v>
      </c>
      <c r="Q46" t="n">
        <v>1389.58</v>
      </c>
      <c r="R46" t="n">
        <v>49.52</v>
      </c>
      <c r="S46" t="n">
        <v>39.31</v>
      </c>
      <c r="T46" t="n">
        <v>4255.48</v>
      </c>
      <c r="U46" t="n">
        <v>0.79</v>
      </c>
      <c r="V46" t="n">
        <v>0.89</v>
      </c>
      <c r="W46" t="n">
        <v>3.39</v>
      </c>
      <c r="X46" t="n">
        <v>0.27</v>
      </c>
      <c r="Y46" t="n">
        <v>1</v>
      </c>
      <c r="Z46" t="n">
        <v>10</v>
      </c>
      <c r="AA46" t="n">
        <v>1052.058075112242</v>
      </c>
      <c r="AB46" t="n">
        <v>1439.472271895142</v>
      </c>
      <c r="AC46" t="n">
        <v>1302.091058577491</v>
      </c>
      <c r="AD46" t="n">
        <v>1052058.075112242</v>
      </c>
      <c r="AE46" t="n">
        <v>1439472.271895142</v>
      </c>
      <c r="AF46" t="n">
        <v>2.867662202505187e-06</v>
      </c>
      <c r="AG46" t="n">
        <v>47.109375</v>
      </c>
      <c r="AH46" t="n">
        <v>1302091.058577491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5.5303</v>
      </c>
      <c r="E47" t="n">
        <v>18.08</v>
      </c>
      <c r="F47" t="n">
        <v>14.38</v>
      </c>
      <c r="G47" t="n">
        <v>61.62</v>
      </c>
      <c r="H47" t="n">
        <v>0.71</v>
      </c>
      <c r="I47" t="n">
        <v>14</v>
      </c>
      <c r="J47" t="n">
        <v>308.6</v>
      </c>
      <c r="K47" t="n">
        <v>61.2</v>
      </c>
      <c r="L47" t="n">
        <v>12.25</v>
      </c>
      <c r="M47" t="n">
        <v>12</v>
      </c>
      <c r="N47" t="n">
        <v>90.15000000000001</v>
      </c>
      <c r="O47" t="n">
        <v>38294.82</v>
      </c>
      <c r="P47" t="n">
        <v>214.1</v>
      </c>
      <c r="Q47" t="n">
        <v>1389.78</v>
      </c>
      <c r="R47" t="n">
        <v>49.34</v>
      </c>
      <c r="S47" t="n">
        <v>39.31</v>
      </c>
      <c r="T47" t="n">
        <v>4165.13</v>
      </c>
      <c r="U47" t="n">
        <v>0.8</v>
      </c>
      <c r="V47" t="n">
        <v>0.89</v>
      </c>
      <c r="W47" t="n">
        <v>3.38</v>
      </c>
      <c r="X47" t="n">
        <v>0.26</v>
      </c>
      <c r="Y47" t="n">
        <v>1</v>
      </c>
      <c r="Z47" t="n">
        <v>10</v>
      </c>
      <c r="AA47" t="n">
        <v>1050.399597470933</v>
      </c>
      <c r="AB47" t="n">
        <v>1437.203069619433</v>
      </c>
      <c r="AC47" t="n">
        <v>1300.038425782131</v>
      </c>
      <c r="AD47" t="n">
        <v>1050399.597470933</v>
      </c>
      <c r="AE47" t="n">
        <v>1437203.069619433</v>
      </c>
      <c r="AF47" t="n">
        <v>2.869166747207446e-06</v>
      </c>
      <c r="AG47" t="n">
        <v>47.08333333333334</v>
      </c>
      <c r="AH47" t="n">
        <v>1300038.425782131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5.5266</v>
      </c>
      <c r="E48" t="n">
        <v>18.09</v>
      </c>
      <c r="F48" t="n">
        <v>14.39</v>
      </c>
      <c r="G48" t="n">
        <v>61.67</v>
      </c>
      <c r="H48" t="n">
        <v>0.72</v>
      </c>
      <c r="I48" t="n">
        <v>14</v>
      </c>
      <c r="J48" t="n">
        <v>309.14</v>
      </c>
      <c r="K48" t="n">
        <v>61.2</v>
      </c>
      <c r="L48" t="n">
        <v>12.5</v>
      </c>
      <c r="M48" t="n">
        <v>12</v>
      </c>
      <c r="N48" t="n">
        <v>90.44</v>
      </c>
      <c r="O48" t="n">
        <v>38361.7</v>
      </c>
      <c r="P48" t="n">
        <v>213.13</v>
      </c>
      <c r="Q48" t="n">
        <v>1389.6</v>
      </c>
      <c r="R48" t="n">
        <v>49.55</v>
      </c>
      <c r="S48" t="n">
        <v>39.31</v>
      </c>
      <c r="T48" t="n">
        <v>4271.1</v>
      </c>
      <c r="U48" t="n">
        <v>0.79</v>
      </c>
      <c r="V48" t="n">
        <v>0.89</v>
      </c>
      <c r="W48" t="n">
        <v>3.39</v>
      </c>
      <c r="X48" t="n">
        <v>0.27</v>
      </c>
      <c r="Y48" t="n">
        <v>1</v>
      </c>
      <c r="Z48" t="n">
        <v>10</v>
      </c>
      <c r="AA48" t="n">
        <v>1049.74217957486</v>
      </c>
      <c r="AB48" t="n">
        <v>1436.303561450795</v>
      </c>
      <c r="AC48" t="n">
        <v>1299.22476541064</v>
      </c>
      <c r="AD48" t="n">
        <v>1049742.17957486</v>
      </c>
      <c r="AE48" t="n">
        <v>1436303.561450795</v>
      </c>
      <c r="AF48" t="n">
        <v>2.867247155690771e-06</v>
      </c>
      <c r="AG48" t="n">
        <v>47.109375</v>
      </c>
      <c r="AH48" t="n">
        <v>1299224.76541064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5.5502</v>
      </c>
      <c r="E49" t="n">
        <v>18.02</v>
      </c>
      <c r="F49" t="n">
        <v>14.37</v>
      </c>
      <c r="G49" t="n">
        <v>66.31</v>
      </c>
      <c r="H49" t="n">
        <v>0.73</v>
      </c>
      <c r="I49" t="n">
        <v>13</v>
      </c>
      <c r="J49" t="n">
        <v>309.68</v>
      </c>
      <c r="K49" t="n">
        <v>61.2</v>
      </c>
      <c r="L49" t="n">
        <v>12.75</v>
      </c>
      <c r="M49" t="n">
        <v>11</v>
      </c>
      <c r="N49" t="n">
        <v>90.73999999999999</v>
      </c>
      <c r="O49" t="n">
        <v>38428.72</v>
      </c>
      <c r="P49" t="n">
        <v>211.99</v>
      </c>
      <c r="Q49" t="n">
        <v>1389.59</v>
      </c>
      <c r="R49" t="n">
        <v>49.03</v>
      </c>
      <c r="S49" t="n">
        <v>39.31</v>
      </c>
      <c r="T49" t="n">
        <v>4014.96</v>
      </c>
      <c r="U49" t="n">
        <v>0.8</v>
      </c>
      <c r="V49" t="n">
        <v>0.89</v>
      </c>
      <c r="W49" t="n">
        <v>3.38</v>
      </c>
      <c r="X49" t="n">
        <v>0.25</v>
      </c>
      <c r="Y49" t="n">
        <v>1</v>
      </c>
      <c r="Z49" t="n">
        <v>10</v>
      </c>
      <c r="AA49" t="n">
        <v>1046.982926656348</v>
      </c>
      <c r="AB49" t="n">
        <v>1432.52822987804</v>
      </c>
      <c r="AC49" t="n">
        <v>1295.809746184477</v>
      </c>
      <c r="AD49" t="n">
        <v>1046982.926656348</v>
      </c>
      <c r="AE49" t="n">
        <v>1432528.22987804</v>
      </c>
      <c r="AF49" t="n">
        <v>2.879491036716049e-06</v>
      </c>
      <c r="AG49" t="n">
        <v>46.92708333333334</v>
      </c>
      <c r="AH49" t="n">
        <v>1295809.746184477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5.5533</v>
      </c>
      <c r="E50" t="n">
        <v>18.01</v>
      </c>
      <c r="F50" t="n">
        <v>14.36</v>
      </c>
      <c r="G50" t="n">
        <v>66.27</v>
      </c>
      <c r="H50" t="n">
        <v>0.75</v>
      </c>
      <c r="I50" t="n">
        <v>13</v>
      </c>
      <c r="J50" t="n">
        <v>310.23</v>
      </c>
      <c r="K50" t="n">
        <v>61.2</v>
      </c>
      <c r="L50" t="n">
        <v>13</v>
      </c>
      <c r="M50" t="n">
        <v>11</v>
      </c>
      <c r="N50" t="n">
        <v>91.03</v>
      </c>
      <c r="O50" t="n">
        <v>38495.87</v>
      </c>
      <c r="P50" t="n">
        <v>211.01</v>
      </c>
      <c r="Q50" t="n">
        <v>1389.61</v>
      </c>
      <c r="R50" t="n">
        <v>48.73</v>
      </c>
      <c r="S50" t="n">
        <v>39.31</v>
      </c>
      <c r="T50" t="n">
        <v>3867.91</v>
      </c>
      <c r="U50" t="n">
        <v>0.8100000000000001</v>
      </c>
      <c r="V50" t="n">
        <v>0.89</v>
      </c>
      <c r="W50" t="n">
        <v>3.38</v>
      </c>
      <c r="X50" t="n">
        <v>0.24</v>
      </c>
      <c r="Y50" t="n">
        <v>1</v>
      </c>
      <c r="Z50" t="n">
        <v>10</v>
      </c>
      <c r="AA50" t="n">
        <v>1045.763291977952</v>
      </c>
      <c r="AB50" t="n">
        <v>1430.859471904573</v>
      </c>
      <c r="AC50" t="n">
        <v>1294.300252129882</v>
      </c>
      <c r="AD50" t="n">
        <v>1045763.291977952</v>
      </c>
      <c r="AE50" t="n">
        <v>1430859.471904573</v>
      </c>
      <c r="AF50" t="n">
        <v>2.881099343121911e-06</v>
      </c>
      <c r="AG50" t="n">
        <v>46.90104166666666</v>
      </c>
      <c r="AH50" t="n">
        <v>1294300.252129882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5.5524</v>
      </c>
      <c r="E51" t="n">
        <v>18.01</v>
      </c>
      <c r="F51" t="n">
        <v>14.36</v>
      </c>
      <c r="G51" t="n">
        <v>66.28</v>
      </c>
      <c r="H51" t="n">
        <v>0.76</v>
      </c>
      <c r="I51" t="n">
        <v>13</v>
      </c>
      <c r="J51" t="n">
        <v>310.77</v>
      </c>
      <c r="K51" t="n">
        <v>61.2</v>
      </c>
      <c r="L51" t="n">
        <v>13.25</v>
      </c>
      <c r="M51" t="n">
        <v>11</v>
      </c>
      <c r="N51" t="n">
        <v>91.33</v>
      </c>
      <c r="O51" t="n">
        <v>38563.14</v>
      </c>
      <c r="P51" t="n">
        <v>208.94</v>
      </c>
      <c r="Q51" t="n">
        <v>1389.75</v>
      </c>
      <c r="R51" t="n">
        <v>48.8</v>
      </c>
      <c r="S51" t="n">
        <v>39.31</v>
      </c>
      <c r="T51" t="n">
        <v>3902.76</v>
      </c>
      <c r="U51" t="n">
        <v>0.8100000000000001</v>
      </c>
      <c r="V51" t="n">
        <v>0.89</v>
      </c>
      <c r="W51" t="n">
        <v>3.38</v>
      </c>
      <c r="X51" t="n">
        <v>0.24</v>
      </c>
      <c r="Y51" t="n">
        <v>1</v>
      </c>
      <c r="Z51" t="n">
        <v>10</v>
      </c>
      <c r="AA51" t="n">
        <v>1043.786480710312</v>
      </c>
      <c r="AB51" t="n">
        <v>1428.154711517431</v>
      </c>
      <c r="AC51" t="n">
        <v>1291.853630277933</v>
      </c>
      <c r="AD51" t="n">
        <v>1043786.480710312</v>
      </c>
      <c r="AE51" t="n">
        <v>1428154.711517431</v>
      </c>
      <c r="AF51" t="n">
        <v>2.880632415455693e-06</v>
      </c>
      <c r="AG51" t="n">
        <v>46.90104166666666</v>
      </c>
      <c r="AH51" t="n">
        <v>1291853.630277934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5.5755</v>
      </c>
      <c r="E52" t="n">
        <v>17.94</v>
      </c>
      <c r="F52" t="n">
        <v>14.34</v>
      </c>
      <c r="G52" t="n">
        <v>71.7</v>
      </c>
      <c r="H52" t="n">
        <v>0.77</v>
      </c>
      <c r="I52" t="n">
        <v>12</v>
      </c>
      <c r="J52" t="n">
        <v>311.32</v>
      </c>
      <c r="K52" t="n">
        <v>61.2</v>
      </c>
      <c r="L52" t="n">
        <v>13.5</v>
      </c>
      <c r="M52" t="n">
        <v>9</v>
      </c>
      <c r="N52" t="n">
        <v>91.62</v>
      </c>
      <c r="O52" t="n">
        <v>38630.55</v>
      </c>
      <c r="P52" t="n">
        <v>206.95</v>
      </c>
      <c r="Q52" t="n">
        <v>1389.58</v>
      </c>
      <c r="R52" t="n">
        <v>48.1</v>
      </c>
      <c r="S52" t="n">
        <v>39.31</v>
      </c>
      <c r="T52" t="n">
        <v>3555.42</v>
      </c>
      <c r="U52" t="n">
        <v>0.82</v>
      </c>
      <c r="V52" t="n">
        <v>0.9</v>
      </c>
      <c r="W52" t="n">
        <v>3.38</v>
      </c>
      <c r="X52" t="n">
        <v>0.22</v>
      </c>
      <c r="Y52" t="n">
        <v>1</v>
      </c>
      <c r="Z52" t="n">
        <v>10</v>
      </c>
      <c r="AA52" t="n">
        <v>1030.441501412309</v>
      </c>
      <c r="AB52" t="n">
        <v>1409.895522102967</v>
      </c>
      <c r="AC52" t="n">
        <v>1275.337072274252</v>
      </c>
      <c r="AD52" t="n">
        <v>1030441.501412309</v>
      </c>
      <c r="AE52" t="n">
        <v>1409895.522102967</v>
      </c>
      <c r="AF52" t="n">
        <v>2.892616892221961e-06</v>
      </c>
      <c r="AG52" t="n">
        <v>46.71875</v>
      </c>
      <c r="AH52" t="n">
        <v>1275337.072274252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5.5759</v>
      </c>
      <c r="E53" t="n">
        <v>17.93</v>
      </c>
      <c r="F53" t="n">
        <v>14.34</v>
      </c>
      <c r="G53" t="n">
        <v>71.69</v>
      </c>
      <c r="H53" t="n">
        <v>0.79</v>
      </c>
      <c r="I53" t="n">
        <v>12</v>
      </c>
      <c r="J53" t="n">
        <v>311.87</v>
      </c>
      <c r="K53" t="n">
        <v>61.2</v>
      </c>
      <c r="L53" t="n">
        <v>13.75</v>
      </c>
      <c r="M53" t="n">
        <v>10</v>
      </c>
      <c r="N53" t="n">
        <v>91.92</v>
      </c>
      <c r="O53" t="n">
        <v>38698.21</v>
      </c>
      <c r="P53" t="n">
        <v>206.54</v>
      </c>
      <c r="Q53" t="n">
        <v>1389.57</v>
      </c>
      <c r="R53" t="n">
        <v>48.13</v>
      </c>
      <c r="S53" t="n">
        <v>39.31</v>
      </c>
      <c r="T53" t="n">
        <v>3568.63</v>
      </c>
      <c r="U53" t="n">
        <v>0.82</v>
      </c>
      <c r="V53" t="n">
        <v>0.9</v>
      </c>
      <c r="W53" t="n">
        <v>3.38</v>
      </c>
      <c r="X53" t="n">
        <v>0.22</v>
      </c>
      <c r="Y53" t="n">
        <v>1</v>
      </c>
      <c r="Z53" t="n">
        <v>10</v>
      </c>
      <c r="AA53" t="n">
        <v>1030.018717229821</v>
      </c>
      <c r="AB53" t="n">
        <v>1409.317050132565</v>
      </c>
      <c r="AC53" t="n">
        <v>1274.813808856815</v>
      </c>
      <c r="AD53" t="n">
        <v>1030018.717229821</v>
      </c>
      <c r="AE53" t="n">
        <v>1409317.050132565</v>
      </c>
      <c r="AF53" t="n">
        <v>2.89282441562917e-06</v>
      </c>
      <c r="AG53" t="n">
        <v>46.69270833333334</v>
      </c>
      <c r="AH53" t="n">
        <v>1274813.808856815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5.5751</v>
      </c>
      <c r="E54" t="n">
        <v>17.94</v>
      </c>
      <c r="F54" t="n">
        <v>14.34</v>
      </c>
      <c r="G54" t="n">
        <v>71.70999999999999</v>
      </c>
      <c r="H54" t="n">
        <v>0.8</v>
      </c>
      <c r="I54" t="n">
        <v>12</v>
      </c>
      <c r="J54" t="n">
        <v>312.42</v>
      </c>
      <c r="K54" t="n">
        <v>61.2</v>
      </c>
      <c r="L54" t="n">
        <v>14</v>
      </c>
      <c r="M54" t="n">
        <v>9</v>
      </c>
      <c r="N54" t="n">
        <v>92.22</v>
      </c>
      <c r="O54" t="n">
        <v>38765.89</v>
      </c>
      <c r="P54" t="n">
        <v>206.44</v>
      </c>
      <c r="Q54" t="n">
        <v>1389.61</v>
      </c>
      <c r="R54" t="n">
        <v>48.13</v>
      </c>
      <c r="S54" t="n">
        <v>39.31</v>
      </c>
      <c r="T54" t="n">
        <v>3572.24</v>
      </c>
      <c r="U54" t="n">
        <v>0.82</v>
      </c>
      <c r="V54" t="n">
        <v>0.9</v>
      </c>
      <c r="W54" t="n">
        <v>3.38</v>
      </c>
      <c r="X54" t="n">
        <v>0.22</v>
      </c>
      <c r="Y54" t="n">
        <v>1</v>
      </c>
      <c r="Z54" t="n">
        <v>10</v>
      </c>
      <c r="AA54" t="n">
        <v>1029.966317189879</v>
      </c>
      <c r="AB54" t="n">
        <v>1409.24535408619</v>
      </c>
      <c r="AC54" t="n">
        <v>1274.748955380481</v>
      </c>
      <c r="AD54" t="n">
        <v>1029966.317189879</v>
      </c>
      <c r="AE54" t="n">
        <v>1409245.35408619</v>
      </c>
      <c r="AF54" t="n">
        <v>2.892409368814753e-06</v>
      </c>
      <c r="AG54" t="n">
        <v>46.71875</v>
      </c>
      <c r="AH54" t="n">
        <v>1274748.955380481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5.5763</v>
      </c>
      <c r="E55" t="n">
        <v>17.93</v>
      </c>
      <c r="F55" t="n">
        <v>14.34</v>
      </c>
      <c r="G55" t="n">
        <v>71.69</v>
      </c>
      <c r="H55" t="n">
        <v>0.8100000000000001</v>
      </c>
      <c r="I55" t="n">
        <v>12</v>
      </c>
      <c r="J55" t="n">
        <v>312.97</v>
      </c>
      <c r="K55" t="n">
        <v>61.2</v>
      </c>
      <c r="L55" t="n">
        <v>14.25</v>
      </c>
      <c r="M55" t="n">
        <v>8</v>
      </c>
      <c r="N55" t="n">
        <v>92.52</v>
      </c>
      <c r="O55" t="n">
        <v>38833.69</v>
      </c>
      <c r="P55" t="n">
        <v>205.28</v>
      </c>
      <c r="Q55" t="n">
        <v>1389.67</v>
      </c>
      <c r="R55" t="n">
        <v>48.02</v>
      </c>
      <c r="S55" t="n">
        <v>39.31</v>
      </c>
      <c r="T55" t="n">
        <v>3514.31</v>
      </c>
      <c r="U55" t="n">
        <v>0.82</v>
      </c>
      <c r="V55" t="n">
        <v>0.9</v>
      </c>
      <c r="W55" t="n">
        <v>3.38</v>
      </c>
      <c r="X55" t="n">
        <v>0.22</v>
      </c>
      <c r="Y55" t="n">
        <v>1</v>
      </c>
      <c r="Z55" t="n">
        <v>10</v>
      </c>
      <c r="AA55" t="n">
        <v>1028.766471477014</v>
      </c>
      <c r="AB55" t="n">
        <v>1407.603672248391</v>
      </c>
      <c r="AC55" t="n">
        <v>1273.263953353166</v>
      </c>
      <c r="AD55" t="n">
        <v>1028766.471477014</v>
      </c>
      <c r="AE55" t="n">
        <v>1407603.672248391</v>
      </c>
      <c r="AF55" t="n">
        <v>2.893031939036377e-06</v>
      </c>
      <c r="AG55" t="n">
        <v>46.69270833333334</v>
      </c>
      <c r="AH55" t="n">
        <v>1273263.953353166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5.5696</v>
      </c>
      <c r="E56" t="n">
        <v>17.95</v>
      </c>
      <c r="F56" t="n">
        <v>14.36</v>
      </c>
      <c r="G56" t="n">
        <v>71.79000000000001</v>
      </c>
      <c r="H56" t="n">
        <v>0.82</v>
      </c>
      <c r="I56" t="n">
        <v>12</v>
      </c>
      <c r="J56" t="n">
        <v>313.52</v>
      </c>
      <c r="K56" t="n">
        <v>61.2</v>
      </c>
      <c r="L56" t="n">
        <v>14.5</v>
      </c>
      <c r="M56" t="n">
        <v>8</v>
      </c>
      <c r="N56" t="n">
        <v>92.81999999999999</v>
      </c>
      <c r="O56" t="n">
        <v>38901.63</v>
      </c>
      <c r="P56" t="n">
        <v>203.66</v>
      </c>
      <c r="Q56" t="n">
        <v>1389.65</v>
      </c>
      <c r="R56" t="n">
        <v>48.73</v>
      </c>
      <c r="S56" t="n">
        <v>39.31</v>
      </c>
      <c r="T56" t="n">
        <v>3868.45</v>
      </c>
      <c r="U56" t="n">
        <v>0.8100000000000001</v>
      </c>
      <c r="V56" t="n">
        <v>0.89</v>
      </c>
      <c r="W56" t="n">
        <v>3.38</v>
      </c>
      <c r="X56" t="n">
        <v>0.24</v>
      </c>
      <c r="Y56" t="n">
        <v>1</v>
      </c>
      <c r="Z56" t="n">
        <v>10</v>
      </c>
      <c r="AA56" t="n">
        <v>1027.719587520404</v>
      </c>
      <c r="AB56" t="n">
        <v>1406.171279433697</v>
      </c>
      <c r="AC56" t="n">
        <v>1271.96826609833</v>
      </c>
      <c r="AD56" t="n">
        <v>1027719.587520404</v>
      </c>
      <c r="AE56" t="n">
        <v>1406171.279433697</v>
      </c>
      <c r="AF56" t="n">
        <v>2.889555921965642e-06</v>
      </c>
      <c r="AG56" t="n">
        <v>46.74479166666666</v>
      </c>
      <c r="AH56" t="n">
        <v>1271968.26609833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5.5915</v>
      </c>
      <c r="E57" t="n">
        <v>17.88</v>
      </c>
      <c r="F57" t="n">
        <v>14.34</v>
      </c>
      <c r="G57" t="n">
        <v>78.23</v>
      </c>
      <c r="H57" t="n">
        <v>0.84</v>
      </c>
      <c r="I57" t="n">
        <v>11</v>
      </c>
      <c r="J57" t="n">
        <v>314.07</v>
      </c>
      <c r="K57" t="n">
        <v>61.2</v>
      </c>
      <c r="L57" t="n">
        <v>14.75</v>
      </c>
      <c r="M57" t="n">
        <v>5</v>
      </c>
      <c r="N57" t="n">
        <v>93.12</v>
      </c>
      <c r="O57" t="n">
        <v>38969.71</v>
      </c>
      <c r="P57" t="n">
        <v>202.95</v>
      </c>
      <c r="Q57" t="n">
        <v>1389.57</v>
      </c>
      <c r="R57" t="n">
        <v>48.19</v>
      </c>
      <c r="S57" t="n">
        <v>39.31</v>
      </c>
      <c r="T57" t="n">
        <v>3607.04</v>
      </c>
      <c r="U57" t="n">
        <v>0.82</v>
      </c>
      <c r="V57" t="n">
        <v>0.89</v>
      </c>
      <c r="W57" t="n">
        <v>3.38</v>
      </c>
      <c r="X57" t="n">
        <v>0.22</v>
      </c>
      <c r="Y57" t="n">
        <v>1</v>
      </c>
      <c r="Z57" t="n">
        <v>10</v>
      </c>
      <c r="AA57" t="n">
        <v>1025.645685138475</v>
      </c>
      <c r="AB57" t="n">
        <v>1403.333674700626</v>
      </c>
      <c r="AC57" t="n">
        <v>1269.40147837838</v>
      </c>
      <c r="AD57" t="n">
        <v>1025645.685138475</v>
      </c>
      <c r="AE57" t="n">
        <v>1403333.674700626</v>
      </c>
      <c r="AF57" t="n">
        <v>2.900917828510285e-06</v>
      </c>
      <c r="AG57" t="n">
        <v>46.5625</v>
      </c>
      <c r="AH57" t="n">
        <v>1269401.47837838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5.5925</v>
      </c>
      <c r="E58" t="n">
        <v>17.88</v>
      </c>
      <c r="F58" t="n">
        <v>14.34</v>
      </c>
      <c r="G58" t="n">
        <v>78.20999999999999</v>
      </c>
      <c r="H58" t="n">
        <v>0.85</v>
      </c>
      <c r="I58" t="n">
        <v>11</v>
      </c>
      <c r="J58" t="n">
        <v>314.62</v>
      </c>
      <c r="K58" t="n">
        <v>61.2</v>
      </c>
      <c r="L58" t="n">
        <v>15</v>
      </c>
      <c r="M58" t="n">
        <v>4</v>
      </c>
      <c r="N58" t="n">
        <v>93.43000000000001</v>
      </c>
      <c r="O58" t="n">
        <v>39037.92</v>
      </c>
      <c r="P58" t="n">
        <v>202.9</v>
      </c>
      <c r="Q58" t="n">
        <v>1389.58</v>
      </c>
      <c r="R58" t="n">
        <v>47.91</v>
      </c>
      <c r="S58" t="n">
        <v>39.31</v>
      </c>
      <c r="T58" t="n">
        <v>3463.52</v>
      </c>
      <c r="U58" t="n">
        <v>0.82</v>
      </c>
      <c r="V58" t="n">
        <v>0.9</v>
      </c>
      <c r="W58" t="n">
        <v>3.39</v>
      </c>
      <c r="X58" t="n">
        <v>0.22</v>
      </c>
      <c r="Y58" t="n">
        <v>1</v>
      </c>
      <c r="Z58" t="n">
        <v>10</v>
      </c>
      <c r="AA58" t="n">
        <v>1025.541474072086</v>
      </c>
      <c r="AB58" t="n">
        <v>1403.191088522125</v>
      </c>
      <c r="AC58" t="n">
        <v>1269.272500424634</v>
      </c>
      <c r="AD58" t="n">
        <v>1025541.474072086</v>
      </c>
      <c r="AE58" t="n">
        <v>1403191.088522125</v>
      </c>
      <c r="AF58" t="n">
        <v>2.901436637028306e-06</v>
      </c>
      <c r="AG58" t="n">
        <v>46.5625</v>
      </c>
      <c r="AH58" t="n">
        <v>1269272.500424634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5.5922</v>
      </c>
      <c r="E59" t="n">
        <v>17.88</v>
      </c>
      <c r="F59" t="n">
        <v>14.34</v>
      </c>
      <c r="G59" t="n">
        <v>78.22</v>
      </c>
      <c r="H59" t="n">
        <v>0.86</v>
      </c>
      <c r="I59" t="n">
        <v>11</v>
      </c>
      <c r="J59" t="n">
        <v>315.18</v>
      </c>
      <c r="K59" t="n">
        <v>61.2</v>
      </c>
      <c r="L59" t="n">
        <v>15.25</v>
      </c>
      <c r="M59" t="n">
        <v>3</v>
      </c>
      <c r="N59" t="n">
        <v>93.73</v>
      </c>
      <c r="O59" t="n">
        <v>39106.27</v>
      </c>
      <c r="P59" t="n">
        <v>203.18</v>
      </c>
      <c r="Q59" t="n">
        <v>1389.72</v>
      </c>
      <c r="R59" t="n">
        <v>47.88</v>
      </c>
      <c r="S59" t="n">
        <v>39.31</v>
      </c>
      <c r="T59" t="n">
        <v>3450.74</v>
      </c>
      <c r="U59" t="n">
        <v>0.82</v>
      </c>
      <c r="V59" t="n">
        <v>0.9</v>
      </c>
      <c r="W59" t="n">
        <v>3.39</v>
      </c>
      <c r="X59" t="n">
        <v>0.22</v>
      </c>
      <c r="Y59" t="n">
        <v>1</v>
      </c>
      <c r="Z59" t="n">
        <v>10</v>
      </c>
      <c r="AA59" t="n">
        <v>1025.830613922871</v>
      </c>
      <c r="AB59" t="n">
        <v>1403.586702421919</v>
      </c>
      <c r="AC59" t="n">
        <v>1269.630357489079</v>
      </c>
      <c r="AD59" t="n">
        <v>1025830.613922871</v>
      </c>
      <c r="AE59" t="n">
        <v>1403586.702421919</v>
      </c>
      <c r="AF59" t="n">
        <v>2.901280994472899e-06</v>
      </c>
      <c r="AG59" t="n">
        <v>46.5625</v>
      </c>
      <c r="AH59" t="n">
        <v>1269630.357489079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5.5937</v>
      </c>
      <c r="E60" t="n">
        <v>17.88</v>
      </c>
      <c r="F60" t="n">
        <v>14.34</v>
      </c>
      <c r="G60" t="n">
        <v>78.19</v>
      </c>
      <c r="H60" t="n">
        <v>0.87</v>
      </c>
      <c r="I60" t="n">
        <v>11</v>
      </c>
      <c r="J60" t="n">
        <v>315.73</v>
      </c>
      <c r="K60" t="n">
        <v>61.2</v>
      </c>
      <c r="L60" t="n">
        <v>15.5</v>
      </c>
      <c r="M60" t="n">
        <v>1</v>
      </c>
      <c r="N60" t="n">
        <v>94.03</v>
      </c>
      <c r="O60" t="n">
        <v>39174.75</v>
      </c>
      <c r="P60" t="n">
        <v>203.53</v>
      </c>
      <c r="Q60" t="n">
        <v>1389.73</v>
      </c>
      <c r="R60" t="n">
        <v>47.75</v>
      </c>
      <c r="S60" t="n">
        <v>39.31</v>
      </c>
      <c r="T60" t="n">
        <v>3383.68</v>
      </c>
      <c r="U60" t="n">
        <v>0.82</v>
      </c>
      <c r="V60" t="n">
        <v>0.9</v>
      </c>
      <c r="W60" t="n">
        <v>3.39</v>
      </c>
      <c r="X60" t="n">
        <v>0.21</v>
      </c>
      <c r="Y60" t="n">
        <v>1</v>
      </c>
      <c r="Z60" t="n">
        <v>10</v>
      </c>
      <c r="AA60" t="n">
        <v>1026.087752206048</v>
      </c>
      <c r="AB60" t="n">
        <v>1403.938530365102</v>
      </c>
      <c r="AC60" t="n">
        <v>1269.948607467159</v>
      </c>
      <c r="AD60" t="n">
        <v>1026087.752206048</v>
      </c>
      <c r="AE60" t="n">
        <v>1403938.530365102</v>
      </c>
      <c r="AF60" t="n">
        <v>2.90205920724993e-06</v>
      </c>
      <c r="AG60" t="n">
        <v>46.5625</v>
      </c>
      <c r="AH60" t="n">
        <v>1269948.607467159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5.5945</v>
      </c>
      <c r="E61" t="n">
        <v>17.87</v>
      </c>
      <c r="F61" t="n">
        <v>14.33</v>
      </c>
      <c r="G61" t="n">
        <v>78.18000000000001</v>
      </c>
      <c r="H61" t="n">
        <v>0.89</v>
      </c>
      <c r="I61" t="n">
        <v>11</v>
      </c>
      <c r="J61" t="n">
        <v>316.29</v>
      </c>
      <c r="K61" t="n">
        <v>61.2</v>
      </c>
      <c r="L61" t="n">
        <v>15.75</v>
      </c>
      <c r="M61" t="n">
        <v>1</v>
      </c>
      <c r="N61" t="n">
        <v>94.34</v>
      </c>
      <c r="O61" t="n">
        <v>39243.37</v>
      </c>
      <c r="P61" t="n">
        <v>203.85</v>
      </c>
      <c r="Q61" t="n">
        <v>1389.77</v>
      </c>
      <c r="R61" t="n">
        <v>47.61</v>
      </c>
      <c r="S61" t="n">
        <v>39.31</v>
      </c>
      <c r="T61" t="n">
        <v>3317.9</v>
      </c>
      <c r="U61" t="n">
        <v>0.83</v>
      </c>
      <c r="V61" t="n">
        <v>0.9</v>
      </c>
      <c r="W61" t="n">
        <v>3.39</v>
      </c>
      <c r="X61" t="n">
        <v>0.21</v>
      </c>
      <c r="Y61" t="n">
        <v>1</v>
      </c>
      <c r="Z61" t="n">
        <v>10</v>
      </c>
      <c r="AA61" t="n">
        <v>1026.275650141385</v>
      </c>
      <c r="AB61" t="n">
        <v>1404.195620609702</v>
      </c>
      <c r="AC61" t="n">
        <v>1270.181161379642</v>
      </c>
      <c r="AD61" t="n">
        <v>1026275.650141385</v>
      </c>
      <c r="AE61" t="n">
        <v>1404195.620609702</v>
      </c>
      <c r="AF61" t="n">
        <v>2.902474254064346e-06</v>
      </c>
      <c r="AG61" t="n">
        <v>46.53645833333334</v>
      </c>
      <c r="AH61" t="n">
        <v>1270181.161379642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5.5961</v>
      </c>
      <c r="E62" t="n">
        <v>17.87</v>
      </c>
      <c r="F62" t="n">
        <v>14.33</v>
      </c>
      <c r="G62" t="n">
        <v>78.15000000000001</v>
      </c>
      <c r="H62" t="n">
        <v>0.9</v>
      </c>
      <c r="I62" t="n">
        <v>11</v>
      </c>
      <c r="J62" t="n">
        <v>316.85</v>
      </c>
      <c r="K62" t="n">
        <v>61.2</v>
      </c>
      <c r="L62" t="n">
        <v>16</v>
      </c>
      <c r="M62" t="n">
        <v>1</v>
      </c>
      <c r="N62" t="n">
        <v>94.65000000000001</v>
      </c>
      <c r="O62" t="n">
        <v>39312.13</v>
      </c>
      <c r="P62" t="n">
        <v>204.11</v>
      </c>
      <c r="Q62" t="n">
        <v>1389.74</v>
      </c>
      <c r="R62" t="n">
        <v>47.5</v>
      </c>
      <c r="S62" t="n">
        <v>39.31</v>
      </c>
      <c r="T62" t="n">
        <v>3258.63</v>
      </c>
      <c r="U62" t="n">
        <v>0.83</v>
      </c>
      <c r="V62" t="n">
        <v>0.9</v>
      </c>
      <c r="W62" t="n">
        <v>3.39</v>
      </c>
      <c r="X62" t="n">
        <v>0.21</v>
      </c>
      <c r="Y62" t="n">
        <v>1</v>
      </c>
      <c r="Z62" t="n">
        <v>10</v>
      </c>
      <c r="AA62" t="n">
        <v>1026.439474473815</v>
      </c>
      <c r="AB62" t="n">
        <v>1404.419772288752</v>
      </c>
      <c r="AC62" t="n">
        <v>1270.383920337043</v>
      </c>
      <c r="AD62" t="n">
        <v>1026439.474473815</v>
      </c>
      <c r="AE62" t="n">
        <v>1404419.772288752</v>
      </c>
      <c r="AF62" t="n">
        <v>2.903304347693178e-06</v>
      </c>
      <c r="AG62" t="n">
        <v>46.53645833333334</v>
      </c>
      <c r="AH62" t="n">
        <v>1270383.920337043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5.5957</v>
      </c>
      <c r="E63" t="n">
        <v>17.87</v>
      </c>
      <c r="F63" t="n">
        <v>14.33</v>
      </c>
      <c r="G63" t="n">
        <v>78.16</v>
      </c>
      <c r="H63" t="n">
        <v>0.91</v>
      </c>
      <c r="I63" t="n">
        <v>11</v>
      </c>
      <c r="J63" t="n">
        <v>317.41</v>
      </c>
      <c r="K63" t="n">
        <v>61.2</v>
      </c>
      <c r="L63" t="n">
        <v>16.25</v>
      </c>
      <c r="M63" t="n">
        <v>0</v>
      </c>
      <c r="N63" t="n">
        <v>94.95999999999999</v>
      </c>
      <c r="O63" t="n">
        <v>39381.03</v>
      </c>
      <c r="P63" t="n">
        <v>204.45</v>
      </c>
      <c r="Q63" t="n">
        <v>1389.72</v>
      </c>
      <c r="R63" t="n">
        <v>47.43</v>
      </c>
      <c r="S63" t="n">
        <v>39.31</v>
      </c>
      <c r="T63" t="n">
        <v>3224.93</v>
      </c>
      <c r="U63" t="n">
        <v>0.83</v>
      </c>
      <c r="V63" t="n">
        <v>0.9</v>
      </c>
      <c r="W63" t="n">
        <v>3.39</v>
      </c>
      <c r="X63" t="n">
        <v>0.21</v>
      </c>
      <c r="Y63" t="n">
        <v>1</v>
      </c>
      <c r="Z63" t="n">
        <v>10</v>
      </c>
      <c r="AA63" t="n">
        <v>1026.792399829476</v>
      </c>
      <c r="AB63" t="n">
        <v>1404.902660330335</v>
      </c>
      <c r="AC63" t="n">
        <v>1270.820722221675</v>
      </c>
      <c r="AD63" t="n">
        <v>1026792.399829476</v>
      </c>
      <c r="AE63" t="n">
        <v>1404902.660330335</v>
      </c>
      <c r="AF63" t="n">
        <v>2.90309682428597e-06</v>
      </c>
      <c r="AG63" t="n">
        <v>46.53645833333334</v>
      </c>
      <c r="AH63" t="n">
        <v>1270820.722221675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4.4656</v>
      </c>
      <c r="E2" t="n">
        <v>22.39</v>
      </c>
      <c r="F2" t="n">
        <v>16.73</v>
      </c>
      <c r="G2" t="n">
        <v>7.84</v>
      </c>
      <c r="H2" t="n">
        <v>0.13</v>
      </c>
      <c r="I2" t="n">
        <v>128</v>
      </c>
      <c r="J2" t="n">
        <v>133.21</v>
      </c>
      <c r="K2" t="n">
        <v>46.47</v>
      </c>
      <c r="L2" t="n">
        <v>1</v>
      </c>
      <c r="M2" t="n">
        <v>126</v>
      </c>
      <c r="N2" t="n">
        <v>20.75</v>
      </c>
      <c r="O2" t="n">
        <v>16663.42</v>
      </c>
      <c r="P2" t="n">
        <v>177.45</v>
      </c>
      <c r="Q2" t="n">
        <v>1390.22</v>
      </c>
      <c r="R2" t="n">
        <v>122.39</v>
      </c>
      <c r="S2" t="n">
        <v>39.31</v>
      </c>
      <c r="T2" t="n">
        <v>40122.9</v>
      </c>
      <c r="U2" t="n">
        <v>0.32</v>
      </c>
      <c r="V2" t="n">
        <v>0.77</v>
      </c>
      <c r="W2" t="n">
        <v>3.57</v>
      </c>
      <c r="X2" t="n">
        <v>2.6</v>
      </c>
      <c r="Y2" t="n">
        <v>1</v>
      </c>
      <c r="Z2" t="n">
        <v>10</v>
      </c>
      <c r="AA2" t="n">
        <v>1195.903190313439</v>
      </c>
      <c r="AB2" t="n">
        <v>1636.287504512024</v>
      </c>
      <c r="AC2" t="n">
        <v>1480.122521625332</v>
      </c>
      <c r="AD2" t="n">
        <v>1195903.190313439</v>
      </c>
      <c r="AE2" t="n">
        <v>1636287.504512024</v>
      </c>
      <c r="AF2" t="n">
        <v>3.202155177810731e-06</v>
      </c>
      <c r="AG2" t="n">
        <v>58.30729166666666</v>
      </c>
      <c r="AH2" t="n">
        <v>1480122.521625332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4.7713</v>
      </c>
      <c r="E3" t="n">
        <v>20.96</v>
      </c>
      <c r="F3" t="n">
        <v>16.11</v>
      </c>
      <c r="G3" t="n">
        <v>9.859999999999999</v>
      </c>
      <c r="H3" t="n">
        <v>0.17</v>
      </c>
      <c r="I3" t="n">
        <v>98</v>
      </c>
      <c r="J3" t="n">
        <v>133.55</v>
      </c>
      <c r="K3" t="n">
        <v>46.47</v>
      </c>
      <c r="L3" t="n">
        <v>1.25</v>
      </c>
      <c r="M3" t="n">
        <v>96</v>
      </c>
      <c r="N3" t="n">
        <v>20.83</v>
      </c>
      <c r="O3" t="n">
        <v>16704.7</v>
      </c>
      <c r="P3" t="n">
        <v>168.64</v>
      </c>
      <c r="Q3" t="n">
        <v>1390.04</v>
      </c>
      <c r="R3" t="n">
        <v>103.4</v>
      </c>
      <c r="S3" t="n">
        <v>39.31</v>
      </c>
      <c r="T3" t="n">
        <v>30775.28</v>
      </c>
      <c r="U3" t="n">
        <v>0.38</v>
      </c>
      <c r="V3" t="n">
        <v>0.8</v>
      </c>
      <c r="W3" t="n">
        <v>3.52</v>
      </c>
      <c r="X3" t="n">
        <v>1.99</v>
      </c>
      <c r="Y3" t="n">
        <v>1</v>
      </c>
      <c r="Z3" t="n">
        <v>10</v>
      </c>
      <c r="AA3" t="n">
        <v>1102.35536168789</v>
      </c>
      <c r="AB3" t="n">
        <v>1508.29123834762</v>
      </c>
      <c r="AC3" t="n">
        <v>1364.342039459771</v>
      </c>
      <c r="AD3" t="n">
        <v>1102355.36168789</v>
      </c>
      <c r="AE3" t="n">
        <v>1508291.23834762</v>
      </c>
      <c r="AF3" t="n">
        <v>3.421363982418565e-06</v>
      </c>
      <c r="AG3" t="n">
        <v>54.58333333333334</v>
      </c>
      <c r="AH3" t="n">
        <v>1364342.039459771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4.9842</v>
      </c>
      <c r="E4" t="n">
        <v>20.06</v>
      </c>
      <c r="F4" t="n">
        <v>15.73</v>
      </c>
      <c r="G4" t="n">
        <v>11.95</v>
      </c>
      <c r="H4" t="n">
        <v>0.2</v>
      </c>
      <c r="I4" t="n">
        <v>79</v>
      </c>
      <c r="J4" t="n">
        <v>133.88</v>
      </c>
      <c r="K4" t="n">
        <v>46.47</v>
      </c>
      <c r="L4" t="n">
        <v>1.5</v>
      </c>
      <c r="M4" t="n">
        <v>77</v>
      </c>
      <c r="N4" t="n">
        <v>20.91</v>
      </c>
      <c r="O4" t="n">
        <v>16746.01</v>
      </c>
      <c r="P4" t="n">
        <v>162.52</v>
      </c>
      <c r="Q4" t="n">
        <v>1389.8</v>
      </c>
      <c r="R4" t="n">
        <v>91.41</v>
      </c>
      <c r="S4" t="n">
        <v>39.31</v>
      </c>
      <c r="T4" t="n">
        <v>24873.1</v>
      </c>
      <c r="U4" t="n">
        <v>0.43</v>
      </c>
      <c r="V4" t="n">
        <v>0.82</v>
      </c>
      <c r="W4" t="n">
        <v>3.5</v>
      </c>
      <c r="X4" t="n">
        <v>1.61</v>
      </c>
      <c r="Y4" t="n">
        <v>1</v>
      </c>
      <c r="Z4" t="n">
        <v>10</v>
      </c>
      <c r="AA4" t="n">
        <v>1051.350159121874</v>
      </c>
      <c r="AB4" t="n">
        <v>1438.503670006071</v>
      </c>
      <c r="AC4" t="n">
        <v>1301.214898693272</v>
      </c>
      <c r="AD4" t="n">
        <v>1051350.159121874</v>
      </c>
      <c r="AE4" t="n">
        <v>1438503.670006071</v>
      </c>
      <c r="AF4" t="n">
        <v>3.574028537541259e-06</v>
      </c>
      <c r="AG4" t="n">
        <v>52.23958333333334</v>
      </c>
      <c r="AH4" t="n">
        <v>1301214.898693272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5.1512</v>
      </c>
      <c r="E5" t="n">
        <v>19.41</v>
      </c>
      <c r="F5" t="n">
        <v>15.44</v>
      </c>
      <c r="G5" t="n">
        <v>14.03</v>
      </c>
      <c r="H5" t="n">
        <v>0.23</v>
      </c>
      <c r="I5" t="n">
        <v>66</v>
      </c>
      <c r="J5" t="n">
        <v>134.22</v>
      </c>
      <c r="K5" t="n">
        <v>46.47</v>
      </c>
      <c r="L5" t="n">
        <v>1.75</v>
      </c>
      <c r="M5" t="n">
        <v>64</v>
      </c>
      <c r="N5" t="n">
        <v>21</v>
      </c>
      <c r="O5" t="n">
        <v>16787.35</v>
      </c>
      <c r="P5" t="n">
        <v>157.1</v>
      </c>
      <c r="Q5" t="n">
        <v>1389.87</v>
      </c>
      <c r="R5" t="n">
        <v>82.08</v>
      </c>
      <c r="S5" t="n">
        <v>39.31</v>
      </c>
      <c r="T5" t="n">
        <v>20273.77</v>
      </c>
      <c r="U5" t="n">
        <v>0.48</v>
      </c>
      <c r="V5" t="n">
        <v>0.83</v>
      </c>
      <c r="W5" t="n">
        <v>3.47</v>
      </c>
      <c r="X5" t="n">
        <v>1.31</v>
      </c>
      <c r="Y5" t="n">
        <v>1</v>
      </c>
      <c r="Z5" t="n">
        <v>10</v>
      </c>
      <c r="AA5" t="n">
        <v>1005.942234264431</v>
      </c>
      <c r="AB5" t="n">
        <v>1376.374543959855</v>
      </c>
      <c r="AC5" t="n">
        <v>1245.015289238131</v>
      </c>
      <c r="AD5" t="n">
        <v>1005942.234264431</v>
      </c>
      <c r="AE5" t="n">
        <v>1376374.543959855</v>
      </c>
      <c r="AF5" t="n">
        <v>3.693779503748351e-06</v>
      </c>
      <c r="AG5" t="n">
        <v>50.546875</v>
      </c>
      <c r="AH5" t="n">
        <v>1245015.289238131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5.2803</v>
      </c>
      <c r="E6" t="n">
        <v>18.94</v>
      </c>
      <c r="F6" t="n">
        <v>15.23</v>
      </c>
      <c r="G6" t="n">
        <v>16.32</v>
      </c>
      <c r="H6" t="n">
        <v>0.26</v>
      </c>
      <c r="I6" t="n">
        <v>56</v>
      </c>
      <c r="J6" t="n">
        <v>134.55</v>
      </c>
      <c r="K6" t="n">
        <v>46.47</v>
      </c>
      <c r="L6" t="n">
        <v>2</v>
      </c>
      <c r="M6" t="n">
        <v>54</v>
      </c>
      <c r="N6" t="n">
        <v>21.09</v>
      </c>
      <c r="O6" t="n">
        <v>16828.84</v>
      </c>
      <c r="P6" t="n">
        <v>152.73</v>
      </c>
      <c r="Q6" t="n">
        <v>1389.77</v>
      </c>
      <c r="R6" t="n">
        <v>75.58</v>
      </c>
      <c r="S6" t="n">
        <v>39.31</v>
      </c>
      <c r="T6" t="n">
        <v>17074.56</v>
      </c>
      <c r="U6" t="n">
        <v>0.52</v>
      </c>
      <c r="V6" t="n">
        <v>0.84</v>
      </c>
      <c r="W6" t="n">
        <v>3.46</v>
      </c>
      <c r="X6" t="n">
        <v>1.11</v>
      </c>
      <c r="Y6" t="n">
        <v>1</v>
      </c>
      <c r="Z6" t="n">
        <v>10</v>
      </c>
      <c r="AA6" t="n">
        <v>974.4261864014255</v>
      </c>
      <c r="AB6" t="n">
        <v>1333.252896883788</v>
      </c>
      <c r="AC6" t="n">
        <v>1206.009111637392</v>
      </c>
      <c r="AD6" t="n">
        <v>974426.1864014255</v>
      </c>
      <c r="AE6" t="n">
        <v>1333252.896883788</v>
      </c>
      <c r="AF6" t="n">
        <v>3.786353454271319e-06</v>
      </c>
      <c r="AG6" t="n">
        <v>49.32291666666666</v>
      </c>
      <c r="AH6" t="n">
        <v>1206009.111637392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5.3727</v>
      </c>
      <c r="E7" t="n">
        <v>18.61</v>
      </c>
      <c r="F7" t="n">
        <v>15.1</v>
      </c>
      <c r="G7" t="n">
        <v>18.49</v>
      </c>
      <c r="H7" t="n">
        <v>0.29</v>
      </c>
      <c r="I7" t="n">
        <v>49</v>
      </c>
      <c r="J7" t="n">
        <v>134.89</v>
      </c>
      <c r="K7" t="n">
        <v>46.47</v>
      </c>
      <c r="L7" t="n">
        <v>2.25</v>
      </c>
      <c r="M7" t="n">
        <v>47</v>
      </c>
      <c r="N7" t="n">
        <v>21.17</v>
      </c>
      <c r="O7" t="n">
        <v>16870.25</v>
      </c>
      <c r="P7" t="n">
        <v>148.88</v>
      </c>
      <c r="Q7" t="n">
        <v>1389.77</v>
      </c>
      <c r="R7" t="n">
        <v>71.62</v>
      </c>
      <c r="S7" t="n">
        <v>39.31</v>
      </c>
      <c r="T7" t="n">
        <v>15131.42</v>
      </c>
      <c r="U7" t="n">
        <v>0.55</v>
      </c>
      <c r="V7" t="n">
        <v>0.85</v>
      </c>
      <c r="W7" t="n">
        <v>3.44</v>
      </c>
      <c r="X7" t="n">
        <v>0.98</v>
      </c>
      <c r="Y7" t="n">
        <v>1</v>
      </c>
      <c r="Z7" t="n">
        <v>10</v>
      </c>
      <c r="AA7" t="n">
        <v>955.7399613756676</v>
      </c>
      <c r="AB7" t="n">
        <v>1307.68557942548</v>
      </c>
      <c r="AC7" t="n">
        <v>1182.881903073349</v>
      </c>
      <c r="AD7" t="n">
        <v>955739.9613756676</v>
      </c>
      <c r="AE7" t="n">
        <v>1307685.57942548</v>
      </c>
      <c r="AF7" t="n">
        <v>3.852610875094885e-06</v>
      </c>
      <c r="AG7" t="n">
        <v>48.46354166666666</v>
      </c>
      <c r="AH7" t="n">
        <v>1182881.903073349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5.4629</v>
      </c>
      <c r="E8" t="n">
        <v>18.31</v>
      </c>
      <c r="F8" t="n">
        <v>14.95</v>
      </c>
      <c r="G8" t="n">
        <v>20.87</v>
      </c>
      <c r="H8" t="n">
        <v>0.33</v>
      </c>
      <c r="I8" t="n">
        <v>43</v>
      </c>
      <c r="J8" t="n">
        <v>135.22</v>
      </c>
      <c r="K8" t="n">
        <v>46.47</v>
      </c>
      <c r="L8" t="n">
        <v>2.5</v>
      </c>
      <c r="M8" t="n">
        <v>41</v>
      </c>
      <c r="N8" t="n">
        <v>21.26</v>
      </c>
      <c r="O8" t="n">
        <v>16911.68</v>
      </c>
      <c r="P8" t="n">
        <v>144.94</v>
      </c>
      <c r="Q8" t="n">
        <v>1389.95</v>
      </c>
      <c r="R8" t="n">
        <v>67.33</v>
      </c>
      <c r="S8" t="n">
        <v>39.31</v>
      </c>
      <c r="T8" t="n">
        <v>13016.06</v>
      </c>
      <c r="U8" t="n">
        <v>0.58</v>
      </c>
      <c r="V8" t="n">
        <v>0.86</v>
      </c>
      <c r="W8" t="n">
        <v>3.42</v>
      </c>
      <c r="X8" t="n">
        <v>0.83</v>
      </c>
      <c r="Y8" t="n">
        <v>1</v>
      </c>
      <c r="Z8" t="n">
        <v>10</v>
      </c>
      <c r="AA8" t="n">
        <v>937.3451359056819</v>
      </c>
      <c r="AB8" t="n">
        <v>1282.51696769502</v>
      </c>
      <c r="AC8" t="n">
        <v>1160.115348322076</v>
      </c>
      <c r="AD8" t="n">
        <v>937345.1359056819</v>
      </c>
      <c r="AE8" t="n">
        <v>1282516.96769502</v>
      </c>
      <c r="AF8" t="n">
        <v>3.917290738279793e-06</v>
      </c>
      <c r="AG8" t="n">
        <v>47.68229166666666</v>
      </c>
      <c r="AH8" t="n">
        <v>1160115.348322076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5.5312</v>
      </c>
      <c r="E9" t="n">
        <v>18.08</v>
      </c>
      <c r="F9" t="n">
        <v>14.86</v>
      </c>
      <c r="G9" t="n">
        <v>23.47</v>
      </c>
      <c r="H9" t="n">
        <v>0.36</v>
      </c>
      <c r="I9" t="n">
        <v>38</v>
      </c>
      <c r="J9" t="n">
        <v>135.56</v>
      </c>
      <c r="K9" t="n">
        <v>46.47</v>
      </c>
      <c r="L9" t="n">
        <v>2.75</v>
      </c>
      <c r="M9" t="n">
        <v>36</v>
      </c>
      <c r="N9" t="n">
        <v>21.34</v>
      </c>
      <c r="O9" t="n">
        <v>16953.14</v>
      </c>
      <c r="P9" t="n">
        <v>141.68</v>
      </c>
      <c r="Q9" t="n">
        <v>1389.68</v>
      </c>
      <c r="R9" t="n">
        <v>64.20999999999999</v>
      </c>
      <c r="S9" t="n">
        <v>39.31</v>
      </c>
      <c r="T9" t="n">
        <v>11479.06</v>
      </c>
      <c r="U9" t="n">
        <v>0.61</v>
      </c>
      <c r="V9" t="n">
        <v>0.86</v>
      </c>
      <c r="W9" t="n">
        <v>3.43</v>
      </c>
      <c r="X9" t="n">
        <v>0.74</v>
      </c>
      <c r="Y9" t="n">
        <v>1</v>
      </c>
      <c r="Z9" t="n">
        <v>10</v>
      </c>
      <c r="AA9" t="n">
        <v>921.134738637968</v>
      </c>
      <c r="AB9" t="n">
        <v>1260.337187001079</v>
      </c>
      <c r="AC9" t="n">
        <v>1140.052374768047</v>
      </c>
      <c r="AD9" t="n">
        <v>921134.738637968</v>
      </c>
      <c r="AE9" t="n">
        <v>1260337.187001079</v>
      </c>
      <c r="AF9" t="n">
        <v>3.966266732243532e-06</v>
      </c>
      <c r="AG9" t="n">
        <v>47.08333333333334</v>
      </c>
      <c r="AH9" t="n">
        <v>1140052.374768047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5.5867</v>
      </c>
      <c r="E10" t="n">
        <v>17.9</v>
      </c>
      <c r="F10" t="n">
        <v>14.79</v>
      </c>
      <c r="G10" t="n">
        <v>26.11</v>
      </c>
      <c r="H10" t="n">
        <v>0.39</v>
      </c>
      <c r="I10" t="n">
        <v>34</v>
      </c>
      <c r="J10" t="n">
        <v>135.9</v>
      </c>
      <c r="K10" t="n">
        <v>46.47</v>
      </c>
      <c r="L10" t="n">
        <v>3</v>
      </c>
      <c r="M10" t="n">
        <v>32</v>
      </c>
      <c r="N10" t="n">
        <v>21.43</v>
      </c>
      <c r="O10" t="n">
        <v>16994.64</v>
      </c>
      <c r="P10" t="n">
        <v>137.96</v>
      </c>
      <c r="Q10" t="n">
        <v>1389.73</v>
      </c>
      <c r="R10" t="n">
        <v>62.22</v>
      </c>
      <c r="S10" t="n">
        <v>39.31</v>
      </c>
      <c r="T10" t="n">
        <v>10506.26</v>
      </c>
      <c r="U10" t="n">
        <v>0.63</v>
      </c>
      <c r="V10" t="n">
        <v>0.87</v>
      </c>
      <c r="W10" t="n">
        <v>3.42</v>
      </c>
      <c r="X10" t="n">
        <v>0.67</v>
      </c>
      <c r="Y10" t="n">
        <v>1</v>
      </c>
      <c r="Z10" t="n">
        <v>10</v>
      </c>
      <c r="AA10" t="n">
        <v>905.2524838864749</v>
      </c>
      <c r="AB10" t="n">
        <v>1238.606385374458</v>
      </c>
      <c r="AC10" t="n">
        <v>1120.395530349299</v>
      </c>
      <c r="AD10" t="n">
        <v>905252.483886475</v>
      </c>
      <c r="AE10" t="n">
        <v>1238606.385374458</v>
      </c>
      <c r="AF10" t="n">
        <v>4.006064209036907e-06</v>
      </c>
      <c r="AG10" t="n">
        <v>46.61458333333334</v>
      </c>
      <c r="AH10" t="n">
        <v>1120395.530349299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5.6335</v>
      </c>
      <c r="E11" t="n">
        <v>17.75</v>
      </c>
      <c r="F11" t="n">
        <v>14.73</v>
      </c>
      <c r="G11" t="n">
        <v>28.5</v>
      </c>
      <c r="H11" t="n">
        <v>0.42</v>
      </c>
      <c r="I11" t="n">
        <v>31</v>
      </c>
      <c r="J11" t="n">
        <v>136.23</v>
      </c>
      <c r="K11" t="n">
        <v>46.47</v>
      </c>
      <c r="L11" t="n">
        <v>3.25</v>
      </c>
      <c r="M11" t="n">
        <v>29</v>
      </c>
      <c r="N11" t="n">
        <v>21.52</v>
      </c>
      <c r="O11" t="n">
        <v>17036.16</v>
      </c>
      <c r="P11" t="n">
        <v>134.86</v>
      </c>
      <c r="Q11" t="n">
        <v>1389.69</v>
      </c>
      <c r="R11" t="n">
        <v>60.04</v>
      </c>
      <c r="S11" t="n">
        <v>39.31</v>
      </c>
      <c r="T11" t="n">
        <v>9431.690000000001</v>
      </c>
      <c r="U11" t="n">
        <v>0.65</v>
      </c>
      <c r="V11" t="n">
        <v>0.87</v>
      </c>
      <c r="W11" t="n">
        <v>3.41</v>
      </c>
      <c r="X11" t="n">
        <v>0.6</v>
      </c>
      <c r="Y11" t="n">
        <v>1</v>
      </c>
      <c r="Z11" t="n">
        <v>10</v>
      </c>
      <c r="AA11" t="n">
        <v>899.9977063191722</v>
      </c>
      <c r="AB11" t="n">
        <v>1231.41656688245</v>
      </c>
      <c r="AC11" t="n">
        <v>1113.891898043194</v>
      </c>
      <c r="AD11" t="n">
        <v>899997.7063191722</v>
      </c>
      <c r="AE11" t="n">
        <v>1231416.56688245</v>
      </c>
      <c r="AF11" t="n">
        <v>4.039623162441049e-06</v>
      </c>
      <c r="AG11" t="n">
        <v>46.22395833333334</v>
      </c>
      <c r="AH11" t="n">
        <v>1113891.898043195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5.6796</v>
      </c>
      <c r="E12" t="n">
        <v>17.61</v>
      </c>
      <c r="F12" t="n">
        <v>14.66</v>
      </c>
      <c r="G12" t="n">
        <v>31.42</v>
      </c>
      <c r="H12" t="n">
        <v>0.45</v>
      </c>
      <c r="I12" t="n">
        <v>28</v>
      </c>
      <c r="J12" t="n">
        <v>136.57</v>
      </c>
      <c r="K12" t="n">
        <v>46.47</v>
      </c>
      <c r="L12" t="n">
        <v>3.5</v>
      </c>
      <c r="M12" t="n">
        <v>25</v>
      </c>
      <c r="N12" t="n">
        <v>21.6</v>
      </c>
      <c r="O12" t="n">
        <v>17077.72</v>
      </c>
      <c r="P12" t="n">
        <v>131.36</v>
      </c>
      <c r="Q12" t="n">
        <v>1389.58</v>
      </c>
      <c r="R12" t="n">
        <v>58.03</v>
      </c>
      <c r="S12" t="n">
        <v>39.31</v>
      </c>
      <c r="T12" t="n">
        <v>8442.73</v>
      </c>
      <c r="U12" t="n">
        <v>0.68</v>
      </c>
      <c r="V12" t="n">
        <v>0.88</v>
      </c>
      <c r="W12" t="n">
        <v>3.41</v>
      </c>
      <c r="X12" t="n">
        <v>0.54</v>
      </c>
      <c r="Y12" t="n">
        <v>1</v>
      </c>
      <c r="Z12" t="n">
        <v>10</v>
      </c>
      <c r="AA12" t="n">
        <v>884.8939711659814</v>
      </c>
      <c r="AB12" t="n">
        <v>1210.750970116086</v>
      </c>
      <c r="AC12" t="n">
        <v>1095.198596827865</v>
      </c>
      <c r="AD12" t="n">
        <v>884893.9711659814</v>
      </c>
      <c r="AE12" t="n">
        <v>1210750.970116086</v>
      </c>
      <c r="AF12" t="n">
        <v>4.072680165687439e-06</v>
      </c>
      <c r="AG12" t="n">
        <v>45.859375</v>
      </c>
      <c r="AH12" t="n">
        <v>1095198.596827865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5.7081</v>
      </c>
      <c r="E13" t="n">
        <v>17.52</v>
      </c>
      <c r="F13" t="n">
        <v>14.63</v>
      </c>
      <c r="G13" t="n">
        <v>33.76</v>
      </c>
      <c r="H13" t="n">
        <v>0.48</v>
      </c>
      <c r="I13" t="n">
        <v>26</v>
      </c>
      <c r="J13" t="n">
        <v>136.91</v>
      </c>
      <c r="K13" t="n">
        <v>46.47</v>
      </c>
      <c r="L13" t="n">
        <v>3.75</v>
      </c>
      <c r="M13" t="n">
        <v>22</v>
      </c>
      <c r="N13" t="n">
        <v>21.69</v>
      </c>
      <c r="O13" t="n">
        <v>17119.3</v>
      </c>
      <c r="P13" t="n">
        <v>128.44</v>
      </c>
      <c r="Q13" t="n">
        <v>1389.7</v>
      </c>
      <c r="R13" t="n">
        <v>57.07</v>
      </c>
      <c r="S13" t="n">
        <v>39.31</v>
      </c>
      <c r="T13" t="n">
        <v>7969.58</v>
      </c>
      <c r="U13" t="n">
        <v>0.6899999999999999</v>
      </c>
      <c r="V13" t="n">
        <v>0.88</v>
      </c>
      <c r="W13" t="n">
        <v>3.41</v>
      </c>
      <c r="X13" t="n">
        <v>0.51</v>
      </c>
      <c r="Y13" t="n">
        <v>1</v>
      </c>
      <c r="Z13" t="n">
        <v>10</v>
      </c>
      <c r="AA13" t="n">
        <v>880.902384455803</v>
      </c>
      <c r="AB13" t="n">
        <v>1205.289505082843</v>
      </c>
      <c r="AC13" t="n">
        <v>1090.25836635218</v>
      </c>
      <c r="AD13" t="n">
        <v>880902.3844558031</v>
      </c>
      <c r="AE13" t="n">
        <v>1205289.505082843</v>
      </c>
      <c r="AF13" t="n">
        <v>4.093116707824578e-06</v>
      </c>
      <c r="AG13" t="n">
        <v>45.625</v>
      </c>
      <c r="AH13" t="n">
        <v>1090258.36635218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5.7409</v>
      </c>
      <c r="E14" t="n">
        <v>17.42</v>
      </c>
      <c r="F14" t="n">
        <v>14.59</v>
      </c>
      <c r="G14" t="n">
        <v>36.46</v>
      </c>
      <c r="H14" t="n">
        <v>0.52</v>
      </c>
      <c r="I14" t="n">
        <v>24</v>
      </c>
      <c r="J14" t="n">
        <v>137.25</v>
      </c>
      <c r="K14" t="n">
        <v>46.47</v>
      </c>
      <c r="L14" t="n">
        <v>4</v>
      </c>
      <c r="M14" t="n">
        <v>16</v>
      </c>
      <c r="N14" t="n">
        <v>21.78</v>
      </c>
      <c r="O14" t="n">
        <v>17160.92</v>
      </c>
      <c r="P14" t="n">
        <v>126.22</v>
      </c>
      <c r="Q14" t="n">
        <v>1389.61</v>
      </c>
      <c r="R14" t="n">
        <v>55.44</v>
      </c>
      <c r="S14" t="n">
        <v>39.31</v>
      </c>
      <c r="T14" t="n">
        <v>7163.33</v>
      </c>
      <c r="U14" t="n">
        <v>0.71</v>
      </c>
      <c r="V14" t="n">
        <v>0.88</v>
      </c>
      <c r="W14" t="n">
        <v>3.41</v>
      </c>
      <c r="X14" t="n">
        <v>0.46</v>
      </c>
      <c r="Y14" t="n">
        <v>1</v>
      </c>
      <c r="Z14" t="n">
        <v>10</v>
      </c>
      <c r="AA14" t="n">
        <v>867.7867383540093</v>
      </c>
      <c r="AB14" t="n">
        <v>1187.3440994649</v>
      </c>
      <c r="AC14" t="n">
        <v>1074.025645059879</v>
      </c>
      <c r="AD14" t="n">
        <v>867786.7383540093</v>
      </c>
      <c r="AE14" t="n">
        <v>1187344.0994649</v>
      </c>
      <c r="AF14" t="n">
        <v>4.116636658073635e-06</v>
      </c>
      <c r="AG14" t="n">
        <v>45.36458333333334</v>
      </c>
      <c r="AH14" t="n">
        <v>1074025.645059879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5.7513</v>
      </c>
      <c r="E15" t="n">
        <v>17.39</v>
      </c>
      <c r="F15" t="n">
        <v>14.58</v>
      </c>
      <c r="G15" t="n">
        <v>38.04</v>
      </c>
      <c r="H15" t="n">
        <v>0.55</v>
      </c>
      <c r="I15" t="n">
        <v>23</v>
      </c>
      <c r="J15" t="n">
        <v>137.58</v>
      </c>
      <c r="K15" t="n">
        <v>46.47</v>
      </c>
      <c r="L15" t="n">
        <v>4.25</v>
      </c>
      <c r="M15" t="n">
        <v>7</v>
      </c>
      <c r="N15" t="n">
        <v>21.87</v>
      </c>
      <c r="O15" t="n">
        <v>17202.57</v>
      </c>
      <c r="P15" t="n">
        <v>124.49</v>
      </c>
      <c r="Q15" t="n">
        <v>1389.57</v>
      </c>
      <c r="R15" t="n">
        <v>55.11</v>
      </c>
      <c r="S15" t="n">
        <v>39.31</v>
      </c>
      <c r="T15" t="n">
        <v>7003.65</v>
      </c>
      <c r="U15" t="n">
        <v>0.71</v>
      </c>
      <c r="V15" t="n">
        <v>0.88</v>
      </c>
      <c r="W15" t="n">
        <v>3.42</v>
      </c>
      <c r="X15" t="n">
        <v>0.46</v>
      </c>
      <c r="Y15" t="n">
        <v>1</v>
      </c>
      <c r="Z15" t="n">
        <v>10</v>
      </c>
      <c r="AA15" t="n">
        <v>865.7311784496628</v>
      </c>
      <c r="AB15" t="n">
        <v>1184.53159171887</v>
      </c>
      <c r="AC15" t="n">
        <v>1071.481559105751</v>
      </c>
      <c r="AD15" t="n">
        <v>865731.1784496629</v>
      </c>
      <c r="AE15" t="n">
        <v>1184531.59171887</v>
      </c>
      <c r="AF15" t="n">
        <v>4.124094203274556e-06</v>
      </c>
      <c r="AG15" t="n">
        <v>45.28645833333334</v>
      </c>
      <c r="AH15" t="n">
        <v>1071481.559105751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5.7534</v>
      </c>
      <c r="E16" t="n">
        <v>17.38</v>
      </c>
      <c r="F16" t="n">
        <v>14.57</v>
      </c>
      <c r="G16" t="n">
        <v>38.02</v>
      </c>
      <c r="H16" t="n">
        <v>0.58</v>
      </c>
      <c r="I16" t="n">
        <v>23</v>
      </c>
      <c r="J16" t="n">
        <v>137.92</v>
      </c>
      <c r="K16" t="n">
        <v>46.47</v>
      </c>
      <c r="L16" t="n">
        <v>4.5</v>
      </c>
      <c r="M16" t="n">
        <v>2</v>
      </c>
      <c r="N16" t="n">
        <v>21.95</v>
      </c>
      <c r="O16" t="n">
        <v>17244.24</v>
      </c>
      <c r="P16" t="n">
        <v>123.72</v>
      </c>
      <c r="Q16" t="n">
        <v>1389.73</v>
      </c>
      <c r="R16" t="n">
        <v>54.87</v>
      </c>
      <c r="S16" t="n">
        <v>39.31</v>
      </c>
      <c r="T16" t="n">
        <v>6886.89</v>
      </c>
      <c r="U16" t="n">
        <v>0.72</v>
      </c>
      <c r="V16" t="n">
        <v>0.88</v>
      </c>
      <c r="W16" t="n">
        <v>3.41</v>
      </c>
      <c r="X16" t="n">
        <v>0.45</v>
      </c>
      <c r="Y16" t="n">
        <v>1</v>
      </c>
      <c r="Z16" t="n">
        <v>10</v>
      </c>
      <c r="AA16" t="n">
        <v>864.8748230295328</v>
      </c>
      <c r="AB16" t="n">
        <v>1183.359888453313</v>
      </c>
      <c r="AC16" t="n">
        <v>1070.421681555363</v>
      </c>
      <c r="AD16" t="n">
        <v>864874.8230295328</v>
      </c>
      <c r="AE16" t="n">
        <v>1183359.888453313</v>
      </c>
      <c r="AF16" t="n">
        <v>4.125600053747819e-06</v>
      </c>
      <c r="AG16" t="n">
        <v>45.26041666666666</v>
      </c>
      <c r="AH16" t="n">
        <v>1070421.681555363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5.7489</v>
      </c>
      <c r="E17" t="n">
        <v>17.39</v>
      </c>
      <c r="F17" t="n">
        <v>14.59</v>
      </c>
      <c r="G17" t="n">
        <v>38.06</v>
      </c>
      <c r="H17" t="n">
        <v>0.61</v>
      </c>
      <c r="I17" t="n">
        <v>23</v>
      </c>
      <c r="J17" t="n">
        <v>138.26</v>
      </c>
      <c r="K17" t="n">
        <v>46.47</v>
      </c>
      <c r="L17" t="n">
        <v>4.75</v>
      </c>
      <c r="M17" t="n">
        <v>0</v>
      </c>
      <c r="N17" t="n">
        <v>22.04</v>
      </c>
      <c r="O17" t="n">
        <v>17285.95</v>
      </c>
      <c r="P17" t="n">
        <v>123.89</v>
      </c>
      <c r="Q17" t="n">
        <v>1389.73</v>
      </c>
      <c r="R17" t="n">
        <v>54.98</v>
      </c>
      <c r="S17" t="n">
        <v>39.31</v>
      </c>
      <c r="T17" t="n">
        <v>6939.46</v>
      </c>
      <c r="U17" t="n">
        <v>0.71</v>
      </c>
      <c r="V17" t="n">
        <v>0.88</v>
      </c>
      <c r="W17" t="n">
        <v>3.43</v>
      </c>
      <c r="X17" t="n">
        <v>0.47</v>
      </c>
      <c r="Y17" t="n">
        <v>1</v>
      </c>
      <c r="Z17" t="n">
        <v>10</v>
      </c>
      <c r="AA17" t="n">
        <v>865.301721256861</v>
      </c>
      <c r="AB17" t="n">
        <v>1183.943989441364</v>
      </c>
      <c r="AC17" t="n">
        <v>1070.950036764905</v>
      </c>
      <c r="AD17" t="n">
        <v>865301.721256861</v>
      </c>
      <c r="AE17" t="n">
        <v>1183943.989441365</v>
      </c>
      <c r="AF17" t="n">
        <v>4.122373231305113e-06</v>
      </c>
      <c r="AG17" t="n">
        <v>45.28645833333334</v>
      </c>
      <c r="AH17" t="n">
        <v>1070950.036764905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3.106</v>
      </c>
      <c r="E2" t="n">
        <v>32.2</v>
      </c>
      <c r="F2" t="n">
        <v>18.64</v>
      </c>
      <c r="G2" t="n">
        <v>5.08</v>
      </c>
      <c r="H2" t="n">
        <v>0.07000000000000001</v>
      </c>
      <c r="I2" t="n">
        <v>220</v>
      </c>
      <c r="J2" t="n">
        <v>252.85</v>
      </c>
      <c r="K2" t="n">
        <v>59.19</v>
      </c>
      <c r="L2" t="n">
        <v>1</v>
      </c>
      <c r="M2" t="n">
        <v>218</v>
      </c>
      <c r="N2" t="n">
        <v>62.65</v>
      </c>
      <c r="O2" t="n">
        <v>31418.63</v>
      </c>
      <c r="P2" t="n">
        <v>305.53</v>
      </c>
      <c r="Q2" t="n">
        <v>1390.39</v>
      </c>
      <c r="R2" t="n">
        <v>182</v>
      </c>
      <c r="S2" t="n">
        <v>39.31</v>
      </c>
      <c r="T2" t="n">
        <v>69467.39999999999</v>
      </c>
      <c r="U2" t="n">
        <v>0.22</v>
      </c>
      <c r="V2" t="n">
        <v>0.6899999999999999</v>
      </c>
      <c r="W2" t="n">
        <v>3.72</v>
      </c>
      <c r="X2" t="n">
        <v>4.51</v>
      </c>
      <c r="Y2" t="n">
        <v>1</v>
      </c>
      <c r="Z2" t="n">
        <v>10</v>
      </c>
      <c r="AA2" t="n">
        <v>2068.773992747948</v>
      </c>
      <c r="AB2" t="n">
        <v>2830.58784474494</v>
      </c>
      <c r="AC2" t="n">
        <v>2560.440513597473</v>
      </c>
      <c r="AD2" t="n">
        <v>2068773.992747948</v>
      </c>
      <c r="AE2" t="n">
        <v>2830587.844744939</v>
      </c>
      <c r="AF2" t="n">
        <v>1.683984679167613e-06</v>
      </c>
      <c r="AG2" t="n">
        <v>83.85416666666667</v>
      </c>
      <c r="AH2" t="n">
        <v>2560440.513597473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3.5264</v>
      </c>
      <c r="E3" t="n">
        <v>28.36</v>
      </c>
      <c r="F3" t="n">
        <v>17.49</v>
      </c>
      <c r="G3" t="n">
        <v>6.36</v>
      </c>
      <c r="H3" t="n">
        <v>0.09</v>
      </c>
      <c r="I3" t="n">
        <v>165</v>
      </c>
      <c r="J3" t="n">
        <v>253.3</v>
      </c>
      <c r="K3" t="n">
        <v>59.19</v>
      </c>
      <c r="L3" t="n">
        <v>1.25</v>
      </c>
      <c r="M3" t="n">
        <v>163</v>
      </c>
      <c r="N3" t="n">
        <v>62.86</v>
      </c>
      <c r="O3" t="n">
        <v>31474.5</v>
      </c>
      <c r="P3" t="n">
        <v>285.64</v>
      </c>
      <c r="Q3" t="n">
        <v>1390.63</v>
      </c>
      <c r="R3" t="n">
        <v>146.3</v>
      </c>
      <c r="S3" t="n">
        <v>39.31</v>
      </c>
      <c r="T3" t="n">
        <v>51889.84</v>
      </c>
      <c r="U3" t="n">
        <v>0.27</v>
      </c>
      <c r="V3" t="n">
        <v>0.73</v>
      </c>
      <c r="W3" t="n">
        <v>3.62</v>
      </c>
      <c r="X3" t="n">
        <v>3.35</v>
      </c>
      <c r="Y3" t="n">
        <v>1</v>
      </c>
      <c r="Z3" t="n">
        <v>10</v>
      </c>
      <c r="AA3" t="n">
        <v>1770.484296810486</v>
      </c>
      <c r="AB3" t="n">
        <v>2422.454723150678</v>
      </c>
      <c r="AC3" t="n">
        <v>2191.259044309734</v>
      </c>
      <c r="AD3" t="n">
        <v>1770484.296810486</v>
      </c>
      <c r="AE3" t="n">
        <v>2422454.723150678</v>
      </c>
      <c r="AF3" t="n">
        <v>1.911913577790299e-06</v>
      </c>
      <c r="AG3" t="n">
        <v>73.85416666666667</v>
      </c>
      <c r="AH3" t="n">
        <v>2191259.044309734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3.8347</v>
      </c>
      <c r="E4" t="n">
        <v>26.08</v>
      </c>
      <c r="F4" t="n">
        <v>16.82</v>
      </c>
      <c r="G4" t="n">
        <v>7.65</v>
      </c>
      <c r="H4" t="n">
        <v>0.11</v>
      </c>
      <c r="I4" t="n">
        <v>132</v>
      </c>
      <c r="J4" t="n">
        <v>253.75</v>
      </c>
      <c r="K4" t="n">
        <v>59.19</v>
      </c>
      <c r="L4" t="n">
        <v>1.5</v>
      </c>
      <c r="M4" t="n">
        <v>130</v>
      </c>
      <c r="N4" t="n">
        <v>63.06</v>
      </c>
      <c r="O4" t="n">
        <v>31530.44</v>
      </c>
      <c r="P4" t="n">
        <v>273.68</v>
      </c>
      <c r="Q4" t="n">
        <v>1389.86</v>
      </c>
      <c r="R4" t="n">
        <v>125.24</v>
      </c>
      <c r="S4" t="n">
        <v>39.31</v>
      </c>
      <c r="T4" t="n">
        <v>41525.04</v>
      </c>
      <c r="U4" t="n">
        <v>0.31</v>
      </c>
      <c r="V4" t="n">
        <v>0.76</v>
      </c>
      <c r="W4" t="n">
        <v>3.58</v>
      </c>
      <c r="X4" t="n">
        <v>2.69</v>
      </c>
      <c r="Y4" t="n">
        <v>1</v>
      </c>
      <c r="Z4" t="n">
        <v>10</v>
      </c>
      <c r="AA4" t="n">
        <v>1603.894788221092</v>
      </c>
      <c r="AB4" t="n">
        <v>2194.519608088246</v>
      </c>
      <c r="AC4" t="n">
        <v>1985.077736719918</v>
      </c>
      <c r="AD4" t="n">
        <v>1603894.788221092</v>
      </c>
      <c r="AE4" t="n">
        <v>2194519.608088246</v>
      </c>
      <c r="AF4" t="n">
        <v>2.079065051256937e-06</v>
      </c>
      <c r="AG4" t="n">
        <v>67.91666666666667</v>
      </c>
      <c r="AH4" t="n">
        <v>1985077.736719918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4.0757</v>
      </c>
      <c r="E5" t="n">
        <v>24.54</v>
      </c>
      <c r="F5" t="n">
        <v>16.35</v>
      </c>
      <c r="G5" t="n">
        <v>8.92</v>
      </c>
      <c r="H5" t="n">
        <v>0.12</v>
      </c>
      <c r="I5" t="n">
        <v>110</v>
      </c>
      <c r="J5" t="n">
        <v>254.21</v>
      </c>
      <c r="K5" t="n">
        <v>59.19</v>
      </c>
      <c r="L5" t="n">
        <v>1.75</v>
      </c>
      <c r="M5" t="n">
        <v>108</v>
      </c>
      <c r="N5" t="n">
        <v>63.26</v>
      </c>
      <c r="O5" t="n">
        <v>31586.46</v>
      </c>
      <c r="P5" t="n">
        <v>265.03</v>
      </c>
      <c r="Q5" t="n">
        <v>1390</v>
      </c>
      <c r="R5" t="n">
        <v>110.75</v>
      </c>
      <c r="S5" t="n">
        <v>39.31</v>
      </c>
      <c r="T5" t="n">
        <v>34389.49</v>
      </c>
      <c r="U5" t="n">
        <v>0.35</v>
      </c>
      <c r="V5" t="n">
        <v>0.79</v>
      </c>
      <c r="W5" t="n">
        <v>3.54</v>
      </c>
      <c r="X5" t="n">
        <v>2.23</v>
      </c>
      <c r="Y5" t="n">
        <v>1</v>
      </c>
      <c r="Z5" t="n">
        <v>10</v>
      </c>
      <c r="AA5" t="n">
        <v>1493.583365763885</v>
      </c>
      <c r="AB5" t="n">
        <v>2043.586653285804</v>
      </c>
      <c r="AC5" t="n">
        <v>1848.549611288088</v>
      </c>
      <c r="AD5" t="n">
        <v>1493583.365763885</v>
      </c>
      <c r="AE5" t="n">
        <v>2043586.653285804</v>
      </c>
      <c r="AF5" t="n">
        <v>2.209728382769942e-06</v>
      </c>
      <c r="AG5" t="n">
        <v>63.90625</v>
      </c>
      <c r="AH5" t="n">
        <v>1848549.611288088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4.2692</v>
      </c>
      <c r="E6" t="n">
        <v>23.42</v>
      </c>
      <c r="F6" t="n">
        <v>16.02</v>
      </c>
      <c r="G6" t="n">
        <v>10.23</v>
      </c>
      <c r="H6" t="n">
        <v>0.14</v>
      </c>
      <c r="I6" t="n">
        <v>94</v>
      </c>
      <c r="J6" t="n">
        <v>254.66</v>
      </c>
      <c r="K6" t="n">
        <v>59.19</v>
      </c>
      <c r="L6" t="n">
        <v>2</v>
      </c>
      <c r="M6" t="n">
        <v>92</v>
      </c>
      <c r="N6" t="n">
        <v>63.47</v>
      </c>
      <c r="O6" t="n">
        <v>31642.55</v>
      </c>
      <c r="P6" t="n">
        <v>258.59</v>
      </c>
      <c r="Q6" t="n">
        <v>1389.8</v>
      </c>
      <c r="R6" t="n">
        <v>100.47</v>
      </c>
      <c r="S6" t="n">
        <v>39.31</v>
      </c>
      <c r="T6" t="n">
        <v>29332.52</v>
      </c>
      <c r="U6" t="n">
        <v>0.39</v>
      </c>
      <c r="V6" t="n">
        <v>0.8</v>
      </c>
      <c r="W6" t="n">
        <v>3.51</v>
      </c>
      <c r="X6" t="n">
        <v>1.9</v>
      </c>
      <c r="Y6" t="n">
        <v>1</v>
      </c>
      <c r="Z6" t="n">
        <v>10</v>
      </c>
      <c r="AA6" t="n">
        <v>1418.342633784582</v>
      </c>
      <c r="AB6" t="n">
        <v>1940.638964404898</v>
      </c>
      <c r="AC6" t="n">
        <v>1755.427105345987</v>
      </c>
      <c r="AD6" t="n">
        <v>1418342.633784582</v>
      </c>
      <c r="AE6" t="n">
        <v>1940638.964404898</v>
      </c>
      <c r="AF6" t="n">
        <v>2.314638568030384e-06</v>
      </c>
      <c r="AG6" t="n">
        <v>60.98958333333334</v>
      </c>
      <c r="AH6" t="n">
        <v>1755427.105345987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4.4257</v>
      </c>
      <c r="E7" t="n">
        <v>22.6</v>
      </c>
      <c r="F7" t="n">
        <v>15.78</v>
      </c>
      <c r="G7" t="n">
        <v>11.55</v>
      </c>
      <c r="H7" t="n">
        <v>0.16</v>
      </c>
      <c r="I7" t="n">
        <v>82</v>
      </c>
      <c r="J7" t="n">
        <v>255.12</v>
      </c>
      <c r="K7" t="n">
        <v>59.19</v>
      </c>
      <c r="L7" t="n">
        <v>2.25</v>
      </c>
      <c r="M7" t="n">
        <v>80</v>
      </c>
      <c r="N7" t="n">
        <v>63.67</v>
      </c>
      <c r="O7" t="n">
        <v>31698.72</v>
      </c>
      <c r="P7" t="n">
        <v>253.81</v>
      </c>
      <c r="Q7" t="n">
        <v>1389.87</v>
      </c>
      <c r="R7" t="n">
        <v>92.58</v>
      </c>
      <c r="S7" t="n">
        <v>39.31</v>
      </c>
      <c r="T7" t="n">
        <v>25446.22</v>
      </c>
      <c r="U7" t="n">
        <v>0.42</v>
      </c>
      <c r="V7" t="n">
        <v>0.8100000000000001</v>
      </c>
      <c r="W7" t="n">
        <v>3.51</v>
      </c>
      <c r="X7" t="n">
        <v>1.66</v>
      </c>
      <c r="Y7" t="n">
        <v>1</v>
      </c>
      <c r="Z7" t="n">
        <v>10</v>
      </c>
      <c r="AA7" t="n">
        <v>1362.928642514357</v>
      </c>
      <c r="AB7" t="n">
        <v>1864.819096856218</v>
      </c>
      <c r="AC7" t="n">
        <v>1686.8433795423</v>
      </c>
      <c r="AD7" t="n">
        <v>1362928.642514357</v>
      </c>
      <c r="AE7" t="n">
        <v>1864819.096856218</v>
      </c>
      <c r="AF7" t="n">
        <v>2.399488407788829e-06</v>
      </c>
      <c r="AG7" t="n">
        <v>58.85416666666666</v>
      </c>
      <c r="AH7" t="n">
        <v>1686843.3795423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4.5532</v>
      </c>
      <c r="E8" t="n">
        <v>21.96</v>
      </c>
      <c r="F8" t="n">
        <v>15.59</v>
      </c>
      <c r="G8" t="n">
        <v>12.81</v>
      </c>
      <c r="H8" t="n">
        <v>0.17</v>
      </c>
      <c r="I8" t="n">
        <v>73</v>
      </c>
      <c r="J8" t="n">
        <v>255.57</v>
      </c>
      <c r="K8" t="n">
        <v>59.19</v>
      </c>
      <c r="L8" t="n">
        <v>2.5</v>
      </c>
      <c r="M8" t="n">
        <v>71</v>
      </c>
      <c r="N8" t="n">
        <v>63.88</v>
      </c>
      <c r="O8" t="n">
        <v>31754.97</v>
      </c>
      <c r="P8" t="n">
        <v>249.63</v>
      </c>
      <c r="Q8" t="n">
        <v>1389.85</v>
      </c>
      <c r="R8" t="n">
        <v>86.77</v>
      </c>
      <c r="S8" t="n">
        <v>39.31</v>
      </c>
      <c r="T8" t="n">
        <v>22585.3</v>
      </c>
      <c r="U8" t="n">
        <v>0.45</v>
      </c>
      <c r="V8" t="n">
        <v>0.82</v>
      </c>
      <c r="W8" t="n">
        <v>3.48</v>
      </c>
      <c r="X8" t="n">
        <v>1.46</v>
      </c>
      <c r="Y8" t="n">
        <v>1</v>
      </c>
      <c r="Z8" t="n">
        <v>10</v>
      </c>
      <c r="AA8" t="n">
        <v>1313.329767337886</v>
      </c>
      <c r="AB8" t="n">
        <v>1796.955727691829</v>
      </c>
      <c r="AC8" t="n">
        <v>1625.456795084124</v>
      </c>
      <c r="AD8" t="n">
        <v>1313329.767337886</v>
      </c>
      <c r="AE8" t="n">
        <v>1796955.727691829</v>
      </c>
      <c r="AF8" t="n">
        <v>2.46861527404571e-06</v>
      </c>
      <c r="AG8" t="n">
        <v>57.1875</v>
      </c>
      <c r="AH8" t="n">
        <v>1625456.795084124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4.6728</v>
      </c>
      <c r="E9" t="n">
        <v>21.4</v>
      </c>
      <c r="F9" t="n">
        <v>15.42</v>
      </c>
      <c r="G9" t="n">
        <v>14.23</v>
      </c>
      <c r="H9" t="n">
        <v>0.19</v>
      </c>
      <c r="I9" t="n">
        <v>65</v>
      </c>
      <c r="J9" t="n">
        <v>256.03</v>
      </c>
      <c r="K9" t="n">
        <v>59.19</v>
      </c>
      <c r="L9" t="n">
        <v>2.75</v>
      </c>
      <c r="M9" t="n">
        <v>63</v>
      </c>
      <c r="N9" t="n">
        <v>64.09</v>
      </c>
      <c r="O9" t="n">
        <v>31811.29</v>
      </c>
      <c r="P9" t="n">
        <v>245.73</v>
      </c>
      <c r="Q9" t="n">
        <v>1389.8</v>
      </c>
      <c r="R9" t="n">
        <v>81.52</v>
      </c>
      <c r="S9" t="n">
        <v>39.31</v>
      </c>
      <c r="T9" t="n">
        <v>19999.06</v>
      </c>
      <c r="U9" t="n">
        <v>0.48</v>
      </c>
      <c r="V9" t="n">
        <v>0.83</v>
      </c>
      <c r="W9" t="n">
        <v>3.47</v>
      </c>
      <c r="X9" t="n">
        <v>1.29</v>
      </c>
      <c r="Y9" t="n">
        <v>1</v>
      </c>
      <c r="Z9" t="n">
        <v>10</v>
      </c>
      <c r="AA9" t="n">
        <v>1275.88928778405</v>
      </c>
      <c r="AB9" t="n">
        <v>1745.728011808888</v>
      </c>
      <c r="AC9" t="n">
        <v>1579.1181805065</v>
      </c>
      <c r="AD9" t="n">
        <v>1275889.28778405</v>
      </c>
      <c r="AE9" t="n">
        <v>1745728.011808888</v>
      </c>
      <c r="AF9" t="n">
        <v>2.533458985452164e-06</v>
      </c>
      <c r="AG9" t="n">
        <v>55.72916666666666</v>
      </c>
      <c r="AH9" t="n">
        <v>1579118.1805065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4.7665</v>
      </c>
      <c r="E10" t="n">
        <v>20.98</v>
      </c>
      <c r="F10" t="n">
        <v>15.29</v>
      </c>
      <c r="G10" t="n">
        <v>15.55</v>
      </c>
      <c r="H10" t="n">
        <v>0.21</v>
      </c>
      <c r="I10" t="n">
        <v>59</v>
      </c>
      <c r="J10" t="n">
        <v>256.49</v>
      </c>
      <c r="K10" t="n">
        <v>59.19</v>
      </c>
      <c r="L10" t="n">
        <v>3</v>
      </c>
      <c r="M10" t="n">
        <v>57</v>
      </c>
      <c r="N10" t="n">
        <v>64.29000000000001</v>
      </c>
      <c r="O10" t="n">
        <v>31867.69</v>
      </c>
      <c r="P10" t="n">
        <v>242.78</v>
      </c>
      <c r="Q10" t="n">
        <v>1389.91</v>
      </c>
      <c r="R10" t="n">
        <v>77.73</v>
      </c>
      <c r="S10" t="n">
        <v>39.31</v>
      </c>
      <c r="T10" t="n">
        <v>18136.3</v>
      </c>
      <c r="U10" t="n">
        <v>0.51</v>
      </c>
      <c r="V10" t="n">
        <v>0.84</v>
      </c>
      <c r="W10" t="n">
        <v>3.45</v>
      </c>
      <c r="X10" t="n">
        <v>1.17</v>
      </c>
      <c r="Y10" t="n">
        <v>1</v>
      </c>
      <c r="Z10" t="n">
        <v>10</v>
      </c>
      <c r="AA10" t="n">
        <v>1243.08090218131</v>
      </c>
      <c r="AB10" t="n">
        <v>1700.838131223399</v>
      </c>
      <c r="AC10" t="n">
        <v>1538.512527120747</v>
      </c>
      <c r="AD10" t="n">
        <v>1243080.90218131</v>
      </c>
      <c r="AE10" t="n">
        <v>1700838.131223399</v>
      </c>
      <c r="AF10" t="n">
        <v>2.58426045500722e-06</v>
      </c>
      <c r="AG10" t="n">
        <v>54.63541666666666</v>
      </c>
      <c r="AH10" t="n">
        <v>1538512.527120747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4.8446</v>
      </c>
      <c r="E11" t="n">
        <v>20.64</v>
      </c>
      <c r="F11" t="n">
        <v>15.2</v>
      </c>
      <c r="G11" t="n">
        <v>16.89</v>
      </c>
      <c r="H11" t="n">
        <v>0.23</v>
      </c>
      <c r="I11" t="n">
        <v>54</v>
      </c>
      <c r="J11" t="n">
        <v>256.95</v>
      </c>
      <c r="K11" t="n">
        <v>59.19</v>
      </c>
      <c r="L11" t="n">
        <v>3.25</v>
      </c>
      <c r="M11" t="n">
        <v>52</v>
      </c>
      <c r="N11" t="n">
        <v>64.5</v>
      </c>
      <c r="O11" t="n">
        <v>31924.29</v>
      </c>
      <c r="P11" t="n">
        <v>240.28</v>
      </c>
      <c r="Q11" t="n">
        <v>1389.85</v>
      </c>
      <c r="R11" t="n">
        <v>74.93000000000001</v>
      </c>
      <c r="S11" t="n">
        <v>39.31</v>
      </c>
      <c r="T11" t="n">
        <v>16759.3</v>
      </c>
      <c r="U11" t="n">
        <v>0.52</v>
      </c>
      <c r="V11" t="n">
        <v>0.84</v>
      </c>
      <c r="W11" t="n">
        <v>3.44</v>
      </c>
      <c r="X11" t="n">
        <v>1.07</v>
      </c>
      <c r="Y11" t="n">
        <v>1</v>
      </c>
      <c r="Z11" t="n">
        <v>10</v>
      </c>
      <c r="AA11" t="n">
        <v>1222.772591478828</v>
      </c>
      <c r="AB11" t="n">
        <v>1673.051404580827</v>
      </c>
      <c r="AC11" t="n">
        <v>1513.377726670027</v>
      </c>
      <c r="AD11" t="n">
        <v>1222772.591478828</v>
      </c>
      <c r="AE11" t="n">
        <v>1673051.404580828</v>
      </c>
      <c r="AF11" t="n">
        <v>2.626604049161434e-06</v>
      </c>
      <c r="AG11" t="n">
        <v>53.75</v>
      </c>
      <c r="AH11" t="n">
        <v>1513377.726670027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4.9108</v>
      </c>
      <c r="E12" t="n">
        <v>20.36</v>
      </c>
      <c r="F12" t="n">
        <v>15.11</v>
      </c>
      <c r="G12" t="n">
        <v>18.14</v>
      </c>
      <c r="H12" t="n">
        <v>0.24</v>
      </c>
      <c r="I12" t="n">
        <v>50</v>
      </c>
      <c r="J12" t="n">
        <v>257.41</v>
      </c>
      <c r="K12" t="n">
        <v>59.19</v>
      </c>
      <c r="L12" t="n">
        <v>3.5</v>
      </c>
      <c r="M12" t="n">
        <v>48</v>
      </c>
      <c r="N12" t="n">
        <v>64.70999999999999</v>
      </c>
      <c r="O12" t="n">
        <v>31980.84</v>
      </c>
      <c r="P12" t="n">
        <v>237.95</v>
      </c>
      <c r="Q12" t="n">
        <v>1389.83</v>
      </c>
      <c r="R12" t="n">
        <v>72.18000000000001</v>
      </c>
      <c r="S12" t="n">
        <v>39.31</v>
      </c>
      <c r="T12" t="n">
        <v>15405.19</v>
      </c>
      <c r="U12" t="n">
        <v>0.54</v>
      </c>
      <c r="V12" t="n">
        <v>0.85</v>
      </c>
      <c r="W12" t="n">
        <v>3.44</v>
      </c>
      <c r="X12" t="n">
        <v>0.99</v>
      </c>
      <c r="Y12" t="n">
        <v>1</v>
      </c>
      <c r="Z12" t="n">
        <v>10</v>
      </c>
      <c r="AA12" t="n">
        <v>1204.030316955972</v>
      </c>
      <c r="AB12" t="n">
        <v>1647.40739772786</v>
      </c>
      <c r="AC12" t="n">
        <v>1490.181147839517</v>
      </c>
      <c r="AD12" t="n">
        <v>1204030.316955972</v>
      </c>
      <c r="AE12" t="n">
        <v>1647407.39772786</v>
      </c>
      <c r="AF12" t="n">
        <v>2.662495802465007e-06</v>
      </c>
      <c r="AG12" t="n">
        <v>53.02083333333334</v>
      </c>
      <c r="AH12" t="n">
        <v>1490181.147839517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4.982</v>
      </c>
      <c r="E13" t="n">
        <v>20.07</v>
      </c>
      <c r="F13" t="n">
        <v>15.02</v>
      </c>
      <c r="G13" t="n">
        <v>19.59</v>
      </c>
      <c r="H13" t="n">
        <v>0.26</v>
      </c>
      <c r="I13" t="n">
        <v>46</v>
      </c>
      <c r="J13" t="n">
        <v>257.86</v>
      </c>
      <c r="K13" t="n">
        <v>59.19</v>
      </c>
      <c r="L13" t="n">
        <v>3.75</v>
      </c>
      <c r="M13" t="n">
        <v>44</v>
      </c>
      <c r="N13" t="n">
        <v>64.92</v>
      </c>
      <c r="O13" t="n">
        <v>32037.48</v>
      </c>
      <c r="P13" t="n">
        <v>235.26</v>
      </c>
      <c r="Q13" t="n">
        <v>1389.63</v>
      </c>
      <c r="R13" t="n">
        <v>69.05</v>
      </c>
      <c r="S13" t="n">
        <v>39.31</v>
      </c>
      <c r="T13" t="n">
        <v>13858.87</v>
      </c>
      <c r="U13" t="n">
        <v>0.57</v>
      </c>
      <c r="V13" t="n">
        <v>0.85</v>
      </c>
      <c r="W13" t="n">
        <v>3.44</v>
      </c>
      <c r="X13" t="n">
        <v>0.9</v>
      </c>
      <c r="Y13" t="n">
        <v>1</v>
      </c>
      <c r="Z13" t="n">
        <v>10</v>
      </c>
      <c r="AA13" t="n">
        <v>1184.640436391777</v>
      </c>
      <c r="AB13" t="n">
        <v>1620.877307718771</v>
      </c>
      <c r="AC13" t="n">
        <v>1466.18305238568</v>
      </c>
      <c r="AD13" t="n">
        <v>1184640.436391777</v>
      </c>
      <c r="AE13" t="n">
        <v>1620877.307718771</v>
      </c>
      <c r="AF13" t="n">
        <v>2.701098413268849e-06</v>
      </c>
      <c r="AG13" t="n">
        <v>52.265625</v>
      </c>
      <c r="AH13" t="n">
        <v>1466183.05238568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5.0343</v>
      </c>
      <c r="E14" t="n">
        <v>19.86</v>
      </c>
      <c r="F14" t="n">
        <v>14.96</v>
      </c>
      <c r="G14" t="n">
        <v>20.87</v>
      </c>
      <c r="H14" t="n">
        <v>0.28</v>
      </c>
      <c r="I14" t="n">
        <v>43</v>
      </c>
      <c r="J14" t="n">
        <v>258.32</v>
      </c>
      <c r="K14" t="n">
        <v>59.19</v>
      </c>
      <c r="L14" t="n">
        <v>4</v>
      </c>
      <c r="M14" t="n">
        <v>41</v>
      </c>
      <c r="N14" t="n">
        <v>65.13</v>
      </c>
      <c r="O14" t="n">
        <v>32094.19</v>
      </c>
      <c r="P14" t="n">
        <v>233.18</v>
      </c>
      <c r="Q14" t="n">
        <v>1389.79</v>
      </c>
      <c r="R14" t="n">
        <v>67.33</v>
      </c>
      <c r="S14" t="n">
        <v>39.31</v>
      </c>
      <c r="T14" t="n">
        <v>13015.08</v>
      </c>
      <c r="U14" t="n">
        <v>0.58</v>
      </c>
      <c r="V14" t="n">
        <v>0.86</v>
      </c>
      <c r="W14" t="n">
        <v>3.43</v>
      </c>
      <c r="X14" t="n">
        <v>0.83</v>
      </c>
      <c r="Y14" t="n">
        <v>1</v>
      </c>
      <c r="Z14" t="n">
        <v>10</v>
      </c>
      <c r="AA14" t="n">
        <v>1167.934635479156</v>
      </c>
      <c r="AB14" t="n">
        <v>1598.019693902202</v>
      </c>
      <c r="AC14" t="n">
        <v>1445.506937150902</v>
      </c>
      <c r="AD14" t="n">
        <v>1167934.635479156</v>
      </c>
      <c r="AE14" t="n">
        <v>1598019.693902202</v>
      </c>
      <c r="AF14" t="n">
        <v>2.729453982721672e-06</v>
      </c>
      <c r="AG14" t="n">
        <v>51.71875</v>
      </c>
      <c r="AH14" t="n">
        <v>1445506.937150902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5.0851</v>
      </c>
      <c r="E15" t="n">
        <v>19.67</v>
      </c>
      <c r="F15" t="n">
        <v>14.9</v>
      </c>
      <c r="G15" t="n">
        <v>22.36</v>
      </c>
      <c r="H15" t="n">
        <v>0.29</v>
      </c>
      <c r="I15" t="n">
        <v>40</v>
      </c>
      <c r="J15" t="n">
        <v>258.78</v>
      </c>
      <c r="K15" t="n">
        <v>59.19</v>
      </c>
      <c r="L15" t="n">
        <v>4.25</v>
      </c>
      <c r="M15" t="n">
        <v>38</v>
      </c>
      <c r="N15" t="n">
        <v>65.34</v>
      </c>
      <c r="O15" t="n">
        <v>32150.98</v>
      </c>
      <c r="P15" t="n">
        <v>231.46</v>
      </c>
      <c r="Q15" t="n">
        <v>1389.64</v>
      </c>
      <c r="R15" t="n">
        <v>65.48999999999999</v>
      </c>
      <c r="S15" t="n">
        <v>39.31</v>
      </c>
      <c r="T15" t="n">
        <v>12108.19</v>
      </c>
      <c r="U15" t="n">
        <v>0.6</v>
      </c>
      <c r="V15" t="n">
        <v>0.86</v>
      </c>
      <c r="W15" t="n">
        <v>3.43</v>
      </c>
      <c r="X15" t="n">
        <v>0.78</v>
      </c>
      <c r="Y15" t="n">
        <v>1</v>
      </c>
      <c r="Z15" t="n">
        <v>10</v>
      </c>
      <c r="AA15" t="n">
        <v>1151.8622048353</v>
      </c>
      <c r="AB15" t="n">
        <v>1576.028685229682</v>
      </c>
      <c r="AC15" t="n">
        <v>1425.614719481512</v>
      </c>
      <c r="AD15" t="n">
        <v>1151862.2048353</v>
      </c>
      <c r="AE15" t="n">
        <v>1576028.685229681</v>
      </c>
      <c r="AF15" t="n">
        <v>2.756996294924413e-06</v>
      </c>
      <c r="AG15" t="n">
        <v>51.22395833333334</v>
      </c>
      <c r="AH15" t="n">
        <v>1425614.719481512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5.121</v>
      </c>
      <c r="E16" t="n">
        <v>19.53</v>
      </c>
      <c r="F16" t="n">
        <v>14.86</v>
      </c>
      <c r="G16" t="n">
        <v>23.47</v>
      </c>
      <c r="H16" t="n">
        <v>0.31</v>
      </c>
      <c r="I16" t="n">
        <v>38</v>
      </c>
      <c r="J16" t="n">
        <v>259.25</v>
      </c>
      <c r="K16" t="n">
        <v>59.19</v>
      </c>
      <c r="L16" t="n">
        <v>4.5</v>
      </c>
      <c r="M16" t="n">
        <v>36</v>
      </c>
      <c r="N16" t="n">
        <v>65.55</v>
      </c>
      <c r="O16" t="n">
        <v>32207.85</v>
      </c>
      <c r="P16" t="n">
        <v>230.04</v>
      </c>
      <c r="Q16" t="n">
        <v>1389.71</v>
      </c>
      <c r="R16" t="n">
        <v>64.45</v>
      </c>
      <c r="S16" t="n">
        <v>39.31</v>
      </c>
      <c r="T16" t="n">
        <v>11599.95</v>
      </c>
      <c r="U16" t="n">
        <v>0.61</v>
      </c>
      <c r="V16" t="n">
        <v>0.86</v>
      </c>
      <c r="W16" t="n">
        <v>3.42</v>
      </c>
      <c r="X16" t="n">
        <v>0.74</v>
      </c>
      <c r="Y16" t="n">
        <v>1</v>
      </c>
      <c r="Z16" t="n">
        <v>10</v>
      </c>
      <c r="AA16" t="n">
        <v>1147.317923694255</v>
      </c>
      <c r="AB16" t="n">
        <v>1569.810999292969</v>
      </c>
      <c r="AC16" t="n">
        <v>1419.990440764022</v>
      </c>
      <c r="AD16" t="n">
        <v>1147317.923694255</v>
      </c>
      <c r="AE16" t="n">
        <v>1569810.999292969</v>
      </c>
      <c r="AF16" t="n">
        <v>2.776460251776351e-06</v>
      </c>
      <c r="AG16" t="n">
        <v>50.859375</v>
      </c>
      <c r="AH16" t="n">
        <v>1419990.440764023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5.1556</v>
      </c>
      <c r="E17" t="n">
        <v>19.4</v>
      </c>
      <c r="F17" t="n">
        <v>14.83</v>
      </c>
      <c r="G17" t="n">
        <v>24.72</v>
      </c>
      <c r="H17" t="n">
        <v>0.33</v>
      </c>
      <c r="I17" t="n">
        <v>36</v>
      </c>
      <c r="J17" t="n">
        <v>259.71</v>
      </c>
      <c r="K17" t="n">
        <v>59.19</v>
      </c>
      <c r="L17" t="n">
        <v>4.75</v>
      </c>
      <c r="M17" t="n">
        <v>34</v>
      </c>
      <c r="N17" t="n">
        <v>65.76000000000001</v>
      </c>
      <c r="O17" t="n">
        <v>32264.79</v>
      </c>
      <c r="P17" t="n">
        <v>228.32</v>
      </c>
      <c r="Q17" t="n">
        <v>1389.69</v>
      </c>
      <c r="R17" t="n">
        <v>63.02</v>
      </c>
      <c r="S17" t="n">
        <v>39.31</v>
      </c>
      <c r="T17" t="n">
        <v>10897.31</v>
      </c>
      <c r="U17" t="n">
        <v>0.62</v>
      </c>
      <c r="V17" t="n">
        <v>0.87</v>
      </c>
      <c r="W17" t="n">
        <v>3.43</v>
      </c>
      <c r="X17" t="n">
        <v>0.71</v>
      </c>
      <c r="Y17" t="n">
        <v>1</v>
      </c>
      <c r="Z17" t="n">
        <v>10</v>
      </c>
      <c r="AA17" t="n">
        <v>1132.933450340029</v>
      </c>
      <c r="AB17" t="n">
        <v>1550.12952825154</v>
      </c>
      <c r="AC17" t="n">
        <v>1402.18734169567</v>
      </c>
      <c r="AD17" t="n">
        <v>1132933.450340029</v>
      </c>
      <c r="AE17" t="n">
        <v>1550129.52825154</v>
      </c>
      <c r="AF17" t="n">
        <v>2.795219385678217e-06</v>
      </c>
      <c r="AG17" t="n">
        <v>50.52083333333334</v>
      </c>
      <c r="AH17" t="n">
        <v>1402187.34169567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5.1944</v>
      </c>
      <c r="E18" t="n">
        <v>19.25</v>
      </c>
      <c r="F18" t="n">
        <v>14.78</v>
      </c>
      <c r="G18" t="n">
        <v>26.09</v>
      </c>
      <c r="H18" t="n">
        <v>0.34</v>
      </c>
      <c r="I18" t="n">
        <v>34</v>
      </c>
      <c r="J18" t="n">
        <v>260.17</v>
      </c>
      <c r="K18" t="n">
        <v>59.19</v>
      </c>
      <c r="L18" t="n">
        <v>5</v>
      </c>
      <c r="M18" t="n">
        <v>32</v>
      </c>
      <c r="N18" t="n">
        <v>65.98</v>
      </c>
      <c r="O18" t="n">
        <v>32321.82</v>
      </c>
      <c r="P18" t="n">
        <v>226.49</v>
      </c>
      <c r="Q18" t="n">
        <v>1389.61</v>
      </c>
      <c r="R18" t="n">
        <v>62</v>
      </c>
      <c r="S18" t="n">
        <v>39.31</v>
      </c>
      <c r="T18" t="n">
        <v>10393.09</v>
      </c>
      <c r="U18" t="n">
        <v>0.63</v>
      </c>
      <c r="V18" t="n">
        <v>0.87</v>
      </c>
      <c r="W18" t="n">
        <v>3.41</v>
      </c>
      <c r="X18" t="n">
        <v>0.66</v>
      </c>
      <c r="Y18" t="n">
        <v>1</v>
      </c>
      <c r="Z18" t="n">
        <v>10</v>
      </c>
      <c r="AA18" t="n">
        <v>1117.940497760653</v>
      </c>
      <c r="AB18" t="n">
        <v>1529.615509090052</v>
      </c>
      <c r="AC18" t="n">
        <v>1383.631151731347</v>
      </c>
      <c r="AD18" t="n">
        <v>1117940.497760653</v>
      </c>
      <c r="AE18" t="n">
        <v>1529615.509090052</v>
      </c>
      <c r="AF18" t="n">
        <v>2.816255639880311e-06</v>
      </c>
      <c r="AG18" t="n">
        <v>50.13020833333334</v>
      </c>
      <c r="AH18" t="n">
        <v>1383631.151731347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5.2303</v>
      </c>
      <c r="E19" t="n">
        <v>19.12</v>
      </c>
      <c r="F19" t="n">
        <v>14.75</v>
      </c>
      <c r="G19" t="n">
        <v>27.66</v>
      </c>
      <c r="H19" t="n">
        <v>0.36</v>
      </c>
      <c r="I19" t="n">
        <v>32</v>
      </c>
      <c r="J19" t="n">
        <v>260.63</v>
      </c>
      <c r="K19" t="n">
        <v>59.19</v>
      </c>
      <c r="L19" t="n">
        <v>5.25</v>
      </c>
      <c r="M19" t="n">
        <v>30</v>
      </c>
      <c r="N19" t="n">
        <v>66.19</v>
      </c>
      <c r="O19" t="n">
        <v>32378.93</v>
      </c>
      <c r="P19" t="n">
        <v>224.56</v>
      </c>
      <c r="Q19" t="n">
        <v>1389.62</v>
      </c>
      <c r="R19" t="n">
        <v>60.88</v>
      </c>
      <c r="S19" t="n">
        <v>39.31</v>
      </c>
      <c r="T19" t="n">
        <v>9845.889999999999</v>
      </c>
      <c r="U19" t="n">
        <v>0.65</v>
      </c>
      <c r="V19" t="n">
        <v>0.87</v>
      </c>
      <c r="W19" t="n">
        <v>3.41</v>
      </c>
      <c r="X19" t="n">
        <v>0.63</v>
      </c>
      <c r="Y19" t="n">
        <v>1</v>
      </c>
      <c r="Z19" t="n">
        <v>10</v>
      </c>
      <c r="AA19" t="n">
        <v>1113.135244373037</v>
      </c>
      <c r="AB19" t="n">
        <v>1523.040749412299</v>
      </c>
      <c r="AC19" t="n">
        <v>1377.683877889506</v>
      </c>
      <c r="AD19" t="n">
        <v>1113135.244373037</v>
      </c>
      <c r="AE19" t="n">
        <v>1523040.749412299</v>
      </c>
      <c r="AF19" t="n">
        <v>2.835719596732248e-06</v>
      </c>
      <c r="AG19" t="n">
        <v>49.79166666666666</v>
      </c>
      <c r="AH19" t="n">
        <v>1377683.877889506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5.271</v>
      </c>
      <c r="E20" t="n">
        <v>18.97</v>
      </c>
      <c r="F20" t="n">
        <v>14.7</v>
      </c>
      <c r="G20" t="n">
        <v>29.4</v>
      </c>
      <c r="H20" t="n">
        <v>0.37</v>
      </c>
      <c r="I20" t="n">
        <v>30</v>
      </c>
      <c r="J20" t="n">
        <v>261.1</v>
      </c>
      <c r="K20" t="n">
        <v>59.19</v>
      </c>
      <c r="L20" t="n">
        <v>5.5</v>
      </c>
      <c r="M20" t="n">
        <v>28</v>
      </c>
      <c r="N20" t="n">
        <v>66.40000000000001</v>
      </c>
      <c r="O20" t="n">
        <v>32436.11</v>
      </c>
      <c r="P20" t="n">
        <v>223.06</v>
      </c>
      <c r="Q20" t="n">
        <v>1389.65</v>
      </c>
      <c r="R20" t="n">
        <v>59.04</v>
      </c>
      <c r="S20" t="n">
        <v>39.31</v>
      </c>
      <c r="T20" t="n">
        <v>8936.1</v>
      </c>
      <c r="U20" t="n">
        <v>0.67</v>
      </c>
      <c r="V20" t="n">
        <v>0.87</v>
      </c>
      <c r="W20" t="n">
        <v>3.41</v>
      </c>
      <c r="X20" t="n">
        <v>0.58</v>
      </c>
      <c r="Y20" t="n">
        <v>1</v>
      </c>
      <c r="Z20" t="n">
        <v>10</v>
      </c>
      <c r="AA20" t="n">
        <v>1098.500620796996</v>
      </c>
      <c r="AB20" t="n">
        <v>1503.017011801534</v>
      </c>
      <c r="AC20" t="n">
        <v>1359.57117769282</v>
      </c>
      <c r="AD20" t="n">
        <v>1098500.620796996</v>
      </c>
      <c r="AE20" t="n">
        <v>1503017.011801534</v>
      </c>
      <c r="AF20" t="n">
        <v>2.857785976784445e-06</v>
      </c>
      <c r="AG20" t="n">
        <v>49.40104166666666</v>
      </c>
      <c r="AH20" t="n">
        <v>1359571.17769282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5.2862</v>
      </c>
      <c r="E21" t="n">
        <v>18.92</v>
      </c>
      <c r="F21" t="n">
        <v>14.69</v>
      </c>
      <c r="G21" t="n">
        <v>30.4</v>
      </c>
      <c r="H21" t="n">
        <v>0.39</v>
      </c>
      <c r="I21" t="n">
        <v>29</v>
      </c>
      <c r="J21" t="n">
        <v>261.56</v>
      </c>
      <c r="K21" t="n">
        <v>59.19</v>
      </c>
      <c r="L21" t="n">
        <v>5.75</v>
      </c>
      <c r="M21" t="n">
        <v>27</v>
      </c>
      <c r="N21" t="n">
        <v>66.62</v>
      </c>
      <c r="O21" t="n">
        <v>32493.38</v>
      </c>
      <c r="P21" t="n">
        <v>222.02</v>
      </c>
      <c r="Q21" t="n">
        <v>1389.57</v>
      </c>
      <c r="R21" t="n">
        <v>59.12</v>
      </c>
      <c r="S21" t="n">
        <v>39.31</v>
      </c>
      <c r="T21" t="n">
        <v>8980.99</v>
      </c>
      <c r="U21" t="n">
        <v>0.66</v>
      </c>
      <c r="V21" t="n">
        <v>0.87</v>
      </c>
      <c r="W21" t="n">
        <v>3.41</v>
      </c>
      <c r="X21" t="n">
        <v>0.57</v>
      </c>
      <c r="Y21" t="n">
        <v>1</v>
      </c>
      <c r="Z21" t="n">
        <v>10</v>
      </c>
      <c r="AA21" t="n">
        <v>1096.349253114459</v>
      </c>
      <c r="AB21" t="n">
        <v>1500.073415626643</v>
      </c>
      <c r="AC21" t="n">
        <v>1356.908514205497</v>
      </c>
      <c r="AD21" t="n">
        <v>1096349.253114459</v>
      </c>
      <c r="AE21" t="n">
        <v>1500073.415626643</v>
      </c>
      <c r="AF21" t="n">
        <v>2.866026983585265e-06</v>
      </c>
      <c r="AG21" t="n">
        <v>49.27083333333334</v>
      </c>
      <c r="AH21" t="n">
        <v>1356908.514205497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5.3057</v>
      </c>
      <c r="E22" t="n">
        <v>18.85</v>
      </c>
      <c r="F22" t="n">
        <v>14.67</v>
      </c>
      <c r="G22" t="n">
        <v>31.44</v>
      </c>
      <c r="H22" t="n">
        <v>0.41</v>
      </c>
      <c r="I22" t="n">
        <v>28</v>
      </c>
      <c r="J22" t="n">
        <v>262.03</v>
      </c>
      <c r="K22" t="n">
        <v>59.19</v>
      </c>
      <c r="L22" t="n">
        <v>6</v>
      </c>
      <c r="M22" t="n">
        <v>26</v>
      </c>
      <c r="N22" t="n">
        <v>66.83</v>
      </c>
      <c r="O22" t="n">
        <v>32550.72</v>
      </c>
      <c r="P22" t="n">
        <v>220.51</v>
      </c>
      <c r="Q22" t="n">
        <v>1389.6</v>
      </c>
      <c r="R22" t="n">
        <v>58.37</v>
      </c>
      <c r="S22" t="n">
        <v>39.31</v>
      </c>
      <c r="T22" t="n">
        <v>8609.93</v>
      </c>
      <c r="U22" t="n">
        <v>0.67</v>
      </c>
      <c r="V22" t="n">
        <v>0.87</v>
      </c>
      <c r="W22" t="n">
        <v>3.41</v>
      </c>
      <c r="X22" t="n">
        <v>0.55</v>
      </c>
      <c r="Y22" t="n">
        <v>1</v>
      </c>
      <c r="Z22" t="n">
        <v>10</v>
      </c>
      <c r="AA22" t="n">
        <v>1093.369944546057</v>
      </c>
      <c r="AB22" t="n">
        <v>1495.996994205537</v>
      </c>
      <c r="AC22" t="n">
        <v>1353.221140723528</v>
      </c>
      <c r="AD22" t="n">
        <v>1093369.944546057</v>
      </c>
      <c r="AE22" t="n">
        <v>1495996.994205537</v>
      </c>
      <c r="AF22" t="n">
        <v>2.876599327836317e-06</v>
      </c>
      <c r="AG22" t="n">
        <v>49.08854166666666</v>
      </c>
      <c r="AH22" t="n">
        <v>1353221.140723528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5.3485</v>
      </c>
      <c r="E23" t="n">
        <v>18.7</v>
      </c>
      <c r="F23" t="n">
        <v>14.62</v>
      </c>
      <c r="G23" t="n">
        <v>33.74</v>
      </c>
      <c r="H23" t="n">
        <v>0.42</v>
      </c>
      <c r="I23" t="n">
        <v>26</v>
      </c>
      <c r="J23" t="n">
        <v>262.49</v>
      </c>
      <c r="K23" t="n">
        <v>59.19</v>
      </c>
      <c r="L23" t="n">
        <v>6.25</v>
      </c>
      <c r="M23" t="n">
        <v>24</v>
      </c>
      <c r="N23" t="n">
        <v>67.05</v>
      </c>
      <c r="O23" t="n">
        <v>32608.15</v>
      </c>
      <c r="P23" t="n">
        <v>218.34</v>
      </c>
      <c r="Q23" t="n">
        <v>1389.57</v>
      </c>
      <c r="R23" t="n">
        <v>56.95</v>
      </c>
      <c r="S23" t="n">
        <v>39.31</v>
      </c>
      <c r="T23" t="n">
        <v>7908.99</v>
      </c>
      <c r="U23" t="n">
        <v>0.6899999999999999</v>
      </c>
      <c r="V23" t="n">
        <v>0.88</v>
      </c>
      <c r="W23" t="n">
        <v>3.4</v>
      </c>
      <c r="X23" t="n">
        <v>0.5</v>
      </c>
      <c r="Y23" t="n">
        <v>1</v>
      </c>
      <c r="Z23" t="n">
        <v>10</v>
      </c>
      <c r="AA23" t="n">
        <v>1078.061277487908</v>
      </c>
      <c r="AB23" t="n">
        <v>1475.051000565852</v>
      </c>
      <c r="AC23" t="n">
        <v>1334.274203318928</v>
      </c>
      <c r="AD23" t="n">
        <v>1078061.277487908</v>
      </c>
      <c r="AE23" t="n">
        <v>1475051.000565852</v>
      </c>
      <c r="AF23" t="n">
        <v>2.899804268038627e-06</v>
      </c>
      <c r="AG23" t="n">
        <v>48.69791666666666</v>
      </c>
      <c r="AH23" t="n">
        <v>1334274.203318928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5.3673</v>
      </c>
      <c r="E24" t="n">
        <v>18.63</v>
      </c>
      <c r="F24" t="n">
        <v>14.6</v>
      </c>
      <c r="G24" t="n">
        <v>35.05</v>
      </c>
      <c r="H24" t="n">
        <v>0.44</v>
      </c>
      <c r="I24" t="n">
        <v>25</v>
      </c>
      <c r="J24" t="n">
        <v>262.96</v>
      </c>
      <c r="K24" t="n">
        <v>59.19</v>
      </c>
      <c r="L24" t="n">
        <v>6.5</v>
      </c>
      <c r="M24" t="n">
        <v>23</v>
      </c>
      <c r="N24" t="n">
        <v>67.26000000000001</v>
      </c>
      <c r="O24" t="n">
        <v>32665.66</v>
      </c>
      <c r="P24" t="n">
        <v>217.18</v>
      </c>
      <c r="Q24" t="n">
        <v>1389.78</v>
      </c>
      <c r="R24" t="n">
        <v>56.44</v>
      </c>
      <c r="S24" t="n">
        <v>39.31</v>
      </c>
      <c r="T24" t="n">
        <v>7659.13</v>
      </c>
      <c r="U24" t="n">
        <v>0.7</v>
      </c>
      <c r="V24" t="n">
        <v>0.88</v>
      </c>
      <c r="W24" t="n">
        <v>3.4</v>
      </c>
      <c r="X24" t="n">
        <v>0.48</v>
      </c>
      <c r="Y24" t="n">
        <v>1</v>
      </c>
      <c r="Z24" t="n">
        <v>10</v>
      </c>
      <c r="AA24" t="n">
        <v>1075.545309149533</v>
      </c>
      <c r="AB24" t="n">
        <v>1471.608541688599</v>
      </c>
      <c r="AC24" t="n">
        <v>1331.160287885398</v>
      </c>
      <c r="AD24" t="n">
        <v>1075545.309149533</v>
      </c>
      <c r="AE24" t="n">
        <v>1471608.541688599</v>
      </c>
      <c r="AF24" t="n">
        <v>2.909997092239642e-06</v>
      </c>
      <c r="AG24" t="n">
        <v>48.515625</v>
      </c>
      <c r="AH24" t="n">
        <v>1331160.287885398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5.391</v>
      </c>
      <c r="E25" t="n">
        <v>18.55</v>
      </c>
      <c r="F25" t="n">
        <v>14.57</v>
      </c>
      <c r="G25" t="n">
        <v>36.43</v>
      </c>
      <c r="H25" t="n">
        <v>0.46</v>
      </c>
      <c r="I25" t="n">
        <v>24</v>
      </c>
      <c r="J25" t="n">
        <v>263.42</v>
      </c>
      <c r="K25" t="n">
        <v>59.19</v>
      </c>
      <c r="L25" t="n">
        <v>6.75</v>
      </c>
      <c r="M25" t="n">
        <v>22</v>
      </c>
      <c r="N25" t="n">
        <v>67.48</v>
      </c>
      <c r="O25" t="n">
        <v>32723.25</v>
      </c>
      <c r="P25" t="n">
        <v>215.53</v>
      </c>
      <c r="Q25" t="n">
        <v>1389.69</v>
      </c>
      <c r="R25" t="n">
        <v>55.3</v>
      </c>
      <c r="S25" t="n">
        <v>39.31</v>
      </c>
      <c r="T25" t="n">
        <v>7094.93</v>
      </c>
      <c r="U25" t="n">
        <v>0.71</v>
      </c>
      <c r="V25" t="n">
        <v>0.88</v>
      </c>
      <c r="W25" t="n">
        <v>3.4</v>
      </c>
      <c r="X25" t="n">
        <v>0.45</v>
      </c>
      <c r="Y25" t="n">
        <v>1</v>
      </c>
      <c r="Z25" t="n">
        <v>10</v>
      </c>
      <c r="AA25" t="n">
        <v>1072.070168412269</v>
      </c>
      <c r="AB25" t="n">
        <v>1466.853700819485</v>
      </c>
      <c r="AC25" t="n">
        <v>1326.859242355372</v>
      </c>
      <c r="AD25" t="n">
        <v>1072070.168412269</v>
      </c>
      <c r="AE25" t="n">
        <v>1466853.700819485</v>
      </c>
      <c r="AF25" t="n">
        <v>2.922846556790921e-06</v>
      </c>
      <c r="AG25" t="n">
        <v>48.30729166666666</v>
      </c>
      <c r="AH25" t="n">
        <v>1326859.242355372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5.4082</v>
      </c>
      <c r="E26" t="n">
        <v>18.49</v>
      </c>
      <c r="F26" t="n">
        <v>14.56</v>
      </c>
      <c r="G26" t="n">
        <v>37.99</v>
      </c>
      <c r="H26" t="n">
        <v>0.47</v>
      </c>
      <c r="I26" t="n">
        <v>23</v>
      </c>
      <c r="J26" t="n">
        <v>263.89</v>
      </c>
      <c r="K26" t="n">
        <v>59.19</v>
      </c>
      <c r="L26" t="n">
        <v>7</v>
      </c>
      <c r="M26" t="n">
        <v>21</v>
      </c>
      <c r="N26" t="n">
        <v>67.7</v>
      </c>
      <c r="O26" t="n">
        <v>32780.92</v>
      </c>
      <c r="P26" t="n">
        <v>214.18</v>
      </c>
      <c r="Q26" t="n">
        <v>1389.76</v>
      </c>
      <c r="R26" t="n">
        <v>55.01</v>
      </c>
      <c r="S26" t="n">
        <v>39.31</v>
      </c>
      <c r="T26" t="n">
        <v>6953.8</v>
      </c>
      <c r="U26" t="n">
        <v>0.71</v>
      </c>
      <c r="V26" t="n">
        <v>0.88</v>
      </c>
      <c r="W26" t="n">
        <v>3.4</v>
      </c>
      <c r="X26" t="n">
        <v>0.44</v>
      </c>
      <c r="Y26" t="n">
        <v>1</v>
      </c>
      <c r="Z26" t="n">
        <v>10</v>
      </c>
      <c r="AA26" t="n">
        <v>1059.718514227085</v>
      </c>
      <c r="AB26" t="n">
        <v>1449.953622646791</v>
      </c>
      <c r="AC26" t="n">
        <v>1311.572083924071</v>
      </c>
      <c r="AD26" t="n">
        <v>1059718.514227085</v>
      </c>
      <c r="AE26" t="n">
        <v>1449953.622646791</v>
      </c>
      <c r="AF26" t="n">
        <v>2.932171906591849e-06</v>
      </c>
      <c r="AG26" t="n">
        <v>48.15104166666666</v>
      </c>
      <c r="AH26" t="n">
        <v>1311572.083924071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5.4286</v>
      </c>
      <c r="E27" t="n">
        <v>18.42</v>
      </c>
      <c r="F27" t="n">
        <v>14.54</v>
      </c>
      <c r="G27" t="n">
        <v>39.66</v>
      </c>
      <c r="H27" t="n">
        <v>0.49</v>
      </c>
      <c r="I27" t="n">
        <v>22</v>
      </c>
      <c r="J27" t="n">
        <v>264.36</v>
      </c>
      <c r="K27" t="n">
        <v>59.19</v>
      </c>
      <c r="L27" t="n">
        <v>7.25</v>
      </c>
      <c r="M27" t="n">
        <v>20</v>
      </c>
      <c r="N27" t="n">
        <v>67.92</v>
      </c>
      <c r="O27" t="n">
        <v>32838.68</v>
      </c>
      <c r="P27" t="n">
        <v>212.42</v>
      </c>
      <c r="Q27" t="n">
        <v>1389.63</v>
      </c>
      <c r="R27" t="n">
        <v>54.2</v>
      </c>
      <c r="S27" t="n">
        <v>39.31</v>
      </c>
      <c r="T27" t="n">
        <v>6554.35</v>
      </c>
      <c r="U27" t="n">
        <v>0.73</v>
      </c>
      <c r="V27" t="n">
        <v>0.88</v>
      </c>
      <c r="W27" t="n">
        <v>3.4</v>
      </c>
      <c r="X27" t="n">
        <v>0.42</v>
      </c>
      <c r="Y27" t="n">
        <v>1</v>
      </c>
      <c r="Z27" t="n">
        <v>10</v>
      </c>
      <c r="AA27" t="n">
        <v>1056.459989999286</v>
      </c>
      <c r="AB27" t="n">
        <v>1445.495166042374</v>
      </c>
      <c r="AC27" t="n">
        <v>1307.539136160497</v>
      </c>
      <c r="AD27" t="n">
        <v>1056459.989999286</v>
      </c>
      <c r="AE27" t="n">
        <v>1445495.166042374</v>
      </c>
      <c r="AF27" t="n">
        <v>2.94323220519295e-06</v>
      </c>
      <c r="AG27" t="n">
        <v>47.96875</v>
      </c>
      <c r="AH27" t="n">
        <v>1307539.136160497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5.4237</v>
      </c>
      <c r="E28" t="n">
        <v>18.44</v>
      </c>
      <c r="F28" t="n">
        <v>14.56</v>
      </c>
      <c r="G28" t="n">
        <v>39.7</v>
      </c>
      <c r="H28" t="n">
        <v>0.5</v>
      </c>
      <c r="I28" t="n">
        <v>22</v>
      </c>
      <c r="J28" t="n">
        <v>264.83</v>
      </c>
      <c r="K28" t="n">
        <v>59.19</v>
      </c>
      <c r="L28" t="n">
        <v>7.5</v>
      </c>
      <c r="M28" t="n">
        <v>20</v>
      </c>
      <c r="N28" t="n">
        <v>68.14</v>
      </c>
      <c r="O28" t="n">
        <v>32896.51</v>
      </c>
      <c r="P28" t="n">
        <v>211.81</v>
      </c>
      <c r="Q28" t="n">
        <v>1389.6</v>
      </c>
      <c r="R28" t="n">
        <v>54.84</v>
      </c>
      <c r="S28" t="n">
        <v>39.31</v>
      </c>
      <c r="T28" t="n">
        <v>6877.45</v>
      </c>
      <c r="U28" t="n">
        <v>0.72</v>
      </c>
      <c r="V28" t="n">
        <v>0.88</v>
      </c>
      <c r="W28" t="n">
        <v>3.4</v>
      </c>
      <c r="X28" t="n">
        <v>0.44</v>
      </c>
      <c r="Y28" t="n">
        <v>1</v>
      </c>
      <c r="Z28" t="n">
        <v>10</v>
      </c>
      <c r="AA28" t="n">
        <v>1056.399714155772</v>
      </c>
      <c r="AB28" t="n">
        <v>1445.412693974096</v>
      </c>
      <c r="AC28" t="n">
        <v>1307.464535110665</v>
      </c>
      <c r="AD28" t="n">
        <v>1056399.714155772</v>
      </c>
      <c r="AE28" t="n">
        <v>1445412.693974096</v>
      </c>
      <c r="AF28" t="n">
        <v>2.940575564842685e-06</v>
      </c>
      <c r="AG28" t="n">
        <v>48.02083333333334</v>
      </c>
      <c r="AH28" t="n">
        <v>1307464.535110665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5.4535</v>
      </c>
      <c r="E29" t="n">
        <v>18.34</v>
      </c>
      <c r="F29" t="n">
        <v>14.51</v>
      </c>
      <c r="G29" t="n">
        <v>41.44</v>
      </c>
      <c r="H29" t="n">
        <v>0.52</v>
      </c>
      <c r="I29" t="n">
        <v>21</v>
      </c>
      <c r="J29" t="n">
        <v>265.3</v>
      </c>
      <c r="K29" t="n">
        <v>59.19</v>
      </c>
      <c r="L29" t="n">
        <v>7.75</v>
      </c>
      <c r="M29" t="n">
        <v>19</v>
      </c>
      <c r="N29" t="n">
        <v>68.36</v>
      </c>
      <c r="O29" t="n">
        <v>32954.43</v>
      </c>
      <c r="P29" t="n">
        <v>209.61</v>
      </c>
      <c r="Q29" t="n">
        <v>1389.62</v>
      </c>
      <c r="R29" t="n">
        <v>53.14</v>
      </c>
      <c r="S29" t="n">
        <v>39.31</v>
      </c>
      <c r="T29" t="n">
        <v>6028.34</v>
      </c>
      <c r="U29" t="n">
        <v>0.74</v>
      </c>
      <c r="V29" t="n">
        <v>0.88</v>
      </c>
      <c r="W29" t="n">
        <v>3.4</v>
      </c>
      <c r="X29" t="n">
        <v>0.38</v>
      </c>
      <c r="Y29" t="n">
        <v>1</v>
      </c>
      <c r="Z29" t="n">
        <v>10</v>
      </c>
      <c r="AA29" t="n">
        <v>1051.934916883121</v>
      </c>
      <c r="AB29" t="n">
        <v>1439.3037613727</v>
      </c>
      <c r="AC29" t="n">
        <v>1301.938630462806</v>
      </c>
      <c r="AD29" t="n">
        <v>1051934.916883121</v>
      </c>
      <c r="AE29" t="n">
        <v>1439303.7613727</v>
      </c>
      <c r="AF29" t="n">
        <v>2.956732275544293e-06</v>
      </c>
      <c r="AG29" t="n">
        <v>47.76041666666666</v>
      </c>
      <c r="AH29" t="n">
        <v>1301938.630462806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5.467</v>
      </c>
      <c r="E30" t="n">
        <v>18.29</v>
      </c>
      <c r="F30" t="n">
        <v>14.51</v>
      </c>
      <c r="G30" t="n">
        <v>43.53</v>
      </c>
      <c r="H30" t="n">
        <v>0.54</v>
      </c>
      <c r="I30" t="n">
        <v>20</v>
      </c>
      <c r="J30" t="n">
        <v>265.77</v>
      </c>
      <c r="K30" t="n">
        <v>59.19</v>
      </c>
      <c r="L30" t="n">
        <v>8</v>
      </c>
      <c r="M30" t="n">
        <v>18</v>
      </c>
      <c r="N30" t="n">
        <v>68.58</v>
      </c>
      <c r="O30" t="n">
        <v>33012.44</v>
      </c>
      <c r="P30" t="n">
        <v>209.07</v>
      </c>
      <c r="Q30" t="n">
        <v>1389.77</v>
      </c>
      <c r="R30" t="n">
        <v>53.28</v>
      </c>
      <c r="S30" t="n">
        <v>39.31</v>
      </c>
      <c r="T30" t="n">
        <v>6107.18</v>
      </c>
      <c r="U30" t="n">
        <v>0.74</v>
      </c>
      <c r="V30" t="n">
        <v>0.88</v>
      </c>
      <c r="W30" t="n">
        <v>3.4</v>
      </c>
      <c r="X30" t="n">
        <v>0.39</v>
      </c>
      <c r="Y30" t="n">
        <v>1</v>
      </c>
      <c r="Z30" t="n">
        <v>10</v>
      </c>
      <c r="AA30" t="n">
        <v>1050.603425032587</v>
      </c>
      <c r="AB30" t="n">
        <v>1437.481955481525</v>
      </c>
      <c r="AC30" t="n">
        <v>1300.290695168963</v>
      </c>
      <c r="AD30" t="n">
        <v>1050603.425032587</v>
      </c>
      <c r="AE30" t="n">
        <v>1437481.955481525</v>
      </c>
      <c r="AF30" t="n">
        <v>2.964051590795022e-06</v>
      </c>
      <c r="AG30" t="n">
        <v>47.63020833333334</v>
      </c>
      <c r="AH30" t="n">
        <v>1300290.695168963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5.4901</v>
      </c>
      <c r="E31" t="n">
        <v>18.21</v>
      </c>
      <c r="F31" t="n">
        <v>14.48</v>
      </c>
      <c r="G31" t="n">
        <v>45.73</v>
      </c>
      <c r="H31" t="n">
        <v>0.55</v>
      </c>
      <c r="I31" t="n">
        <v>19</v>
      </c>
      <c r="J31" t="n">
        <v>266.24</v>
      </c>
      <c r="K31" t="n">
        <v>59.19</v>
      </c>
      <c r="L31" t="n">
        <v>8.25</v>
      </c>
      <c r="M31" t="n">
        <v>17</v>
      </c>
      <c r="N31" t="n">
        <v>68.8</v>
      </c>
      <c r="O31" t="n">
        <v>33070.52</v>
      </c>
      <c r="P31" t="n">
        <v>207.48</v>
      </c>
      <c r="Q31" t="n">
        <v>1389.69</v>
      </c>
      <c r="R31" t="n">
        <v>52.35</v>
      </c>
      <c r="S31" t="n">
        <v>39.31</v>
      </c>
      <c r="T31" t="n">
        <v>5646.16</v>
      </c>
      <c r="U31" t="n">
        <v>0.75</v>
      </c>
      <c r="V31" t="n">
        <v>0.89</v>
      </c>
      <c r="W31" t="n">
        <v>3.39</v>
      </c>
      <c r="X31" t="n">
        <v>0.36</v>
      </c>
      <c r="Y31" t="n">
        <v>1</v>
      </c>
      <c r="Z31" t="n">
        <v>10</v>
      </c>
      <c r="AA31" t="n">
        <v>1037.48765946804</v>
      </c>
      <c r="AB31" t="n">
        <v>1419.536386409373</v>
      </c>
      <c r="AC31" t="n">
        <v>1284.057826022293</v>
      </c>
      <c r="AD31" t="n">
        <v>1037487.65946804</v>
      </c>
      <c r="AE31" t="n">
        <v>1419536.386409373</v>
      </c>
      <c r="AF31" t="n">
        <v>2.976575752446268e-06</v>
      </c>
      <c r="AG31" t="n">
        <v>47.421875</v>
      </c>
      <c r="AH31" t="n">
        <v>1284057.826022293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5.4926</v>
      </c>
      <c r="E32" t="n">
        <v>18.21</v>
      </c>
      <c r="F32" t="n">
        <v>14.47</v>
      </c>
      <c r="G32" t="n">
        <v>45.7</v>
      </c>
      <c r="H32" t="n">
        <v>0.57</v>
      </c>
      <c r="I32" t="n">
        <v>19</v>
      </c>
      <c r="J32" t="n">
        <v>266.71</v>
      </c>
      <c r="K32" t="n">
        <v>59.19</v>
      </c>
      <c r="L32" t="n">
        <v>8.5</v>
      </c>
      <c r="M32" t="n">
        <v>17</v>
      </c>
      <c r="N32" t="n">
        <v>69.02</v>
      </c>
      <c r="O32" t="n">
        <v>33128.7</v>
      </c>
      <c r="P32" t="n">
        <v>205.92</v>
      </c>
      <c r="Q32" t="n">
        <v>1389.64</v>
      </c>
      <c r="R32" t="n">
        <v>52.27</v>
      </c>
      <c r="S32" t="n">
        <v>39.31</v>
      </c>
      <c r="T32" t="n">
        <v>5603.44</v>
      </c>
      <c r="U32" t="n">
        <v>0.75</v>
      </c>
      <c r="V32" t="n">
        <v>0.89</v>
      </c>
      <c r="W32" t="n">
        <v>3.39</v>
      </c>
      <c r="X32" t="n">
        <v>0.35</v>
      </c>
      <c r="Y32" t="n">
        <v>1</v>
      </c>
      <c r="Z32" t="n">
        <v>10</v>
      </c>
      <c r="AA32" t="n">
        <v>1035.720853769027</v>
      </c>
      <c r="AB32" t="n">
        <v>1417.118964906017</v>
      </c>
      <c r="AC32" t="n">
        <v>1281.871119834345</v>
      </c>
      <c r="AD32" t="n">
        <v>1035720.853769027</v>
      </c>
      <c r="AE32" t="n">
        <v>1417118.964906017</v>
      </c>
      <c r="AF32" t="n">
        <v>2.977931181196403e-06</v>
      </c>
      <c r="AG32" t="n">
        <v>47.421875</v>
      </c>
      <c r="AH32" t="n">
        <v>1281871.119834345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5.5134</v>
      </c>
      <c r="E33" t="n">
        <v>18.14</v>
      </c>
      <c r="F33" t="n">
        <v>14.45</v>
      </c>
      <c r="G33" t="n">
        <v>48.18</v>
      </c>
      <c r="H33" t="n">
        <v>0.58</v>
      </c>
      <c r="I33" t="n">
        <v>18</v>
      </c>
      <c r="J33" t="n">
        <v>267.18</v>
      </c>
      <c r="K33" t="n">
        <v>59.19</v>
      </c>
      <c r="L33" t="n">
        <v>8.75</v>
      </c>
      <c r="M33" t="n">
        <v>16</v>
      </c>
      <c r="N33" t="n">
        <v>69.23999999999999</v>
      </c>
      <c r="O33" t="n">
        <v>33186.95</v>
      </c>
      <c r="P33" t="n">
        <v>204.62</v>
      </c>
      <c r="Q33" t="n">
        <v>1389.62</v>
      </c>
      <c r="R33" t="n">
        <v>51.66</v>
      </c>
      <c r="S33" t="n">
        <v>39.31</v>
      </c>
      <c r="T33" t="n">
        <v>5304.85</v>
      </c>
      <c r="U33" t="n">
        <v>0.76</v>
      </c>
      <c r="V33" t="n">
        <v>0.89</v>
      </c>
      <c r="W33" t="n">
        <v>3.39</v>
      </c>
      <c r="X33" t="n">
        <v>0.33</v>
      </c>
      <c r="Y33" t="n">
        <v>1</v>
      </c>
      <c r="Z33" t="n">
        <v>10</v>
      </c>
      <c r="AA33" t="n">
        <v>1033.095096989663</v>
      </c>
      <c r="AB33" t="n">
        <v>1413.526288640278</v>
      </c>
      <c r="AC33" t="n">
        <v>1278.621323549055</v>
      </c>
      <c r="AD33" t="n">
        <v>1033095.096989663</v>
      </c>
      <c r="AE33" t="n">
        <v>1413526.288640278</v>
      </c>
      <c r="AF33" t="n">
        <v>2.989208348397526e-06</v>
      </c>
      <c r="AG33" t="n">
        <v>47.23958333333334</v>
      </c>
      <c r="AH33" t="n">
        <v>1278621.323549055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5.5114</v>
      </c>
      <c r="E34" t="n">
        <v>18.14</v>
      </c>
      <c r="F34" t="n">
        <v>14.46</v>
      </c>
      <c r="G34" t="n">
        <v>48.2</v>
      </c>
      <c r="H34" t="n">
        <v>0.6</v>
      </c>
      <c r="I34" t="n">
        <v>18</v>
      </c>
      <c r="J34" t="n">
        <v>267.66</v>
      </c>
      <c r="K34" t="n">
        <v>59.19</v>
      </c>
      <c r="L34" t="n">
        <v>9</v>
      </c>
      <c r="M34" t="n">
        <v>16</v>
      </c>
      <c r="N34" t="n">
        <v>69.45999999999999</v>
      </c>
      <c r="O34" t="n">
        <v>33245.29</v>
      </c>
      <c r="P34" t="n">
        <v>202.05</v>
      </c>
      <c r="Q34" t="n">
        <v>1389.61</v>
      </c>
      <c r="R34" t="n">
        <v>51.87</v>
      </c>
      <c r="S34" t="n">
        <v>39.31</v>
      </c>
      <c r="T34" t="n">
        <v>5408.16</v>
      </c>
      <c r="U34" t="n">
        <v>0.76</v>
      </c>
      <c r="V34" t="n">
        <v>0.89</v>
      </c>
      <c r="W34" t="n">
        <v>3.39</v>
      </c>
      <c r="X34" t="n">
        <v>0.34</v>
      </c>
      <c r="Y34" t="n">
        <v>1</v>
      </c>
      <c r="Z34" t="n">
        <v>10</v>
      </c>
      <c r="AA34" t="n">
        <v>1030.74755598045</v>
      </c>
      <c r="AB34" t="n">
        <v>1410.314279465272</v>
      </c>
      <c r="AC34" t="n">
        <v>1275.715864021629</v>
      </c>
      <c r="AD34" t="n">
        <v>1030747.55598045</v>
      </c>
      <c r="AE34" t="n">
        <v>1410314.279465272</v>
      </c>
      <c r="AF34" t="n">
        <v>2.988124005397418e-06</v>
      </c>
      <c r="AG34" t="n">
        <v>47.23958333333334</v>
      </c>
      <c r="AH34" t="n">
        <v>1275715.864021629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5.5331</v>
      </c>
      <c r="E35" t="n">
        <v>18.07</v>
      </c>
      <c r="F35" t="n">
        <v>14.44</v>
      </c>
      <c r="G35" t="n">
        <v>50.95</v>
      </c>
      <c r="H35" t="n">
        <v>0.61</v>
      </c>
      <c r="I35" t="n">
        <v>17</v>
      </c>
      <c r="J35" t="n">
        <v>268.13</v>
      </c>
      <c r="K35" t="n">
        <v>59.19</v>
      </c>
      <c r="L35" t="n">
        <v>9.25</v>
      </c>
      <c r="M35" t="n">
        <v>15</v>
      </c>
      <c r="N35" t="n">
        <v>69.69</v>
      </c>
      <c r="O35" t="n">
        <v>33303.72</v>
      </c>
      <c r="P35" t="n">
        <v>202.26</v>
      </c>
      <c r="Q35" t="n">
        <v>1389.6</v>
      </c>
      <c r="R35" t="n">
        <v>51.3</v>
      </c>
      <c r="S35" t="n">
        <v>39.31</v>
      </c>
      <c r="T35" t="n">
        <v>5130.75</v>
      </c>
      <c r="U35" t="n">
        <v>0.77</v>
      </c>
      <c r="V35" t="n">
        <v>0.89</v>
      </c>
      <c r="W35" t="n">
        <v>3.38</v>
      </c>
      <c r="X35" t="n">
        <v>0.32</v>
      </c>
      <c r="Y35" t="n">
        <v>1</v>
      </c>
      <c r="Z35" t="n">
        <v>10</v>
      </c>
      <c r="AA35" t="n">
        <v>1029.584497985213</v>
      </c>
      <c r="AB35" t="n">
        <v>1408.722932205692</v>
      </c>
      <c r="AC35" t="n">
        <v>1274.276392711033</v>
      </c>
      <c r="AD35" t="n">
        <v>1029584.497985213</v>
      </c>
      <c r="AE35" t="n">
        <v>1408722.932205692</v>
      </c>
      <c r="AF35" t="n">
        <v>2.999889126948589e-06</v>
      </c>
      <c r="AG35" t="n">
        <v>47.05729166666666</v>
      </c>
      <c r="AH35" t="n">
        <v>1274276.392711033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5.5316</v>
      </c>
      <c r="E36" t="n">
        <v>18.08</v>
      </c>
      <c r="F36" t="n">
        <v>14.44</v>
      </c>
      <c r="G36" t="n">
        <v>50.97</v>
      </c>
      <c r="H36" t="n">
        <v>0.63</v>
      </c>
      <c r="I36" t="n">
        <v>17</v>
      </c>
      <c r="J36" t="n">
        <v>268.61</v>
      </c>
      <c r="K36" t="n">
        <v>59.19</v>
      </c>
      <c r="L36" t="n">
        <v>9.5</v>
      </c>
      <c r="M36" t="n">
        <v>15</v>
      </c>
      <c r="N36" t="n">
        <v>69.91</v>
      </c>
      <c r="O36" t="n">
        <v>33362.23</v>
      </c>
      <c r="P36" t="n">
        <v>199.76</v>
      </c>
      <c r="Q36" t="n">
        <v>1389.65</v>
      </c>
      <c r="R36" t="n">
        <v>51.31</v>
      </c>
      <c r="S36" t="n">
        <v>39.31</v>
      </c>
      <c r="T36" t="n">
        <v>5134.57</v>
      </c>
      <c r="U36" t="n">
        <v>0.77</v>
      </c>
      <c r="V36" t="n">
        <v>0.89</v>
      </c>
      <c r="W36" t="n">
        <v>3.39</v>
      </c>
      <c r="X36" t="n">
        <v>0.32</v>
      </c>
      <c r="Y36" t="n">
        <v>1</v>
      </c>
      <c r="Z36" t="n">
        <v>10</v>
      </c>
      <c r="AA36" t="n">
        <v>1027.208840006079</v>
      </c>
      <c r="AB36" t="n">
        <v>1405.472452152007</v>
      </c>
      <c r="AC36" t="n">
        <v>1271.336133911595</v>
      </c>
      <c r="AD36" t="n">
        <v>1027208.840006079</v>
      </c>
      <c r="AE36" t="n">
        <v>1405472.452152007</v>
      </c>
      <c r="AF36" t="n">
        <v>2.999075869698508e-06</v>
      </c>
      <c r="AG36" t="n">
        <v>47.08333333333334</v>
      </c>
      <c r="AH36" t="n">
        <v>1271336.133911595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5.5534</v>
      </c>
      <c r="E37" t="n">
        <v>18.01</v>
      </c>
      <c r="F37" t="n">
        <v>14.42</v>
      </c>
      <c r="G37" t="n">
        <v>54.07</v>
      </c>
      <c r="H37" t="n">
        <v>0.64</v>
      </c>
      <c r="I37" t="n">
        <v>16</v>
      </c>
      <c r="J37" t="n">
        <v>269.08</v>
      </c>
      <c r="K37" t="n">
        <v>59.19</v>
      </c>
      <c r="L37" t="n">
        <v>9.75</v>
      </c>
      <c r="M37" t="n">
        <v>14</v>
      </c>
      <c r="N37" t="n">
        <v>70.14</v>
      </c>
      <c r="O37" t="n">
        <v>33420.83</v>
      </c>
      <c r="P37" t="n">
        <v>199.06</v>
      </c>
      <c r="Q37" t="n">
        <v>1389.66</v>
      </c>
      <c r="R37" t="n">
        <v>50.72</v>
      </c>
      <c r="S37" t="n">
        <v>39.31</v>
      </c>
      <c r="T37" t="n">
        <v>4845.9</v>
      </c>
      <c r="U37" t="n">
        <v>0.77</v>
      </c>
      <c r="V37" t="n">
        <v>0.89</v>
      </c>
      <c r="W37" t="n">
        <v>3.38</v>
      </c>
      <c r="X37" t="n">
        <v>0.3</v>
      </c>
      <c r="Y37" t="n">
        <v>1</v>
      </c>
      <c r="Z37" t="n">
        <v>10</v>
      </c>
      <c r="AA37" t="n">
        <v>1025.06511316732</v>
      </c>
      <c r="AB37" t="n">
        <v>1402.539310516664</v>
      </c>
      <c r="AC37" t="n">
        <v>1268.682927197239</v>
      </c>
      <c r="AD37" t="n">
        <v>1025065.11316732</v>
      </c>
      <c r="AE37" t="n">
        <v>1402539.310516664</v>
      </c>
      <c r="AF37" t="n">
        <v>3.010895208399685e-06</v>
      </c>
      <c r="AG37" t="n">
        <v>46.90104166666666</v>
      </c>
      <c r="AH37" t="n">
        <v>1268682.927197239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5.5514</v>
      </c>
      <c r="E38" t="n">
        <v>18.01</v>
      </c>
      <c r="F38" t="n">
        <v>14.43</v>
      </c>
      <c r="G38" t="n">
        <v>54.1</v>
      </c>
      <c r="H38" t="n">
        <v>0.66</v>
      </c>
      <c r="I38" t="n">
        <v>16</v>
      </c>
      <c r="J38" t="n">
        <v>269.56</v>
      </c>
      <c r="K38" t="n">
        <v>59.19</v>
      </c>
      <c r="L38" t="n">
        <v>10</v>
      </c>
      <c r="M38" t="n">
        <v>14</v>
      </c>
      <c r="N38" t="n">
        <v>70.36</v>
      </c>
      <c r="O38" t="n">
        <v>33479.51</v>
      </c>
      <c r="P38" t="n">
        <v>197.73</v>
      </c>
      <c r="Q38" t="n">
        <v>1389.58</v>
      </c>
      <c r="R38" t="n">
        <v>50.92</v>
      </c>
      <c r="S38" t="n">
        <v>39.31</v>
      </c>
      <c r="T38" t="n">
        <v>4944.56</v>
      </c>
      <c r="U38" t="n">
        <v>0.77</v>
      </c>
      <c r="V38" t="n">
        <v>0.89</v>
      </c>
      <c r="W38" t="n">
        <v>3.38</v>
      </c>
      <c r="X38" t="n">
        <v>0.3</v>
      </c>
      <c r="Y38" t="n">
        <v>1</v>
      </c>
      <c r="Z38" t="n">
        <v>10</v>
      </c>
      <c r="AA38" t="n">
        <v>1023.947185096501</v>
      </c>
      <c r="AB38" t="n">
        <v>1401.009712010664</v>
      </c>
      <c r="AC38" t="n">
        <v>1267.299311425847</v>
      </c>
      <c r="AD38" t="n">
        <v>1023947.185096501</v>
      </c>
      <c r="AE38" t="n">
        <v>1401009.712010664</v>
      </c>
      <c r="AF38" t="n">
        <v>3.009810865399577e-06</v>
      </c>
      <c r="AG38" t="n">
        <v>46.90104166666666</v>
      </c>
      <c r="AH38" t="n">
        <v>1267299.311425847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5.5756</v>
      </c>
      <c r="E39" t="n">
        <v>17.94</v>
      </c>
      <c r="F39" t="n">
        <v>14.4</v>
      </c>
      <c r="G39" t="n">
        <v>57.59</v>
      </c>
      <c r="H39" t="n">
        <v>0.68</v>
      </c>
      <c r="I39" t="n">
        <v>15</v>
      </c>
      <c r="J39" t="n">
        <v>270.03</v>
      </c>
      <c r="K39" t="n">
        <v>59.19</v>
      </c>
      <c r="L39" t="n">
        <v>10.25</v>
      </c>
      <c r="M39" t="n">
        <v>13</v>
      </c>
      <c r="N39" t="n">
        <v>70.59</v>
      </c>
      <c r="O39" t="n">
        <v>33538.28</v>
      </c>
      <c r="P39" t="n">
        <v>195.22</v>
      </c>
      <c r="Q39" t="n">
        <v>1389.62</v>
      </c>
      <c r="R39" t="n">
        <v>49.92</v>
      </c>
      <c r="S39" t="n">
        <v>39.31</v>
      </c>
      <c r="T39" t="n">
        <v>4448.98</v>
      </c>
      <c r="U39" t="n">
        <v>0.79</v>
      </c>
      <c r="V39" t="n">
        <v>0.89</v>
      </c>
      <c r="W39" t="n">
        <v>3.38</v>
      </c>
      <c r="X39" t="n">
        <v>0.28</v>
      </c>
      <c r="Y39" t="n">
        <v>1</v>
      </c>
      <c r="Z39" t="n">
        <v>10</v>
      </c>
      <c r="AA39" t="n">
        <v>1010.092171515465</v>
      </c>
      <c r="AB39" t="n">
        <v>1382.052671189031</v>
      </c>
      <c r="AC39" t="n">
        <v>1250.151503973855</v>
      </c>
      <c r="AD39" t="n">
        <v>1010092.171515465</v>
      </c>
      <c r="AE39" t="n">
        <v>1382052.671189031</v>
      </c>
      <c r="AF39" t="n">
        <v>3.022931415700883e-06</v>
      </c>
      <c r="AG39" t="n">
        <v>46.71875</v>
      </c>
      <c r="AH39" t="n">
        <v>1250151.503973855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5.5719</v>
      </c>
      <c r="E40" t="n">
        <v>17.95</v>
      </c>
      <c r="F40" t="n">
        <v>14.41</v>
      </c>
      <c r="G40" t="n">
        <v>57.64</v>
      </c>
      <c r="H40" t="n">
        <v>0.6899999999999999</v>
      </c>
      <c r="I40" t="n">
        <v>15</v>
      </c>
      <c r="J40" t="n">
        <v>270.51</v>
      </c>
      <c r="K40" t="n">
        <v>59.19</v>
      </c>
      <c r="L40" t="n">
        <v>10.5</v>
      </c>
      <c r="M40" t="n">
        <v>13</v>
      </c>
      <c r="N40" t="n">
        <v>70.81999999999999</v>
      </c>
      <c r="O40" t="n">
        <v>33597.14</v>
      </c>
      <c r="P40" t="n">
        <v>194.54</v>
      </c>
      <c r="Q40" t="n">
        <v>1389.61</v>
      </c>
      <c r="R40" t="n">
        <v>50.35</v>
      </c>
      <c r="S40" t="n">
        <v>39.31</v>
      </c>
      <c r="T40" t="n">
        <v>4667.42</v>
      </c>
      <c r="U40" t="n">
        <v>0.78</v>
      </c>
      <c r="V40" t="n">
        <v>0.89</v>
      </c>
      <c r="W40" t="n">
        <v>3.38</v>
      </c>
      <c r="X40" t="n">
        <v>0.29</v>
      </c>
      <c r="Y40" t="n">
        <v>1</v>
      </c>
      <c r="Z40" t="n">
        <v>10</v>
      </c>
      <c r="AA40" t="n">
        <v>1009.702773639515</v>
      </c>
      <c r="AB40" t="n">
        <v>1381.519879836134</v>
      </c>
      <c r="AC40" t="n">
        <v>1249.669561479902</v>
      </c>
      <c r="AD40" t="n">
        <v>1009702.773639516</v>
      </c>
      <c r="AE40" t="n">
        <v>1381519.879836134</v>
      </c>
      <c r="AF40" t="n">
        <v>3.020925381150683e-06</v>
      </c>
      <c r="AG40" t="n">
        <v>46.74479166666666</v>
      </c>
      <c r="AH40" t="n">
        <v>1249669.561479902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5.594</v>
      </c>
      <c r="E41" t="n">
        <v>17.88</v>
      </c>
      <c r="F41" t="n">
        <v>14.39</v>
      </c>
      <c r="G41" t="n">
        <v>61.66</v>
      </c>
      <c r="H41" t="n">
        <v>0.71</v>
      </c>
      <c r="I41" t="n">
        <v>14</v>
      </c>
      <c r="J41" t="n">
        <v>270.99</v>
      </c>
      <c r="K41" t="n">
        <v>59.19</v>
      </c>
      <c r="L41" t="n">
        <v>10.75</v>
      </c>
      <c r="M41" t="n">
        <v>12</v>
      </c>
      <c r="N41" t="n">
        <v>71.04000000000001</v>
      </c>
      <c r="O41" t="n">
        <v>33656.08</v>
      </c>
      <c r="P41" t="n">
        <v>192.73</v>
      </c>
      <c r="Q41" t="n">
        <v>1389.6</v>
      </c>
      <c r="R41" t="n">
        <v>49.66</v>
      </c>
      <c r="S41" t="n">
        <v>39.31</v>
      </c>
      <c r="T41" t="n">
        <v>4325.39</v>
      </c>
      <c r="U41" t="n">
        <v>0.79</v>
      </c>
      <c r="V41" t="n">
        <v>0.89</v>
      </c>
      <c r="W41" t="n">
        <v>3.38</v>
      </c>
      <c r="X41" t="n">
        <v>0.27</v>
      </c>
      <c r="Y41" t="n">
        <v>1</v>
      </c>
      <c r="Z41" t="n">
        <v>10</v>
      </c>
      <c r="AA41" t="n">
        <v>1006.608877177985</v>
      </c>
      <c r="AB41" t="n">
        <v>1377.286674204389</v>
      </c>
      <c r="AC41" t="n">
        <v>1245.840367052309</v>
      </c>
      <c r="AD41" t="n">
        <v>1006608.877177985</v>
      </c>
      <c r="AE41" t="n">
        <v>1377286.674204389</v>
      </c>
      <c r="AF41" t="n">
        <v>3.032907371301876e-06</v>
      </c>
      <c r="AG41" t="n">
        <v>46.5625</v>
      </c>
      <c r="AH41" t="n">
        <v>1245840.367052309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5.598</v>
      </c>
      <c r="E42" t="n">
        <v>17.86</v>
      </c>
      <c r="F42" t="n">
        <v>14.37</v>
      </c>
      <c r="G42" t="n">
        <v>61.6</v>
      </c>
      <c r="H42" t="n">
        <v>0.72</v>
      </c>
      <c r="I42" t="n">
        <v>14</v>
      </c>
      <c r="J42" t="n">
        <v>271.47</v>
      </c>
      <c r="K42" t="n">
        <v>59.19</v>
      </c>
      <c r="L42" t="n">
        <v>11</v>
      </c>
      <c r="M42" t="n">
        <v>12</v>
      </c>
      <c r="N42" t="n">
        <v>71.27</v>
      </c>
      <c r="O42" t="n">
        <v>33715.11</v>
      </c>
      <c r="P42" t="n">
        <v>190.78</v>
      </c>
      <c r="Q42" t="n">
        <v>1389.76</v>
      </c>
      <c r="R42" t="n">
        <v>49.28</v>
      </c>
      <c r="S42" t="n">
        <v>39.31</v>
      </c>
      <c r="T42" t="n">
        <v>4135.73</v>
      </c>
      <c r="U42" t="n">
        <v>0.8</v>
      </c>
      <c r="V42" t="n">
        <v>0.89</v>
      </c>
      <c r="W42" t="n">
        <v>3.38</v>
      </c>
      <c r="X42" t="n">
        <v>0.25</v>
      </c>
      <c r="Y42" t="n">
        <v>1</v>
      </c>
      <c r="Z42" t="n">
        <v>10</v>
      </c>
      <c r="AA42" t="n">
        <v>1004.350764791894</v>
      </c>
      <c r="AB42" t="n">
        <v>1374.197025216852</v>
      </c>
      <c r="AC42" t="n">
        <v>1243.045589827793</v>
      </c>
      <c r="AD42" t="n">
        <v>1004350.764791894</v>
      </c>
      <c r="AE42" t="n">
        <v>1374197.025216852</v>
      </c>
      <c r="AF42" t="n">
        <v>3.035076057302092e-06</v>
      </c>
      <c r="AG42" t="n">
        <v>46.51041666666666</v>
      </c>
      <c r="AH42" t="n">
        <v>1243045.589827793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5.5887</v>
      </c>
      <c r="E43" t="n">
        <v>17.89</v>
      </c>
      <c r="F43" t="n">
        <v>14.4</v>
      </c>
      <c r="G43" t="n">
        <v>61.73</v>
      </c>
      <c r="H43" t="n">
        <v>0.74</v>
      </c>
      <c r="I43" t="n">
        <v>14</v>
      </c>
      <c r="J43" t="n">
        <v>271.95</v>
      </c>
      <c r="K43" t="n">
        <v>59.19</v>
      </c>
      <c r="L43" t="n">
        <v>11.25</v>
      </c>
      <c r="M43" t="n">
        <v>11</v>
      </c>
      <c r="N43" t="n">
        <v>71.5</v>
      </c>
      <c r="O43" t="n">
        <v>33774.23</v>
      </c>
      <c r="P43" t="n">
        <v>190</v>
      </c>
      <c r="Q43" t="n">
        <v>1389.64</v>
      </c>
      <c r="R43" t="n">
        <v>50.05</v>
      </c>
      <c r="S43" t="n">
        <v>39.31</v>
      </c>
      <c r="T43" t="n">
        <v>4518.77</v>
      </c>
      <c r="U43" t="n">
        <v>0.79</v>
      </c>
      <c r="V43" t="n">
        <v>0.89</v>
      </c>
      <c r="W43" t="n">
        <v>3.39</v>
      </c>
      <c r="X43" t="n">
        <v>0.28</v>
      </c>
      <c r="Y43" t="n">
        <v>1</v>
      </c>
      <c r="Z43" t="n">
        <v>10</v>
      </c>
      <c r="AA43" t="n">
        <v>1004.306948102951</v>
      </c>
      <c r="AB43" t="n">
        <v>1374.137073289985</v>
      </c>
      <c r="AC43" t="n">
        <v>1242.991359628683</v>
      </c>
      <c r="AD43" t="n">
        <v>1004306.948102951</v>
      </c>
      <c r="AE43" t="n">
        <v>1374137.073289985</v>
      </c>
      <c r="AF43" t="n">
        <v>3.03003386235159e-06</v>
      </c>
      <c r="AG43" t="n">
        <v>46.58854166666666</v>
      </c>
      <c r="AH43" t="n">
        <v>1242991.359628683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5.6175</v>
      </c>
      <c r="E44" t="n">
        <v>17.8</v>
      </c>
      <c r="F44" t="n">
        <v>14.36</v>
      </c>
      <c r="G44" t="n">
        <v>66.28</v>
      </c>
      <c r="H44" t="n">
        <v>0.75</v>
      </c>
      <c r="I44" t="n">
        <v>13</v>
      </c>
      <c r="J44" t="n">
        <v>272.43</v>
      </c>
      <c r="K44" t="n">
        <v>59.19</v>
      </c>
      <c r="L44" t="n">
        <v>11.5</v>
      </c>
      <c r="M44" t="n">
        <v>10</v>
      </c>
      <c r="N44" t="n">
        <v>71.73</v>
      </c>
      <c r="O44" t="n">
        <v>33833.57</v>
      </c>
      <c r="P44" t="n">
        <v>189.17</v>
      </c>
      <c r="Q44" t="n">
        <v>1389.57</v>
      </c>
      <c r="R44" t="n">
        <v>48.9</v>
      </c>
      <c r="S44" t="n">
        <v>39.31</v>
      </c>
      <c r="T44" t="n">
        <v>3951.65</v>
      </c>
      <c r="U44" t="n">
        <v>0.8</v>
      </c>
      <c r="V44" t="n">
        <v>0.89</v>
      </c>
      <c r="W44" t="n">
        <v>3.38</v>
      </c>
      <c r="X44" t="n">
        <v>0.24</v>
      </c>
      <c r="Y44" t="n">
        <v>1</v>
      </c>
      <c r="Z44" t="n">
        <v>10</v>
      </c>
      <c r="AA44" t="n">
        <v>1001.594319978814</v>
      </c>
      <c r="AB44" t="n">
        <v>1370.425535817833</v>
      </c>
      <c r="AC44" t="n">
        <v>1239.634046083698</v>
      </c>
      <c r="AD44" t="n">
        <v>1001594.319978814</v>
      </c>
      <c r="AE44" t="n">
        <v>1370425.535817833</v>
      </c>
      <c r="AF44" t="n">
        <v>3.045648401553143e-06</v>
      </c>
      <c r="AG44" t="n">
        <v>46.35416666666666</v>
      </c>
      <c r="AH44" t="n">
        <v>1239634.046083698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5.6154</v>
      </c>
      <c r="E45" t="n">
        <v>17.81</v>
      </c>
      <c r="F45" t="n">
        <v>14.37</v>
      </c>
      <c r="G45" t="n">
        <v>66.31</v>
      </c>
      <c r="H45" t="n">
        <v>0.77</v>
      </c>
      <c r="I45" t="n">
        <v>13</v>
      </c>
      <c r="J45" t="n">
        <v>272.91</v>
      </c>
      <c r="K45" t="n">
        <v>59.19</v>
      </c>
      <c r="L45" t="n">
        <v>11.75</v>
      </c>
      <c r="M45" t="n">
        <v>8</v>
      </c>
      <c r="N45" t="n">
        <v>71.95999999999999</v>
      </c>
      <c r="O45" t="n">
        <v>33892.87</v>
      </c>
      <c r="P45" t="n">
        <v>186.9</v>
      </c>
      <c r="Q45" t="n">
        <v>1389.68</v>
      </c>
      <c r="R45" t="n">
        <v>48.91</v>
      </c>
      <c r="S45" t="n">
        <v>39.31</v>
      </c>
      <c r="T45" t="n">
        <v>3953.97</v>
      </c>
      <c r="U45" t="n">
        <v>0.8</v>
      </c>
      <c r="V45" t="n">
        <v>0.89</v>
      </c>
      <c r="W45" t="n">
        <v>3.38</v>
      </c>
      <c r="X45" t="n">
        <v>0.25</v>
      </c>
      <c r="Y45" t="n">
        <v>1</v>
      </c>
      <c r="Z45" t="n">
        <v>10</v>
      </c>
      <c r="AA45" t="n">
        <v>999.5785412201615</v>
      </c>
      <c r="AB45" t="n">
        <v>1367.667458390363</v>
      </c>
      <c r="AC45" t="n">
        <v>1237.13919569492</v>
      </c>
      <c r="AD45" t="n">
        <v>999578.5412201615</v>
      </c>
      <c r="AE45" t="n">
        <v>1367667.458390363</v>
      </c>
      <c r="AF45" t="n">
        <v>3.04450984140303e-06</v>
      </c>
      <c r="AG45" t="n">
        <v>46.38020833333334</v>
      </c>
      <c r="AH45" t="n">
        <v>1237139.19569492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5.6153</v>
      </c>
      <c r="E46" t="n">
        <v>17.81</v>
      </c>
      <c r="F46" t="n">
        <v>14.37</v>
      </c>
      <c r="G46" t="n">
        <v>66.31</v>
      </c>
      <c r="H46" t="n">
        <v>0.78</v>
      </c>
      <c r="I46" t="n">
        <v>13</v>
      </c>
      <c r="J46" t="n">
        <v>273.39</v>
      </c>
      <c r="K46" t="n">
        <v>59.19</v>
      </c>
      <c r="L46" t="n">
        <v>12</v>
      </c>
      <c r="M46" t="n">
        <v>5</v>
      </c>
      <c r="N46" t="n">
        <v>72.2</v>
      </c>
      <c r="O46" t="n">
        <v>33952.26</v>
      </c>
      <c r="P46" t="n">
        <v>185.64</v>
      </c>
      <c r="Q46" t="n">
        <v>1389.87</v>
      </c>
      <c r="R46" t="n">
        <v>48.78</v>
      </c>
      <c r="S46" t="n">
        <v>39.31</v>
      </c>
      <c r="T46" t="n">
        <v>3892.96</v>
      </c>
      <c r="U46" t="n">
        <v>0.8100000000000001</v>
      </c>
      <c r="V46" t="n">
        <v>0.89</v>
      </c>
      <c r="W46" t="n">
        <v>3.39</v>
      </c>
      <c r="X46" t="n">
        <v>0.25</v>
      </c>
      <c r="Y46" t="n">
        <v>1</v>
      </c>
      <c r="Z46" t="n">
        <v>10</v>
      </c>
      <c r="AA46" t="n">
        <v>998.3625869009757</v>
      </c>
      <c r="AB46" t="n">
        <v>1366.003736046734</v>
      </c>
      <c r="AC46" t="n">
        <v>1235.634256676718</v>
      </c>
      <c r="AD46" t="n">
        <v>998362.5869009757</v>
      </c>
      <c r="AE46" t="n">
        <v>1366003.736046734</v>
      </c>
      <c r="AF46" t="n">
        <v>3.044455624253025e-06</v>
      </c>
      <c r="AG46" t="n">
        <v>46.38020833333334</v>
      </c>
      <c r="AH46" t="n">
        <v>1235634.256676718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5.6144</v>
      </c>
      <c r="E47" t="n">
        <v>17.81</v>
      </c>
      <c r="F47" t="n">
        <v>14.37</v>
      </c>
      <c r="G47" t="n">
        <v>66.33</v>
      </c>
      <c r="H47" t="n">
        <v>0.8</v>
      </c>
      <c r="I47" t="n">
        <v>13</v>
      </c>
      <c r="J47" t="n">
        <v>273.87</v>
      </c>
      <c r="K47" t="n">
        <v>59.19</v>
      </c>
      <c r="L47" t="n">
        <v>12.25</v>
      </c>
      <c r="M47" t="n">
        <v>5</v>
      </c>
      <c r="N47" t="n">
        <v>72.43000000000001</v>
      </c>
      <c r="O47" t="n">
        <v>34011.74</v>
      </c>
      <c r="P47" t="n">
        <v>184.67</v>
      </c>
      <c r="Q47" t="n">
        <v>1389.67</v>
      </c>
      <c r="R47" t="n">
        <v>48.9</v>
      </c>
      <c r="S47" t="n">
        <v>39.31</v>
      </c>
      <c r="T47" t="n">
        <v>3951.38</v>
      </c>
      <c r="U47" t="n">
        <v>0.8</v>
      </c>
      <c r="V47" t="n">
        <v>0.89</v>
      </c>
      <c r="W47" t="n">
        <v>3.39</v>
      </c>
      <c r="X47" t="n">
        <v>0.25</v>
      </c>
      <c r="Y47" t="n">
        <v>1</v>
      </c>
      <c r="Z47" t="n">
        <v>10</v>
      </c>
      <c r="AA47" t="n">
        <v>997.4685432602947</v>
      </c>
      <c r="AB47" t="n">
        <v>1364.780466095133</v>
      </c>
      <c r="AC47" t="n">
        <v>1234.527733892427</v>
      </c>
      <c r="AD47" t="n">
        <v>997468.5432602947</v>
      </c>
      <c r="AE47" t="n">
        <v>1364780.466095133</v>
      </c>
      <c r="AF47" t="n">
        <v>3.043967669902976e-06</v>
      </c>
      <c r="AG47" t="n">
        <v>46.38020833333334</v>
      </c>
      <c r="AH47" t="n">
        <v>1234527.733892427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5.6352</v>
      </c>
      <c r="E48" t="n">
        <v>17.75</v>
      </c>
      <c r="F48" t="n">
        <v>14.35</v>
      </c>
      <c r="G48" t="n">
        <v>71.77</v>
      </c>
      <c r="H48" t="n">
        <v>0.8100000000000001</v>
      </c>
      <c r="I48" t="n">
        <v>12</v>
      </c>
      <c r="J48" t="n">
        <v>274.35</v>
      </c>
      <c r="K48" t="n">
        <v>59.19</v>
      </c>
      <c r="L48" t="n">
        <v>12.5</v>
      </c>
      <c r="M48" t="n">
        <v>2</v>
      </c>
      <c r="N48" t="n">
        <v>72.66</v>
      </c>
      <c r="O48" t="n">
        <v>34071.31</v>
      </c>
      <c r="P48" t="n">
        <v>184.94</v>
      </c>
      <c r="Q48" t="n">
        <v>1389.69</v>
      </c>
      <c r="R48" t="n">
        <v>48.2</v>
      </c>
      <c r="S48" t="n">
        <v>39.31</v>
      </c>
      <c r="T48" t="n">
        <v>3603.35</v>
      </c>
      <c r="U48" t="n">
        <v>0.82</v>
      </c>
      <c r="V48" t="n">
        <v>0.89</v>
      </c>
      <c r="W48" t="n">
        <v>3.39</v>
      </c>
      <c r="X48" t="n">
        <v>0.23</v>
      </c>
      <c r="Y48" t="n">
        <v>1</v>
      </c>
      <c r="Z48" t="n">
        <v>10</v>
      </c>
      <c r="AA48" t="n">
        <v>996.5197501846228</v>
      </c>
      <c r="AB48" t="n">
        <v>1363.482285551202</v>
      </c>
      <c r="AC48" t="n">
        <v>1233.353449877601</v>
      </c>
      <c r="AD48" t="n">
        <v>996519.7501846228</v>
      </c>
      <c r="AE48" t="n">
        <v>1363482.285551202</v>
      </c>
      <c r="AF48" t="n">
        <v>3.055244837104099e-06</v>
      </c>
      <c r="AG48" t="n">
        <v>46.22395833333334</v>
      </c>
      <c r="AH48" t="n">
        <v>1233353.449877601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5.637</v>
      </c>
      <c r="E49" t="n">
        <v>17.74</v>
      </c>
      <c r="F49" t="n">
        <v>14.35</v>
      </c>
      <c r="G49" t="n">
        <v>71.73999999999999</v>
      </c>
      <c r="H49" t="n">
        <v>0.83</v>
      </c>
      <c r="I49" t="n">
        <v>12</v>
      </c>
      <c r="J49" t="n">
        <v>274.84</v>
      </c>
      <c r="K49" t="n">
        <v>59.19</v>
      </c>
      <c r="L49" t="n">
        <v>12.75</v>
      </c>
      <c r="M49" t="n">
        <v>2</v>
      </c>
      <c r="N49" t="n">
        <v>72.89</v>
      </c>
      <c r="O49" t="n">
        <v>34130.98</v>
      </c>
      <c r="P49" t="n">
        <v>185.14</v>
      </c>
      <c r="Q49" t="n">
        <v>1389.63</v>
      </c>
      <c r="R49" t="n">
        <v>48.09</v>
      </c>
      <c r="S49" t="n">
        <v>39.31</v>
      </c>
      <c r="T49" t="n">
        <v>3550.8</v>
      </c>
      <c r="U49" t="n">
        <v>0.82</v>
      </c>
      <c r="V49" t="n">
        <v>0.89</v>
      </c>
      <c r="W49" t="n">
        <v>3.39</v>
      </c>
      <c r="X49" t="n">
        <v>0.23</v>
      </c>
      <c r="Y49" t="n">
        <v>1</v>
      </c>
      <c r="Z49" t="n">
        <v>10</v>
      </c>
      <c r="AA49" t="n">
        <v>986.7612433798851</v>
      </c>
      <c r="AB49" t="n">
        <v>1350.130266026024</v>
      </c>
      <c r="AC49" t="n">
        <v>1221.275728356229</v>
      </c>
      <c r="AD49" t="n">
        <v>986761.2433798851</v>
      </c>
      <c r="AE49" t="n">
        <v>1350130.266026024</v>
      </c>
      <c r="AF49" t="n">
        <v>3.056220745804196e-06</v>
      </c>
      <c r="AG49" t="n">
        <v>46.19791666666666</v>
      </c>
      <c r="AH49" t="n">
        <v>1221275.728356229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5.6354</v>
      </c>
      <c r="E50" t="n">
        <v>17.74</v>
      </c>
      <c r="F50" t="n">
        <v>14.35</v>
      </c>
      <c r="G50" t="n">
        <v>71.77</v>
      </c>
      <c r="H50" t="n">
        <v>0.84</v>
      </c>
      <c r="I50" t="n">
        <v>12</v>
      </c>
      <c r="J50" t="n">
        <v>275.32</v>
      </c>
      <c r="K50" t="n">
        <v>59.19</v>
      </c>
      <c r="L50" t="n">
        <v>13</v>
      </c>
      <c r="M50" t="n">
        <v>1</v>
      </c>
      <c r="N50" t="n">
        <v>73.13</v>
      </c>
      <c r="O50" t="n">
        <v>34190.73</v>
      </c>
      <c r="P50" t="n">
        <v>185.04</v>
      </c>
      <c r="Q50" t="n">
        <v>1389.76</v>
      </c>
      <c r="R50" t="n">
        <v>48.11</v>
      </c>
      <c r="S50" t="n">
        <v>39.31</v>
      </c>
      <c r="T50" t="n">
        <v>3558.92</v>
      </c>
      <c r="U50" t="n">
        <v>0.82</v>
      </c>
      <c r="V50" t="n">
        <v>0.89</v>
      </c>
      <c r="W50" t="n">
        <v>3.39</v>
      </c>
      <c r="X50" t="n">
        <v>0.23</v>
      </c>
      <c r="Y50" t="n">
        <v>1</v>
      </c>
      <c r="Z50" t="n">
        <v>10</v>
      </c>
      <c r="AA50" t="n">
        <v>986.7459445384874</v>
      </c>
      <c r="AB50" t="n">
        <v>1350.109333476286</v>
      </c>
      <c r="AC50" t="n">
        <v>1221.25679357966</v>
      </c>
      <c r="AD50" t="n">
        <v>986745.9445384874</v>
      </c>
      <c r="AE50" t="n">
        <v>1350109.333476286</v>
      </c>
      <c r="AF50" t="n">
        <v>3.05535327140411e-06</v>
      </c>
      <c r="AG50" t="n">
        <v>46.19791666666666</v>
      </c>
      <c r="AH50" t="n">
        <v>1221256.79357966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5.6357</v>
      </c>
      <c r="E51" t="n">
        <v>17.74</v>
      </c>
      <c r="F51" t="n">
        <v>14.35</v>
      </c>
      <c r="G51" t="n">
        <v>71.76000000000001</v>
      </c>
      <c r="H51" t="n">
        <v>0.86</v>
      </c>
      <c r="I51" t="n">
        <v>12</v>
      </c>
      <c r="J51" t="n">
        <v>275.81</v>
      </c>
      <c r="K51" t="n">
        <v>59.19</v>
      </c>
      <c r="L51" t="n">
        <v>13.25</v>
      </c>
      <c r="M51" t="n">
        <v>1</v>
      </c>
      <c r="N51" t="n">
        <v>73.36</v>
      </c>
      <c r="O51" t="n">
        <v>34250.57</v>
      </c>
      <c r="P51" t="n">
        <v>184.99</v>
      </c>
      <c r="Q51" t="n">
        <v>1389.78</v>
      </c>
      <c r="R51" t="n">
        <v>48.19</v>
      </c>
      <c r="S51" t="n">
        <v>39.31</v>
      </c>
      <c r="T51" t="n">
        <v>3601.98</v>
      </c>
      <c r="U51" t="n">
        <v>0.82</v>
      </c>
      <c r="V51" t="n">
        <v>0.89</v>
      </c>
      <c r="W51" t="n">
        <v>3.39</v>
      </c>
      <c r="X51" t="n">
        <v>0.23</v>
      </c>
      <c r="Y51" t="n">
        <v>1</v>
      </c>
      <c r="Z51" t="n">
        <v>10</v>
      </c>
      <c r="AA51" t="n">
        <v>986.6824271879723</v>
      </c>
      <c r="AB51" t="n">
        <v>1350.022426235124</v>
      </c>
      <c r="AC51" t="n">
        <v>1221.178180643619</v>
      </c>
      <c r="AD51" t="n">
        <v>986682.4271879722</v>
      </c>
      <c r="AE51" t="n">
        <v>1350022.426235124</v>
      </c>
      <c r="AF51" t="n">
        <v>3.055515922854126e-06</v>
      </c>
      <c r="AG51" t="n">
        <v>46.19791666666666</v>
      </c>
      <c r="AH51" t="n">
        <v>1221178.180643619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5.6349</v>
      </c>
      <c r="E52" t="n">
        <v>17.75</v>
      </c>
      <c r="F52" t="n">
        <v>14.35</v>
      </c>
      <c r="G52" t="n">
        <v>71.77</v>
      </c>
      <c r="H52" t="n">
        <v>0.87</v>
      </c>
      <c r="I52" t="n">
        <v>12</v>
      </c>
      <c r="J52" t="n">
        <v>276.29</v>
      </c>
      <c r="K52" t="n">
        <v>59.19</v>
      </c>
      <c r="L52" t="n">
        <v>13.5</v>
      </c>
      <c r="M52" t="n">
        <v>0</v>
      </c>
      <c r="N52" t="n">
        <v>73.59999999999999</v>
      </c>
      <c r="O52" t="n">
        <v>34310.51</v>
      </c>
      <c r="P52" t="n">
        <v>185.32</v>
      </c>
      <c r="Q52" t="n">
        <v>1389.59</v>
      </c>
      <c r="R52" t="n">
        <v>48.24</v>
      </c>
      <c r="S52" t="n">
        <v>39.31</v>
      </c>
      <c r="T52" t="n">
        <v>3624</v>
      </c>
      <c r="U52" t="n">
        <v>0.8100000000000001</v>
      </c>
      <c r="V52" t="n">
        <v>0.89</v>
      </c>
      <c r="W52" t="n">
        <v>3.39</v>
      </c>
      <c r="X52" t="n">
        <v>0.23</v>
      </c>
      <c r="Y52" t="n">
        <v>1</v>
      </c>
      <c r="Z52" t="n">
        <v>10</v>
      </c>
      <c r="AA52" t="n">
        <v>996.9019726083865</v>
      </c>
      <c r="AB52" t="n">
        <v>1364.005259133859</v>
      </c>
      <c r="AC52" t="n">
        <v>1233.826511595527</v>
      </c>
      <c r="AD52" t="n">
        <v>996901.9726083864</v>
      </c>
      <c r="AE52" t="n">
        <v>1364005.259133859</v>
      </c>
      <c r="AF52" t="n">
        <v>3.055082185654083e-06</v>
      </c>
      <c r="AG52" t="n">
        <v>46.22395833333334</v>
      </c>
      <c r="AH52" t="n">
        <v>1233826.511595527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4.2346</v>
      </c>
      <c r="E2" t="n">
        <v>23.62</v>
      </c>
      <c r="F2" t="n">
        <v>17</v>
      </c>
      <c r="G2" t="n">
        <v>7.18</v>
      </c>
      <c r="H2" t="n">
        <v>0.12</v>
      </c>
      <c r="I2" t="n">
        <v>142</v>
      </c>
      <c r="J2" t="n">
        <v>150.44</v>
      </c>
      <c r="K2" t="n">
        <v>49.1</v>
      </c>
      <c r="L2" t="n">
        <v>1</v>
      </c>
      <c r="M2" t="n">
        <v>140</v>
      </c>
      <c r="N2" t="n">
        <v>25.34</v>
      </c>
      <c r="O2" t="n">
        <v>18787.76</v>
      </c>
      <c r="P2" t="n">
        <v>196.76</v>
      </c>
      <c r="Q2" t="n">
        <v>1390.03</v>
      </c>
      <c r="R2" t="n">
        <v>131.13</v>
      </c>
      <c r="S2" t="n">
        <v>39.31</v>
      </c>
      <c r="T2" t="n">
        <v>44418.34</v>
      </c>
      <c r="U2" t="n">
        <v>0.3</v>
      </c>
      <c r="V2" t="n">
        <v>0.76</v>
      </c>
      <c r="W2" t="n">
        <v>3.59</v>
      </c>
      <c r="X2" t="n">
        <v>2.87</v>
      </c>
      <c r="Y2" t="n">
        <v>1</v>
      </c>
      <c r="Z2" t="n">
        <v>10</v>
      </c>
      <c r="AA2" t="n">
        <v>1302.893028393055</v>
      </c>
      <c r="AB2" t="n">
        <v>1782.675721031085</v>
      </c>
      <c r="AC2" t="n">
        <v>1612.539652216966</v>
      </c>
      <c r="AD2" t="n">
        <v>1302893.028393055</v>
      </c>
      <c r="AE2" t="n">
        <v>1782675.721031085</v>
      </c>
      <c r="AF2" t="n">
        <v>2.866199861776341e-06</v>
      </c>
      <c r="AG2" t="n">
        <v>61.51041666666666</v>
      </c>
      <c r="AH2" t="n">
        <v>1612539.652216966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4.5564</v>
      </c>
      <c r="E3" t="n">
        <v>21.95</v>
      </c>
      <c r="F3" t="n">
        <v>16.34</v>
      </c>
      <c r="G3" t="n">
        <v>8.99</v>
      </c>
      <c r="H3" t="n">
        <v>0.15</v>
      </c>
      <c r="I3" t="n">
        <v>109</v>
      </c>
      <c r="J3" t="n">
        <v>150.78</v>
      </c>
      <c r="K3" t="n">
        <v>49.1</v>
      </c>
      <c r="L3" t="n">
        <v>1.25</v>
      </c>
      <c r="M3" t="n">
        <v>107</v>
      </c>
      <c r="N3" t="n">
        <v>25.44</v>
      </c>
      <c r="O3" t="n">
        <v>18830.65</v>
      </c>
      <c r="P3" t="n">
        <v>187.24</v>
      </c>
      <c r="Q3" t="n">
        <v>1390.07</v>
      </c>
      <c r="R3" t="n">
        <v>110.15</v>
      </c>
      <c r="S3" t="n">
        <v>39.31</v>
      </c>
      <c r="T3" t="n">
        <v>34093.9</v>
      </c>
      <c r="U3" t="n">
        <v>0.36</v>
      </c>
      <c r="V3" t="n">
        <v>0.79</v>
      </c>
      <c r="W3" t="n">
        <v>3.54</v>
      </c>
      <c r="X3" t="n">
        <v>2.21</v>
      </c>
      <c r="Y3" t="n">
        <v>1</v>
      </c>
      <c r="Z3" t="n">
        <v>10</v>
      </c>
      <c r="AA3" t="n">
        <v>1191.180766126093</v>
      </c>
      <c r="AB3" t="n">
        <v>1629.826075400246</v>
      </c>
      <c r="AC3" t="n">
        <v>1474.27776223931</v>
      </c>
      <c r="AD3" t="n">
        <v>1191180.766126093</v>
      </c>
      <c r="AE3" t="n">
        <v>1629826.075400246</v>
      </c>
      <c r="AF3" t="n">
        <v>3.084011016435489e-06</v>
      </c>
      <c r="AG3" t="n">
        <v>57.16145833333334</v>
      </c>
      <c r="AH3" t="n">
        <v>1474277.76223931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4.8079</v>
      </c>
      <c r="E4" t="n">
        <v>20.8</v>
      </c>
      <c r="F4" t="n">
        <v>15.86</v>
      </c>
      <c r="G4" t="n">
        <v>10.94</v>
      </c>
      <c r="H4" t="n">
        <v>0.18</v>
      </c>
      <c r="I4" t="n">
        <v>87</v>
      </c>
      <c r="J4" t="n">
        <v>151.13</v>
      </c>
      <c r="K4" t="n">
        <v>49.1</v>
      </c>
      <c r="L4" t="n">
        <v>1.5</v>
      </c>
      <c r="M4" t="n">
        <v>85</v>
      </c>
      <c r="N4" t="n">
        <v>25.54</v>
      </c>
      <c r="O4" t="n">
        <v>18873.58</v>
      </c>
      <c r="P4" t="n">
        <v>179.75</v>
      </c>
      <c r="Q4" t="n">
        <v>1389.85</v>
      </c>
      <c r="R4" t="n">
        <v>95.42</v>
      </c>
      <c r="S4" t="n">
        <v>39.31</v>
      </c>
      <c r="T4" t="n">
        <v>26838.57</v>
      </c>
      <c r="U4" t="n">
        <v>0.41</v>
      </c>
      <c r="V4" t="n">
        <v>0.8100000000000001</v>
      </c>
      <c r="W4" t="n">
        <v>3.51</v>
      </c>
      <c r="X4" t="n">
        <v>1.74</v>
      </c>
      <c r="Y4" t="n">
        <v>1</v>
      </c>
      <c r="Z4" t="n">
        <v>10</v>
      </c>
      <c r="AA4" t="n">
        <v>1122.342187817264</v>
      </c>
      <c r="AB4" t="n">
        <v>1535.638095614367</v>
      </c>
      <c r="AC4" t="n">
        <v>1389.078951050535</v>
      </c>
      <c r="AD4" t="n">
        <v>1122342.187817264</v>
      </c>
      <c r="AE4" t="n">
        <v>1535638.095614367</v>
      </c>
      <c r="AF4" t="n">
        <v>3.254239435940696e-06</v>
      </c>
      <c r="AG4" t="n">
        <v>54.16666666666666</v>
      </c>
      <c r="AH4" t="n">
        <v>1389078.951050535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4.9759</v>
      </c>
      <c r="E5" t="n">
        <v>20.1</v>
      </c>
      <c r="F5" t="n">
        <v>15.59</v>
      </c>
      <c r="G5" t="n">
        <v>12.81</v>
      </c>
      <c r="H5" t="n">
        <v>0.2</v>
      </c>
      <c r="I5" t="n">
        <v>73</v>
      </c>
      <c r="J5" t="n">
        <v>151.48</v>
      </c>
      <c r="K5" t="n">
        <v>49.1</v>
      </c>
      <c r="L5" t="n">
        <v>1.75</v>
      </c>
      <c r="M5" t="n">
        <v>71</v>
      </c>
      <c r="N5" t="n">
        <v>25.64</v>
      </c>
      <c r="O5" t="n">
        <v>18916.54</v>
      </c>
      <c r="P5" t="n">
        <v>174.76</v>
      </c>
      <c r="Q5" t="n">
        <v>1389.82</v>
      </c>
      <c r="R5" t="n">
        <v>86.77</v>
      </c>
      <c r="S5" t="n">
        <v>39.31</v>
      </c>
      <c r="T5" t="n">
        <v>22585.14</v>
      </c>
      <c r="U5" t="n">
        <v>0.45</v>
      </c>
      <c r="V5" t="n">
        <v>0.82</v>
      </c>
      <c r="W5" t="n">
        <v>3.48</v>
      </c>
      <c r="X5" t="n">
        <v>1.47</v>
      </c>
      <c r="Y5" t="n">
        <v>1</v>
      </c>
      <c r="Z5" t="n">
        <v>10</v>
      </c>
      <c r="AA5" t="n">
        <v>1075.258427602424</v>
      </c>
      <c r="AB5" t="n">
        <v>1471.216017699524</v>
      </c>
      <c r="AC5" t="n">
        <v>1330.805225834931</v>
      </c>
      <c r="AD5" t="n">
        <v>1075258.427602425</v>
      </c>
      <c r="AE5" t="n">
        <v>1471216.017699524</v>
      </c>
      <c r="AF5" t="n">
        <v>3.367950666465049e-06</v>
      </c>
      <c r="AG5" t="n">
        <v>52.34375</v>
      </c>
      <c r="AH5" t="n">
        <v>1330805.225834931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5.1216</v>
      </c>
      <c r="E6" t="n">
        <v>19.53</v>
      </c>
      <c r="F6" t="n">
        <v>15.35</v>
      </c>
      <c r="G6" t="n">
        <v>14.86</v>
      </c>
      <c r="H6" t="n">
        <v>0.23</v>
      </c>
      <c r="I6" t="n">
        <v>62</v>
      </c>
      <c r="J6" t="n">
        <v>151.83</v>
      </c>
      <c r="K6" t="n">
        <v>49.1</v>
      </c>
      <c r="L6" t="n">
        <v>2</v>
      </c>
      <c r="M6" t="n">
        <v>60</v>
      </c>
      <c r="N6" t="n">
        <v>25.73</v>
      </c>
      <c r="O6" t="n">
        <v>18959.54</v>
      </c>
      <c r="P6" t="n">
        <v>170.02</v>
      </c>
      <c r="Q6" t="n">
        <v>1389.72</v>
      </c>
      <c r="R6" t="n">
        <v>79.73</v>
      </c>
      <c r="S6" t="n">
        <v>39.31</v>
      </c>
      <c r="T6" t="n">
        <v>19118.59</v>
      </c>
      <c r="U6" t="n">
        <v>0.49</v>
      </c>
      <c r="V6" t="n">
        <v>0.84</v>
      </c>
      <c r="W6" t="n">
        <v>3.46</v>
      </c>
      <c r="X6" t="n">
        <v>1.23</v>
      </c>
      <c r="Y6" t="n">
        <v>1</v>
      </c>
      <c r="Z6" t="n">
        <v>10</v>
      </c>
      <c r="AA6" t="n">
        <v>1040.714541098657</v>
      </c>
      <c r="AB6" t="n">
        <v>1423.951548216353</v>
      </c>
      <c r="AC6" t="n">
        <v>1288.051610983133</v>
      </c>
      <c r="AD6" t="n">
        <v>1040714.541098657</v>
      </c>
      <c r="AE6" t="n">
        <v>1423951.548216353</v>
      </c>
      <c r="AF6" t="n">
        <v>3.466568084842419e-06</v>
      </c>
      <c r="AG6" t="n">
        <v>50.859375</v>
      </c>
      <c r="AH6" t="n">
        <v>1288051.610983133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5.2303</v>
      </c>
      <c r="E7" t="n">
        <v>19.12</v>
      </c>
      <c r="F7" t="n">
        <v>15.19</v>
      </c>
      <c r="G7" t="n">
        <v>16.88</v>
      </c>
      <c r="H7" t="n">
        <v>0.26</v>
      </c>
      <c r="I7" t="n">
        <v>54</v>
      </c>
      <c r="J7" t="n">
        <v>152.18</v>
      </c>
      <c r="K7" t="n">
        <v>49.1</v>
      </c>
      <c r="L7" t="n">
        <v>2.25</v>
      </c>
      <c r="M7" t="n">
        <v>52</v>
      </c>
      <c r="N7" t="n">
        <v>25.83</v>
      </c>
      <c r="O7" t="n">
        <v>19002.56</v>
      </c>
      <c r="P7" t="n">
        <v>166.34</v>
      </c>
      <c r="Q7" t="n">
        <v>1389.81</v>
      </c>
      <c r="R7" t="n">
        <v>74.90000000000001</v>
      </c>
      <c r="S7" t="n">
        <v>39.31</v>
      </c>
      <c r="T7" t="n">
        <v>16744.35</v>
      </c>
      <c r="U7" t="n">
        <v>0.52</v>
      </c>
      <c r="V7" t="n">
        <v>0.84</v>
      </c>
      <c r="W7" t="n">
        <v>3.44</v>
      </c>
      <c r="X7" t="n">
        <v>1.07</v>
      </c>
      <c r="Y7" t="n">
        <v>1</v>
      </c>
      <c r="Z7" t="n">
        <v>10</v>
      </c>
      <c r="AA7" t="n">
        <v>1010.620807829498</v>
      </c>
      <c r="AB7" t="n">
        <v>1382.775974715678</v>
      </c>
      <c r="AC7" t="n">
        <v>1250.805776427082</v>
      </c>
      <c r="AD7" t="n">
        <v>1010620.807829498</v>
      </c>
      <c r="AE7" t="n">
        <v>1382775.974715678</v>
      </c>
      <c r="AF7" t="n">
        <v>3.540141958401926e-06</v>
      </c>
      <c r="AG7" t="n">
        <v>49.79166666666666</v>
      </c>
      <c r="AH7" t="n">
        <v>1250805.776427082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5.3145</v>
      </c>
      <c r="E8" t="n">
        <v>18.82</v>
      </c>
      <c r="F8" t="n">
        <v>15.07</v>
      </c>
      <c r="G8" t="n">
        <v>18.84</v>
      </c>
      <c r="H8" t="n">
        <v>0.29</v>
      </c>
      <c r="I8" t="n">
        <v>48</v>
      </c>
      <c r="J8" t="n">
        <v>152.53</v>
      </c>
      <c r="K8" t="n">
        <v>49.1</v>
      </c>
      <c r="L8" t="n">
        <v>2.5</v>
      </c>
      <c r="M8" t="n">
        <v>46</v>
      </c>
      <c r="N8" t="n">
        <v>25.93</v>
      </c>
      <c r="O8" t="n">
        <v>19045.63</v>
      </c>
      <c r="P8" t="n">
        <v>163.07</v>
      </c>
      <c r="Q8" t="n">
        <v>1389.72</v>
      </c>
      <c r="R8" t="n">
        <v>71.02</v>
      </c>
      <c r="S8" t="n">
        <v>39.31</v>
      </c>
      <c r="T8" t="n">
        <v>14833.54</v>
      </c>
      <c r="U8" t="n">
        <v>0.55</v>
      </c>
      <c r="V8" t="n">
        <v>0.85</v>
      </c>
      <c r="W8" t="n">
        <v>3.44</v>
      </c>
      <c r="X8" t="n">
        <v>0.95</v>
      </c>
      <c r="Y8" t="n">
        <v>1</v>
      </c>
      <c r="Z8" t="n">
        <v>10</v>
      </c>
      <c r="AA8" t="n">
        <v>992.5258063780824</v>
      </c>
      <c r="AB8" t="n">
        <v>1358.017595434728</v>
      </c>
      <c r="AC8" t="n">
        <v>1228.410302116103</v>
      </c>
      <c r="AD8" t="n">
        <v>992525.8063780824</v>
      </c>
      <c r="AE8" t="n">
        <v>1358017.595434728</v>
      </c>
      <c r="AF8" t="n">
        <v>3.597132944176631e-06</v>
      </c>
      <c r="AG8" t="n">
        <v>49.01041666666666</v>
      </c>
      <c r="AH8" t="n">
        <v>1228410.302116103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5.3878</v>
      </c>
      <c r="E9" t="n">
        <v>18.56</v>
      </c>
      <c r="F9" t="n">
        <v>14.97</v>
      </c>
      <c r="G9" t="n">
        <v>20.89</v>
      </c>
      <c r="H9" t="n">
        <v>0.32</v>
      </c>
      <c r="I9" t="n">
        <v>43</v>
      </c>
      <c r="J9" t="n">
        <v>152.88</v>
      </c>
      <c r="K9" t="n">
        <v>49.1</v>
      </c>
      <c r="L9" t="n">
        <v>2.75</v>
      </c>
      <c r="M9" t="n">
        <v>41</v>
      </c>
      <c r="N9" t="n">
        <v>26.03</v>
      </c>
      <c r="O9" t="n">
        <v>19088.72</v>
      </c>
      <c r="P9" t="n">
        <v>159.61</v>
      </c>
      <c r="Q9" t="n">
        <v>1389.75</v>
      </c>
      <c r="R9" t="n">
        <v>67.43000000000001</v>
      </c>
      <c r="S9" t="n">
        <v>39.31</v>
      </c>
      <c r="T9" t="n">
        <v>13064.51</v>
      </c>
      <c r="U9" t="n">
        <v>0.58</v>
      </c>
      <c r="V9" t="n">
        <v>0.86</v>
      </c>
      <c r="W9" t="n">
        <v>3.44</v>
      </c>
      <c r="X9" t="n">
        <v>0.85</v>
      </c>
      <c r="Y9" t="n">
        <v>1</v>
      </c>
      <c r="Z9" t="n">
        <v>10</v>
      </c>
      <c r="AA9" t="n">
        <v>975.0407217543388</v>
      </c>
      <c r="AB9" t="n">
        <v>1334.09373126503</v>
      </c>
      <c r="AC9" t="n">
        <v>1206.769697965407</v>
      </c>
      <c r="AD9" t="n">
        <v>975040.7217543388</v>
      </c>
      <c r="AE9" t="n">
        <v>1334093.73126503</v>
      </c>
      <c r="AF9" t="n">
        <v>3.646746237018507e-06</v>
      </c>
      <c r="AG9" t="n">
        <v>48.33333333333334</v>
      </c>
      <c r="AH9" t="n">
        <v>1206769.697965407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5.4465</v>
      </c>
      <c r="E10" t="n">
        <v>18.36</v>
      </c>
      <c r="F10" t="n">
        <v>14.89</v>
      </c>
      <c r="G10" t="n">
        <v>22.91</v>
      </c>
      <c r="H10" t="n">
        <v>0.35</v>
      </c>
      <c r="I10" t="n">
        <v>39</v>
      </c>
      <c r="J10" t="n">
        <v>153.23</v>
      </c>
      <c r="K10" t="n">
        <v>49.1</v>
      </c>
      <c r="L10" t="n">
        <v>3</v>
      </c>
      <c r="M10" t="n">
        <v>37</v>
      </c>
      <c r="N10" t="n">
        <v>26.13</v>
      </c>
      <c r="O10" t="n">
        <v>19131.85</v>
      </c>
      <c r="P10" t="n">
        <v>156.94</v>
      </c>
      <c r="Q10" t="n">
        <v>1389.59</v>
      </c>
      <c r="R10" t="n">
        <v>65.26000000000001</v>
      </c>
      <c r="S10" t="n">
        <v>39.31</v>
      </c>
      <c r="T10" t="n">
        <v>11998.14</v>
      </c>
      <c r="U10" t="n">
        <v>0.6</v>
      </c>
      <c r="V10" t="n">
        <v>0.86</v>
      </c>
      <c r="W10" t="n">
        <v>3.43</v>
      </c>
      <c r="X10" t="n">
        <v>0.77</v>
      </c>
      <c r="Y10" t="n">
        <v>1</v>
      </c>
      <c r="Z10" t="n">
        <v>10</v>
      </c>
      <c r="AA10" t="n">
        <v>959.4413798741713</v>
      </c>
      <c r="AB10" t="n">
        <v>1312.750023510192</v>
      </c>
      <c r="AC10" t="n">
        <v>1187.463003722608</v>
      </c>
      <c r="AD10" t="n">
        <v>959441.3798741712</v>
      </c>
      <c r="AE10" t="n">
        <v>1312750.023510192</v>
      </c>
      <c r="AF10" t="n">
        <v>3.686477482445766e-06</v>
      </c>
      <c r="AG10" t="n">
        <v>47.8125</v>
      </c>
      <c r="AH10" t="n">
        <v>1187463.003722608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5.5024</v>
      </c>
      <c r="E11" t="n">
        <v>18.17</v>
      </c>
      <c r="F11" t="n">
        <v>14.83</v>
      </c>
      <c r="G11" t="n">
        <v>25.42</v>
      </c>
      <c r="H11" t="n">
        <v>0.37</v>
      </c>
      <c r="I11" t="n">
        <v>35</v>
      </c>
      <c r="J11" t="n">
        <v>153.58</v>
      </c>
      <c r="K11" t="n">
        <v>49.1</v>
      </c>
      <c r="L11" t="n">
        <v>3.25</v>
      </c>
      <c r="M11" t="n">
        <v>33</v>
      </c>
      <c r="N11" t="n">
        <v>26.23</v>
      </c>
      <c r="O11" t="n">
        <v>19175.02</v>
      </c>
      <c r="P11" t="n">
        <v>153.57</v>
      </c>
      <c r="Q11" t="n">
        <v>1389.94</v>
      </c>
      <c r="R11" t="n">
        <v>63.09</v>
      </c>
      <c r="S11" t="n">
        <v>39.31</v>
      </c>
      <c r="T11" t="n">
        <v>10933.7</v>
      </c>
      <c r="U11" t="n">
        <v>0.62</v>
      </c>
      <c r="V11" t="n">
        <v>0.87</v>
      </c>
      <c r="W11" t="n">
        <v>3.42</v>
      </c>
      <c r="X11" t="n">
        <v>0.7</v>
      </c>
      <c r="Y11" t="n">
        <v>1</v>
      </c>
      <c r="Z11" t="n">
        <v>10</v>
      </c>
      <c r="AA11" t="n">
        <v>943.5227306022575</v>
      </c>
      <c r="AB11" t="n">
        <v>1290.969425295118</v>
      </c>
      <c r="AC11" t="n">
        <v>1167.76111523192</v>
      </c>
      <c r="AD11" t="n">
        <v>943522.7306022575</v>
      </c>
      <c r="AE11" t="n">
        <v>1290969.425295118</v>
      </c>
      <c r="AF11" t="n">
        <v>3.724313540697619e-06</v>
      </c>
      <c r="AG11" t="n">
        <v>47.31770833333334</v>
      </c>
      <c r="AH11" t="n">
        <v>1167761.11523192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5.5556</v>
      </c>
      <c r="E12" t="n">
        <v>18</v>
      </c>
      <c r="F12" t="n">
        <v>14.75</v>
      </c>
      <c r="G12" t="n">
        <v>27.65</v>
      </c>
      <c r="H12" t="n">
        <v>0.4</v>
      </c>
      <c r="I12" t="n">
        <v>32</v>
      </c>
      <c r="J12" t="n">
        <v>153.93</v>
      </c>
      <c r="K12" t="n">
        <v>49.1</v>
      </c>
      <c r="L12" t="n">
        <v>3.5</v>
      </c>
      <c r="M12" t="n">
        <v>30</v>
      </c>
      <c r="N12" t="n">
        <v>26.33</v>
      </c>
      <c r="O12" t="n">
        <v>19218.22</v>
      </c>
      <c r="P12" t="n">
        <v>150.19</v>
      </c>
      <c r="Q12" t="n">
        <v>1389.87</v>
      </c>
      <c r="R12" t="n">
        <v>60.58</v>
      </c>
      <c r="S12" t="n">
        <v>39.31</v>
      </c>
      <c r="T12" t="n">
        <v>9696.09</v>
      </c>
      <c r="U12" t="n">
        <v>0.65</v>
      </c>
      <c r="V12" t="n">
        <v>0.87</v>
      </c>
      <c r="W12" t="n">
        <v>3.42</v>
      </c>
      <c r="X12" t="n">
        <v>0.62</v>
      </c>
      <c r="Y12" t="n">
        <v>1</v>
      </c>
      <c r="Z12" t="n">
        <v>10</v>
      </c>
      <c r="AA12" t="n">
        <v>937.2958225437712</v>
      </c>
      <c r="AB12" t="n">
        <v>1282.449494977702</v>
      </c>
      <c r="AC12" t="n">
        <v>1160.0543151062</v>
      </c>
      <c r="AD12" t="n">
        <v>937295.8225437712</v>
      </c>
      <c r="AE12" t="n">
        <v>1282449.494977702</v>
      </c>
      <c r="AF12" t="n">
        <v>3.760322097030331e-06</v>
      </c>
      <c r="AG12" t="n">
        <v>46.875</v>
      </c>
      <c r="AH12" t="n">
        <v>1160054.3151062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5.5902</v>
      </c>
      <c r="E13" t="n">
        <v>17.89</v>
      </c>
      <c r="F13" t="n">
        <v>14.7</v>
      </c>
      <c r="G13" t="n">
        <v>29.39</v>
      </c>
      <c r="H13" t="n">
        <v>0.43</v>
      </c>
      <c r="I13" t="n">
        <v>30</v>
      </c>
      <c r="J13" t="n">
        <v>154.28</v>
      </c>
      <c r="K13" t="n">
        <v>49.1</v>
      </c>
      <c r="L13" t="n">
        <v>3.75</v>
      </c>
      <c r="M13" t="n">
        <v>28</v>
      </c>
      <c r="N13" t="n">
        <v>26.43</v>
      </c>
      <c r="O13" t="n">
        <v>19261.45</v>
      </c>
      <c r="P13" t="n">
        <v>147.64</v>
      </c>
      <c r="Q13" t="n">
        <v>1389.74</v>
      </c>
      <c r="R13" t="n">
        <v>59.25</v>
      </c>
      <c r="S13" t="n">
        <v>39.31</v>
      </c>
      <c r="T13" t="n">
        <v>9038.139999999999</v>
      </c>
      <c r="U13" t="n">
        <v>0.66</v>
      </c>
      <c r="V13" t="n">
        <v>0.87</v>
      </c>
      <c r="W13" t="n">
        <v>3.4</v>
      </c>
      <c r="X13" t="n">
        <v>0.57</v>
      </c>
      <c r="Y13" t="n">
        <v>1</v>
      </c>
      <c r="Z13" t="n">
        <v>10</v>
      </c>
      <c r="AA13" t="n">
        <v>923.4616876275704</v>
      </c>
      <c r="AB13" t="n">
        <v>1263.521021266398</v>
      </c>
      <c r="AC13" t="n">
        <v>1142.932348359623</v>
      </c>
      <c r="AD13" t="n">
        <v>923461.6876275705</v>
      </c>
      <c r="AE13" t="n">
        <v>1263521.021266398</v>
      </c>
      <c r="AF13" t="n">
        <v>3.783741195697847e-06</v>
      </c>
      <c r="AG13" t="n">
        <v>46.58854166666666</v>
      </c>
      <c r="AH13" t="n">
        <v>1142932.348359623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5.6388</v>
      </c>
      <c r="E14" t="n">
        <v>17.73</v>
      </c>
      <c r="F14" t="n">
        <v>14.63</v>
      </c>
      <c r="G14" t="n">
        <v>32.52</v>
      </c>
      <c r="H14" t="n">
        <v>0.46</v>
      </c>
      <c r="I14" t="n">
        <v>27</v>
      </c>
      <c r="J14" t="n">
        <v>154.63</v>
      </c>
      <c r="K14" t="n">
        <v>49.1</v>
      </c>
      <c r="L14" t="n">
        <v>4</v>
      </c>
      <c r="M14" t="n">
        <v>25</v>
      </c>
      <c r="N14" t="n">
        <v>26.53</v>
      </c>
      <c r="O14" t="n">
        <v>19304.72</v>
      </c>
      <c r="P14" t="n">
        <v>144.91</v>
      </c>
      <c r="Q14" t="n">
        <v>1389.74</v>
      </c>
      <c r="R14" t="n">
        <v>57.23</v>
      </c>
      <c r="S14" t="n">
        <v>39.31</v>
      </c>
      <c r="T14" t="n">
        <v>8044.3</v>
      </c>
      <c r="U14" t="n">
        <v>0.6899999999999999</v>
      </c>
      <c r="V14" t="n">
        <v>0.88</v>
      </c>
      <c r="W14" t="n">
        <v>3.4</v>
      </c>
      <c r="X14" t="n">
        <v>0.51</v>
      </c>
      <c r="Y14" t="n">
        <v>1</v>
      </c>
      <c r="Z14" t="n">
        <v>10</v>
      </c>
      <c r="AA14" t="n">
        <v>908.7174122971809</v>
      </c>
      <c r="AB14" t="n">
        <v>1243.347253287839</v>
      </c>
      <c r="AC14" t="n">
        <v>1124.683936482877</v>
      </c>
      <c r="AD14" t="n">
        <v>908717.4122971809</v>
      </c>
      <c r="AE14" t="n">
        <v>1243347.253287839</v>
      </c>
      <c r="AF14" t="n">
        <v>3.816636230242392e-06</v>
      </c>
      <c r="AG14" t="n">
        <v>46.171875</v>
      </c>
      <c r="AH14" t="n">
        <v>1124683.936482877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5.6673</v>
      </c>
      <c r="E15" t="n">
        <v>17.64</v>
      </c>
      <c r="F15" t="n">
        <v>14.6</v>
      </c>
      <c r="G15" t="n">
        <v>35.05</v>
      </c>
      <c r="H15" t="n">
        <v>0.49</v>
      </c>
      <c r="I15" t="n">
        <v>25</v>
      </c>
      <c r="J15" t="n">
        <v>154.98</v>
      </c>
      <c r="K15" t="n">
        <v>49.1</v>
      </c>
      <c r="L15" t="n">
        <v>4.25</v>
      </c>
      <c r="M15" t="n">
        <v>23</v>
      </c>
      <c r="N15" t="n">
        <v>26.63</v>
      </c>
      <c r="O15" t="n">
        <v>19348.03</v>
      </c>
      <c r="P15" t="n">
        <v>142.16</v>
      </c>
      <c r="Q15" t="n">
        <v>1389.76</v>
      </c>
      <c r="R15" t="n">
        <v>56.42</v>
      </c>
      <c r="S15" t="n">
        <v>39.31</v>
      </c>
      <c r="T15" t="n">
        <v>7651.85</v>
      </c>
      <c r="U15" t="n">
        <v>0.7</v>
      </c>
      <c r="V15" t="n">
        <v>0.88</v>
      </c>
      <c r="W15" t="n">
        <v>3.4</v>
      </c>
      <c r="X15" t="n">
        <v>0.48</v>
      </c>
      <c r="Y15" t="n">
        <v>1</v>
      </c>
      <c r="Z15" t="n">
        <v>10</v>
      </c>
      <c r="AA15" t="n">
        <v>904.6515600241916</v>
      </c>
      <c r="AB15" t="n">
        <v>1237.784174835192</v>
      </c>
      <c r="AC15" t="n">
        <v>1119.651790429921</v>
      </c>
      <c r="AD15" t="n">
        <v>904651.5600241915</v>
      </c>
      <c r="AE15" t="n">
        <v>1237784.174835192</v>
      </c>
      <c r="AF15" t="n">
        <v>3.835926528277773e-06</v>
      </c>
      <c r="AG15" t="n">
        <v>45.9375</v>
      </c>
      <c r="AH15" t="n">
        <v>1119651.790429921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5.6833</v>
      </c>
      <c r="E16" t="n">
        <v>17.6</v>
      </c>
      <c r="F16" t="n">
        <v>14.59</v>
      </c>
      <c r="G16" t="n">
        <v>36.46</v>
      </c>
      <c r="H16" t="n">
        <v>0.51</v>
      </c>
      <c r="I16" t="n">
        <v>24</v>
      </c>
      <c r="J16" t="n">
        <v>155.33</v>
      </c>
      <c r="K16" t="n">
        <v>49.1</v>
      </c>
      <c r="L16" t="n">
        <v>4.5</v>
      </c>
      <c r="M16" t="n">
        <v>20</v>
      </c>
      <c r="N16" t="n">
        <v>26.74</v>
      </c>
      <c r="O16" t="n">
        <v>19391.36</v>
      </c>
      <c r="P16" t="n">
        <v>138.59</v>
      </c>
      <c r="Q16" t="n">
        <v>1389.67</v>
      </c>
      <c r="R16" t="n">
        <v>55.81</v>
      </c>
      <c r="S16" t="n">
        <v>39.31</v>
      </c>
      <c r="T16" t="n">
        <v>7352.58</v>
      </c>
      <c r="U16" t="n">
        <v>0.7</v>
      </c>
      <c r="V16" t="n">
        <v>0.88</v>
      </c>
      <c r="W16" t="n">
        <v>3.4</v>
      </c>
      <c r="X16" t="n">
        <v>0.46</v>
      </c>
      <c r="Y16" t="n">
        <v>1</v>
      </c>
      <c r="Z16" t="n">
        <v>10</v>
      </c>
      <c r="AA16" t="n">
        <v>900.5440007634392</v>
      </c>
      <c r="AB16" t="n">
        <v>1232.164031041905</v>
      </c>
      <c r="AC16" t="n">
        <v>1114.568025272345</v>
      </c>
      <c r="AD16" t="n">
        <v>900544.0007634391</v>
      </c>
      <c r="AE16" t="n">
        <v>1232164.031041906</v>
      </c>
      <c r="AF16" t="n">
        <v>3.846756169280093e-06</v>
      </c>
      <c r="AG16" t="n">
        <v>45.83333333333334</v>
      </c>
      <c r="AH16" t="n">
        <v>1114568.025272344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5.7187</v>
      </c>
      <c r="E17" t="n">
        <v>17.49</v>
      </c>
      <c r="F17" t="n">
        <v>14.54</v>
      </c>
      <c r="G17" t="n">
        <v>39.65</v>
      </c>
      <c r="H17" t="n">
        <v>0.54</v>
      </c>
      <c r="I17" t="n">
        <v>22</v>
      </c>
      <c r="J17" t="n">
        <v>155.68</v>
      </c>
      <c r="K17" t="n">
        <v>49.1</v>
      </c>
      <c r="L17" t="n">
        <v>4.75</v>
      </c>
      <c r="M17" t="n">
        <v>18</v>
      </c>
      <c r="N17" t="n">
        <v>26.84</v>
      </c>
      <c r="O17" t="n">
        <v>19434.74</v>
      </c>
      <c r="P17" t="n">
        <v>136.86</v>
      </c>
      <c r="Q17" t="n">
        <v>1389.75</v>
      </c>
      <c r="R17" t="n">
        <v>54.21</v>
      </c>
      <c r="S17" t="n">
        <v>39.31</v>
      </c>
      <c r="T17" t="n">
        <v>6558.88</v>
      </c>
      <c r="U17" t="n">
        <v>0.73</v>
      </c>
      <c r="V17" t="n">
        <v>0.88</v>
      </c>
      <c r="W17" t="n">
        <v>3.4</v>
      </c>
      <c r="X17" t="n">
        <v>0.42</v>
      </c>
      <c r="Y17" t="n">
        <v>1</v>
      </c>
      <c r="Z17" t="n">
        <v>10</v>
      </c>
      <c r="AA17" t="n">
        <v>897.2429350578068</v>
      </c>
      <c r="AB17" t="n">
        <v>1227.647367310719</v>
      </c>
      <c r="AC17" t="n">
        <v>1110.482425588485</v>
      </c>
      <c r="AD17" t="n">
        <v>897242.9350578068</v>
      </c>
      <c r="AE17" t="n">
        <v>1227647.367310719</v>
      </c>
      <c r="AF17" t="n">
        <v>3.870716749997724e-06</v>
      </c>
      <c r="AG17" t="n">
        <v>45.546875</v>
      </c>
      <c r="AH17" t="n">
        <v>1110482.425588485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5.7342</v>
      </c>
      <c r="E18" t="n">
        <v>17.44</v>
      </c>
      <c r="F18" t="n">
        <v>14.52</v>
      </c>
      <c r="G18" t="n">
        <v>41.49</v>
      </c>
      <c r="H18" t="n">
        <v>0.57</v>
      </c>
      <c r="I18" t="n">
        <v>21</v>
      </c>
      <c r="J18" t="n">
        <v>156.03</v>
      </c>
      <c r="K18" t="n">
        <v>49.1</v>
      </c>
      <c r="L18" t="n">
        <v>5</v>
      </c>
      <c r="M18" t="n">
        <v>13</v>
      </c>
      <c r="N18" t="n">
        <v>26.94</v>
      </c>
      <c r="O18" t="n">
        <v>19478.15</v>
      </c>
      <c r="P18" t="n">
        <v>134.16</v>
      </c>
      <c r="Q18" t="n">
        <v>1389.57</v>
      </c>
      <c r="R18" t="n">
        <v>53.4</v>
      </c>
      <c r="S18" t="n">
        <v>39.31</v>
      </c>
      <c r="T18" t="n">
        <v>6162.84</v>
      </c>
      <c r="U18" t="n">
        <v>0.74</v>
      </c>
      <c r="V18" t="n">
        <v>0.88</v>
      </c>
      <c r="W18" t="n">
        <v>3.4</v>
      </c>
      <c r="X18" t="n">
        <v>0.4</v>
      </c>
      <c r="Y18" t="n">
        <v>1</v>
      </c>
      <c r="Z18" t="n">
        <v>10</v>
      </c>
      <c r="AA18" t="n">
        <v>884.2937888636438</v>
      </c>
      <c r="AB18" t="n">
        <v>1209.929774211854</v>
      </c>
      <c r="AC18" t="n">
        <v>1094.455774708177</v>
      </c>
      <c r="AD18" t="n">
        <v>884293.7888636439</v>
      </c>
      <c r="AE18" t="n">
        <v>1209929.774211854</v>
      </c>
      <c r="AF18" t="n">
        <v>3.881207964718721e-06</v>
      </c>
      <c r="AG18" t="n">
        <v>45.41666666666666</v>
      </c>
      <c r="AH18" t="n">
        <v>1094455.774708177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5.7461</v>
      </c>
      <c r="E19" t="n">
        <v>17.4</v>
      </c>
      <c r="F19" t="n">
        <v>14.52</v>
      </c>
      <c r="G19" t="n">
        <v>43.55</v>
      </c>
      <c r="H19" t="n">
        <v>0.59</v>
      </c>
      <c r="I19" t="n">
        <v>20</v>
      </c>
      <c r="J19" t="n">
        <v>156.39</v>
      </c>
      <c r="K19" t="n">
        <v>49.1</v>
      </c>
      <c r="L19" t="n">
        <v>5.25</v>
      </c>
      <c r="M19" t="n">
        <v>3</v>
      </c>
      <c r="N19" t="n">
        <v>27.04</v>
      </c>
      <c r="O19" t="n">
        <v>19521.59</v>
      </c>
      <c r="P19" t="n">
        <v>132.57</v>
      </c>
      <c r="Q19" t="n">
        <v>1389.76</v>
      </c>
      <c r="R19" t="n">
        <v>52.85</v>
      </c>
      <c r="S19" t="n">
        <v>39.31</v>
      </c>
      <c r="T19" t="n">
        <v>5891.56</v>
      </c>
      <c r="U19" t="n">
        <v>0.74</v>
      </c>
      <c r="V19" t="n">
        <v>0.88</v>
      </c>
      <c r="W19" t="n">
        <v>3.41</v>
      </c>
      <c r="X19" t="n">
        <v>0.39</v>
      </c>
      <c r="Y19" t="n">
        <v>1</v>
      </c>
      <c r="Z19" t="n">
        <v>10</v>
      </c>
      <c r="AA19" t="n">
        <v>882.3468759209677</v>
      </c>
      <c r="AB19" t="n">
        <v>1207.265922031947</v>
      </c>
      <c r="AC19" t="n">
        <v>1092.046156841581</v>
      </c>
      <c r="AD19" t="n">
        <v>882346.8759209677</v>
      </c>
      <c r="AE19" t="n">
        <v>1207265.922031947</v>
      </c>
      <c r="AF19" t="n">
        <v>3.889262510214196e-06</v>
      </c>
      <c r="AG19" t="n">
        <v>45.3125</v>
      </c>
      <c r="AH19" t="n">
        <v>1092046.156841581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5.744</v>
      </c>
      <c r="E20" t="n">
        <v>17.41</v>
      </c>
      <c r="F20" t="n">
        <v>14.52</v>
      </c>
      <c r="G20" t="n">
        <v>43.57</v>
      </c>
      <c r="H20" t="n">
        <v>0.62</v>
      </c>
      <c r="I20" t="n">
        <v>20</v>
      </c>
      <c r="J20" t="n">
        <v>156.74</v>
      </c>
      <c r="K20" t="n">
        <v>49.1</v>
      </c>
      <c r="L20" t="n">
        <v>5.5</v>
      </c>
      <c r="M20" t="n">
        <v>1</v>
      </c>
      <c r="N20" t="n">
        <v>27.14</v>
      </c>
      <c r="O20" t="n">
        <v>19565.07</v>
      </c>
      <c r="P20" t="n">
        <v>133.04</v>
      </c>
      <c r="Q20" t="n">
        <v>1389.76</v>
      </c>
      <c r="R20" t="n">
        <v>52.91</v>
      </c>
      <c r="S20" t="n">
        <v>39.31</v>
      </c>
      <c r="T20" t="n">
        <v>5919.56</v>
      </c>
      <c r="U20" t="n">
        <v>0.74</v>
      </c>
      <c r="V20" t="n">
        <v>0.88</v>
      </c>
      <c r="W20" t="n">
        <v>3.42</v>
      </c>
      <c r="X20" t="n">
        <v>0.4</v>
      </c>
      <c r="Y20" t="n">
        <v>1</v>
      </c>
      <c r="Z20" t="n">
        <v>10</v>
      </c>
      <c r="AA20" t="n">
        <v>882.8693143853836</v>
      </c>
      <c r="AB20" t="n">
        <v>1207.980745387319</v>
      </c>
      <c r="AC20" t="n">
        <v>1092.692758459177</v>
      </c>
      <c r="AD20" t="n">
        <v>882869.3143853836</v>
      </c>
      <c r="AE20" t="n">
        <v>1207980.745387319</v>
      </c>
      <c r="AF20" t="n">
        <v>3.887841119832641e-06</v>
      </c>
      <c r="AG20" t="n">
        <v>45.33854166666666</v>
      </c>
      <c r="AH20" t="n">
        <v>1092692.758459177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5.7424</v>
      </c>
      <c r="E21" t="n">
        <v>17.41</v>
      </c>
      <c r="F21" t="n">
        <v>14.53</v>
      </c>
      <c r="G21" t="n">
        <v>43.58</v>
      </c>
      <c r="H21" t="n">
        <v>0.65</v>
      </c>
      <c r="I21" t="n">
        <v>20</v>
      </c>
      <c r="J21" t="n">
        <v>157.09</v>
      </c>
      <c r="K21" t="n">
        <v>49.1</v>
      </c>
      <c r="L21" t="n">
        <v>5.75</v>
      </c>
      <c r="M21" t="n">
        <v>0</v>
      </c>
      <c r="N21" t="n">
        <v>27.25</v>
      </c>
      <c r="O21" t="n">
        <v>19608.58</v>
      </c>
      <c r="P21" t="n">
        <v>133.34</v>
      </c>
      <c r="Q21" t="n">
        <v>1389.81</v>
      </c>
      <c r="R21" t="n">
        <v>52.94</v>
      </c>
      <c r="S21" t="n">
        <v>39.31</v>
      </c>
      <c r="T21" t="n">
        <v>5936.06</v>
      </c>
      <c r="U21" t="n">
        <v>0.74</v>
      </c>
      <c r="V21" t="n">
        <v>0.88</v>
      </c>
      <c r="W21" t="n">
        <v>3.42</v>
      </c>
      <c r="X21" t="n">
        <v>0.4</v>
      </c>
      <c r="Y21" t="n">
        <v>1</v>
      </c>
      <c r="Z21" t="n">
        <v>10</v>
      </c>
      <c r="AA21" t="n">
        <v>883.2714708433513</v>
      </c>
      <c r="AB21" t="n">
        <v>1208.530993595001</v>
      </c>
      <c r="AC21" t="n">
        <v>1093.190491750196</v>
      </c>
      <c r="AD21" t="n">
        <v>883271.4708433512</v>
      </c>
      <c r="AE21" t="n">
        <v>1208530.993595001</v>
      </c>
      <c r="AF21" t="n">
        <v>3.88675815573241e-06</v>
      </c>
      <c r="AG21" t="n">
        <v>45.33854166666666</v>
      </c>
      <c r="AH21" t="n">
        <v>1093190.491750196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3.7885</v>
      </c>
      <c r="E2" t="n">
        <v>26.4</v>
      </c>
      <c r="F2" t="n">
        <v>17.6</v>
      </c>
      <c r="G2" t="n">
        <v>6.21</v>
      </c>
      <c r="H2" t="n">
        <v>0.1</v>
      </c>
      <c r="I2" t="n">
        <v>170</v>
      </c>
      <c r="J2" t="n">
        <v>185.69</v>
      </c>
      <c r="K2" t="n">
        <v>53.44</v>
      </c>
      <c r="L2" t="n">
        <v>1</v>
      </c>
      <c r="M2" t="n">
        <v>168</v>
      </c>
      <c r="N2" t="n">
        <v>36.26</v>
      </c>
      <c r="O2" t="n">
        <v>23136.14</v>
      </c>
      <c r="P2" t="n">
        <v>235.53</v>
      </c>
      <c r="Q2" t="n">
        <v>1390.68</v>
      </c>
      <c r="R2" t="n">
        <v>149.95</v>
      </c>
      <c r="S2" t="n">
        <v>39.31</v>
      </c>
      <c r="T2" t="n">
        <v>53688.79</v>
      </c>
      <c r="U2" t="n">
        <v>0.26</v>
      </c>
      <c r="V2" t="n">
        <v>0.73</v>
      </c>
      <c r="W2" t="n">
        <v>3.63</v>
      </c>
      <c r="X2" t="n">
        <v>3.47</v>
      </c>
      <c r="Y2" t="n">
        <v>1</v>
      </c>
      <c r="Z2" t="n">
        <v>10</v>
      </c>
      <c r="AA2" t="n">
        <v>1543.992537966353</v>
      </c>
      <c r="AB2" t="n">
        <v>2112.558706588943</v>
      </c>
      <c r="AC2" t="n">
        <v>1910.93906862686</v>
      </c>
      <c r="AD2" t="n">
        <v>1543992.537966352</v>
      </c>
      <c r="AE2" t="n">
        <v>2112558.706588943</v>
      </c>
      <c r="AF2" t="n">
        <v>2.331045037686328e-06</v>
      </c>
      <c r="AG2" t="n">
        <v>68.75</v>
      </c>
      <c r="AH2" t="n">
        <v>1910939.06862686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4.1634</v>
      </c>
      <c r="E3" t="n">
        <v>24.02</v>
      </c>
      <c r="F3" t="n">
        <v>16.75</v>
      </c>
      <c r="G3" t="n">
        <v>7.79</v>
      </c>
      <c r="H3" t="n">
        <v>0.12</v>
      </c>
      <c r="I3" t="n">
        <v>129</v>
      </c>
      <c r="J3" t="n">
        <v>186.07</v>
      </c>
      <c r="K3" t="n">
        <v>53.44</v>
      </c>
      <c r="L3" t="n">
        <v>1.25</v>
      </c>
      <c r="M3" t="n">
        <v>127</v>
      </c>
      <c r="N3" t="n">
        <v>36.39</v>
      </c>
      <c r="O3" t="n">
        <v>23182.76</v>
      </c>
      <c r="P3" t="n">
        <v>222.53</v>
      </c>
      <c r="Q3" t="n">
        <v>1390.15</v>
      </c>
      <c r="R3" t="n">
        <v>122.73</v>
      </c>
      <c r="S3" t="n">
        <v>39.31</v>
      </c>
      <c r="T3" t="n">
        <v>40285.23</v>
      </c>
      <c r="U3" t="n">
        <v>0.32</v>
      </c>
      <c r="V3" t="n">
        <v>0.77</v>
      </c>
      <c r="W3" t="n">
        <v>3.58</v>
      </c>
      <c r="X3" t="n">
        <v>2.62</v>
      </c>
      <c r="Y3" t="n">
        <v>1</v>
      </c>
      <c r="Z3" t="n">
        <v>10</v>
      </c>
      <c r="AA3" t="n">
        <v>1375.209054032213</v>
      </c>
      <c r="AB3" t="n">
        <v>1881.621697668468</v>
      </c>
      <c r="AC3" t="n">
        <v>1702.042363715628</v>
      </c>
      <c r="AD3" t="n">
        <v>1375209.054032213</v>
      </c>
      <c r="AE3" t="n">
        <v>1881621.697668468</v>
      </c>
      <c r="AF3" t="n">
        <v>2.561719126277751e-06</v>
      </c>
      <c r="AG3" t="n">
        <v>62.55208333333334</v>
      </c>
      <c r="AH3" t="n">
        <v>1702042.363715628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4.4429</v>
      </c>
      <c r="E4" t="n">
        <v>22.51</v>
      </c>
      <c r="F4" t="n">
        <v>16.21</v>
      </c>
      <c r="G4" t="n">
        <v>9.44</v>
      </c>
      <c r="H4" t="n">
        <v>0.14</v>
      </c>
      <c r="I4" t="n">
        <v>103</v>
      </c>
      <c r="J4" t="n">
        <v>186.45</v>
      </c>
      <c r="K4" t="n">
        <v>53.44</v>
      </c>
      <c r="L4" t="n">
        <v>1.5</v>
      </c>
      <c r="M4" t="n">
        <v>101</v>
      </c>
      <c r="N4" t="n">
        <v>36.51</v>
      </c>
      <c r="O4" t="n">
        <v>23229.42</v>
      </c>
      <c r="P4" t="n">
        <v>213.75</v>
      </c>
      <c r="Q4" t="n">
        <v>1390.07</v>
      </c>
      <c r="R4" t="n">
        <v>106.08</v>
      </c>
      <c r="S4" t="n">
        <v>39.31</v>
      </c>
      <c r="T4" t="n">
        <v>32090.02</v>
      </c>
      <c r="U4" t="n">
        <v>0.37</v>
      </c>
      <c r="V4" t="n">
        <v>0.79</v>
      </c>
      <c r="W4" t="n">
        <v>3.53</v>
      </c>
      <c r="X4" t="n">
        <v>2.08</v>
      </c>
      <c r="Y4" t="n">
        <v>1</v>
      </c>
      <c r="Z4" t="n">
        <v>10</v>
      </c>
      <c r="AA4" t="n">
        <v>1273.236852133542</v>
      </c>
      <c r="AB4" t="n">
        <v>1742.098832334662</v>
      </c>
      <c r="AC4" t="n">
        <v>1575.835364827709</v>
      </c>
      <c r="AD4" t="n">
        <v>1273236.852133543</v>
      </c>
      <c r="AE4" t="n">
        <v>1742098.832334662</v>
      </c>
      <c r="AF4" t="n">
        <v>2.733694073627184e-06</v>
      </c>
      <c r="AG4" t="n">
        <v>58.61979166666666</v>
      </c>
      <c r="AH4" t="n">
        <v>1575835.364827709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4.6431</v>
      </c>
      <c r="E5" t="n">
        <v>21.54</v>
      </c>
      <c r="F5" t="n">
        <v>15.87</v>
      </c>
      <c r="G5" t="n">
        <v>11.07</v>
      </c>
      <c r="H5" t="n">
        <v>0.17</v>
      </c>
      <c r="I5" t="n">
        <v>86</v>
      </c>
      <c r="J5" t="n">
        <v>186.83</v>
      </c>
      <c r="K5" t="n">
        <v>53.44</v>
      </c>
      <c r="L5" t="n">
        <v>1.75</v>
      </c>
      <c r="M5" t="n">
        <v>84</v>
      </c>
      <c r="N5" t="n">
        <v>36.64</v>
      </c>
      <c r="O5" t="n">
        <v>23276.13</v>
      </c>
      <c r="P5" t="n">
        <v>207.72</v>
      </c>
      <c r="Q5" t="n">
        <v>1390.15</v>
      </c>
      <c r="R5" t="n">
        <v>95.11</v>
      </c>
      <c r="S5" t="n">
        <v>39.31</v>
      </c>
      <c r="T5" t="n">
        <v>26692.92</v>
      </c>
      <c r="U5" t="n">
        <v>0.41</v>
      </c>
      <c r="V5" t="n">
        <v>0.8100000000000001</v>
      </c>
      <c r="W5" t="n">
        <v>3.52</v>
      </c>
      <c r="X5" t="n">
        <v>1.74</v>
      </c>
      <c r="Y5" t="n">
        <v>1</v>
      </c>
      <c r="Z5" t="n">
        <v>10</v>
      </c>
      <c r="AA5" t="n">
        <v>1207.016279805977</v>
      </c>
      <c r="AB5" t="n">
        <v>1651.492923830621</v>
      </c>
      <c r="AC5" t="n">
        <v>1493.876757065103</v>
      </c>
      <c r="AD5" t="n">
        <v>1207016.279805977</v>
      </c>
      <c r="AE5" t="n">
        <v>1651492.923830621</v>
      </c>
      <c r="AF5" t="n">
        <v>2.856876128937941e-06</v>
      </c>
      <c r="AG5" t="n">
        <v>56.09375</v>
      </c>
      <c r="AH5" t="n">
        <v>1493876.757065102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4.8007</v>
      </c>
      <c r="E6" t="n">
        <v>20.83</v>
      </c>
      <c r="F6" t="n">
        <v>15.61</v>
      </c>
      <c r="G6" t="n">
        <v>12.65</v>
      </c>
      <c r="H6" t="n">
        <v>0.19</v>
      </c>
      <c r="I6" t="n">
        <v>74</v>
      </c>
      <c r="J6" t="n">
        <v>187.21</v>
      </c>
      <c r="K6" t="n">
        <v>53.44</v>
      </c>
      <c r="L6" t="n">
        <v>2</v>
      </c>
      <c r="M6" t="n">
        <v>72</v>
      </c>
      <c r="N6" t="n">
        <v>36.77</v>
      </c>
      <c r="O6" t="n">
        <v>23322.88</v>
      </c>
      <c r="P6" t="n">
        <v>202.67</v>
      </c>
      <c r="Q6" t="n">
        <v>1389.76</v>
      </c>
      <c r="R6" t="n">
        <v>87.66</v>
      </c>
      <c r="S6" t="n">
        <v>39.31</v>
      </c>
      <c r="T6" t="n">
        <v>23026.23</v>
      </c>
      <c r="U6" t="n">
        <v>0.45</v>
      </c>
      <c r="V6" t="n">
        <v>0.82</v>
      </c>
      <c r="W6" t="n">
        <v>3.48</v>
      </c>
      <c r="X6" t="n">
        <v>1.48</v>
      </c>
      <c r="Y6" t="n">
        <v>1</v>
      </c>
      <c r="Z6" t="n">
        <v>10</v>
      </c>
      <c r="AA6" t="n">
        <v>1167.313699375698</v>
      </c>
      <c r="AB6" t="n">
        <v>1597.170101731684</v>
      </c>
      <c r="AC6" t="n">
        <v>1444.738428864728</v>
      </c>
      <c r="AD6" t="n">
        <v>1167313.699375698</v>
      </c>
      <c r="AE6" t="n">
        <v>1597170.101731684</v>
      </c>
      <c r="AF6" t="n">
        <v>2.953846618033722e-06</v>
      </c>
      <c r="AG6" t="n">
        <v>54.24479166666666</v>
      </c>
      <c r="AH6" t="n">
        <v>1444738.428864728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4.9287</v>
      </c>
      <c r="E7" t="n">
        <v>20.29</v>
      </c>
      <c r="F7" t="n">
        <v>15.4</v>
      </c>
      <c r="G7" t="n">
        <v>14.22</v>
      </c>
      <c r="H7" t="n">
        <v>0.21</v>
      </c>
      <c r="I7" t="n">
        <v>65</v>
      </c>
      <c r="J7" t="n">
        <v>187.59</v>
      </c>
      <c r="K7" t="n">
        <v>53.44</v>
      </c>
      <c r="L7" t="n">
        <v>2.25</v>
      </c>
      <c r="M7" t="n">
        <v>63</v>
      </c>
      <c r="N7" t="n">
        <v>36.9</v>
      </c>
      <c r="O7" t="n">
        <v>23369.68</v>
      </c>
      <c r="P7" t="n">
        <v>198.58</v>
      </c>
      <c r="Q7" t="n">
        <v>1389.87</v>
      </c>
      <c r="R7" t="n">
        <v>81.38</v>
      </c>
      <c r="S7" t="n">
        <v>39.31</v>
      </c>
      <c r="T7" t="n">
        <v>19932.51</v>
      </c>
      <c r="U7" t="n">
        <v>0.48</v>
      </c>
      <c r="V7" t="n">
        <v>0.83</v>
      </c>
      <c r="W7" t="n">
        <v>3.46</v>
      </c>
      <c r="X7" t="n">
        <v>1.28</v>
      </c>
      <c r="Y7" t="n">
        <v>1</v>
      </c>
      <c r="Z7" t="n">
        <v>10</v>
      </c>
      <c r="AA7" t="n">
        <v>1132.41005107925</v>
      </c>
      <c r="AB7" t="n">
        <v>1549.413390292196</v>
      </c>
      <c r="AC7" t="n">
        <v>1401.53955093806</v>
      </c>
      <c r="AD7" t="n">
        <v>1132410.05107925</v>
      </c>
      <c r="AE7" t="n">
        <v>1549413.390292197</v>
      </c>
      <c r="AF7" t="n">
        <v>3.032604375674965e-06</v>
      </c>
      <c r="AG7" t="n">
        <v>52.83854166666666</v>
      </c>
      <c r="AH7" t="n">
        <v>1401539.55093806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5.0383</v>
      </c>
      <c r="E8" t="n">
        <v>19.85</v>
      </c>
      <c r="F8" t="n">
        <v>15.26</v>
      </c>
      <c r="G8" t="n">
        <v>16.06</v>
      </c>
      <c r="H8" t="n">
        <v>0.24</v>
      </c>
      <c r="I8" t="n">
        <v>57</v>
      </c>
      <c r="J8" t="n">
        <v>187.97</v>
      </c>
      <c r="K8" t="n">
        <v>53.44</v>
      </c>
      <c r="L8" t="n">
        <v>2.5</v>
      </c>
      <c r="M8" t="n">
        <v>55</v>
      </c>
      <c r="N8" t="n">
        <v>37.03</v>
      </c>
      <c r="O8" t="n">
        <v>23416.52</v>
      </c>
      <c r="P8" t="n">
        <v>195.15</v>
      </c>
      <c r="Q8" t="n">
        <v>1389.77</v>
      </c>
      <c r="R8" t="n">
        <v>76.45999999999999</v>
      </c>
      <c r="S8" t="n">
        <v>39.31</v>
      </c>
      <c r="T8" t="n">
        <v>17509.61</v>
      </c>
      <c r="U8" t="n">
        <v>0.51</v>
      </c>
      <c r="V8" t="n">
        <v>0.84</v>
      </c>
      <c r="W8" t="n">
        <v>3.46</v>
      </c>
      <c r="X8" t="n">
        <v>1.13</v>
      </c>
      <c r="Y8" t="n">
        <v>1</v>
      </c>
      <c r="Z8" t="n">
        <v>10</v>
      </c>
      <c r="AA8" t="n">
        <v>1100.780412276139</v>
      </c>
      <c r="AB8" t="n">
        <v>1506.136323080598</v>
      </c>
      <c r="AC8" t="n">
        <v>1362.39278628139</v>
      </c>
      <c r="AD8" t="n">
        <v>1100780.412276139</v>
      </c>
      <c r="AE8" t="n">
        <v>1506136.323080597</v>
      </c>
      <c r="AF8" t="n">
        <v>3.10004070565528e-06</v>
      </c>
      <c r="AG8" t="n">
        <v>51.69270833333334</v>
      </c>
      <c r="AH8" t="n">
        <v>1362392.786281391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5.127</v>
      </c>
      <c r="E9" t="n">
        <v>19.5</v>
      </c>
      <c r="F9" t="n">
        <v>15.14</v>
      </c>
      <c r="G9" t="n">
        <v>17.81</v>
      </c>
      <c r="H9" t="n">
        <v>0.26</v>
      </c>
      <c r="I9" t="n">
        <v>51</v>
      </c>
      <c r="J9" t="n">
        <v>188.35</v>
      </c>
      <c r="K9" t="n">
        <v>53.44</v>
      </c>
      <c r="L9" t="n">
        <v>2.75</v>
      </c>
      <c r="M9" t="n">
        <v>49</v>
      </c>
      <c r="N9" t="n">
        <v>37.16</v>
      </c>
      <c r="O9" t="n">
        <v>23463.4</v>
      </c>
      <c r="P9" t="n">
        <v>191.88</v>
      </c>
      <c r="Q9" t="n">
        <v>1389.77</v>
      </c>
      <c r="R9" t="n">
        <v>73.05</v>
      </c>
      <c r="S9" t="n">
        <v>39.31</v>
      </c>
      <c r="T9" t="n">
        <v>15835.57</v>
      </c>
      <c r="U9" t="n">
        <v>0.54</v>
      </c>
      <c r="V9" t="n">
        <v>0.85</v>
      </c>
      <c r="W9" t="n">
        <v>3.44</v>
      </c>
      <c r="X9" t="n">
        <v>1.01</v>
      </c>
      <c r="Y9" t="n">
        <v>1</v>
      </c>
      <c r="Z9" t="n">
        <v>10</v>
      </c>
      <c r="AA9" t="n">
        <v>1071.250042300968</v>
      </c>
      <c r="AB9" t="n">
        <v>1465.731568092592</v>
      </c>
      <c r="AC9" t="n">
        <v>1325.844204401011</v>
      </c>
      <c r="AD9" t="n">
        <v>1071250.042300968</v>
      </c>
      <c r="AE9" t="n">
        <v>1465731.568092592</v>
      </c>
      <c r="AF9" t="n">
        <v>3.154617370520735e-06</v>
      </c>
      <c r="AG9" t="n">
        <v>50.78125</v>
      </c>
      <c r="AH9" t="n">
        <v>1325844.204401011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5.1875</v>
      </c>
      <c r="E10" t="n">
        <v>19.28</v>
      </c>
      <c r="F10" t="n">
        <v>15.06</v>
      </c>
      <c r="G10" t="n">
        <v>19.22</v>
      </c>
      <c r="H10" t="n">
        <v>0.28</v>
      </c>
      <c r="I10" t="n">
        <v>47</v>
      </c>
      <c r="J10" t="n">
        <v>188.73</v>
      </c>
      <c r="K10" t="n">
        <v>53.44</v>
      </c>
      <c r="L10" t="n">
        <v>3</v>
      </c>
      <c r="M10" t="n">
        <v>45</v>
      </c>
      <c r="N10" t="n">
        <v>37.29</v>
      </c>
      <c r="O10" t="n">
        <v>23510.33</v>
      </c>
      <c r="P10" t="n">
        <v>189.83</v>
      </c>
      <c r="Q10" t="n">
        <v>1389.84</v>
      </c>
      <c r="R10" t="n">
        <v>70.43000000000001</v>
      </c>
      <c r="S10" t="n">
        <v>39.31</v>
      </c>
      <c r="T10" t="n">
        <v>14546.98</v>
      </c>
      <c r="U10" t="n">
        <v>0.5600000000000001</v>
      </c>
      <c r="V10" t="n">
        <v>0.85</v>
      </c>
      <c r="W10" t="n">
        <v>3.44</v>
      </c>
      <c r="X10" t="n">
        <v>0.9399999999999999</v>
      </c>
      <c r="Y10" t="n">
        <v>1</v>
      </c>
      <c r="Z10" t="n">
        <v>10</v>
      </c>
      <c r="AA10" t="n">
        <v>1064.767294939214</v>
      </c>
      <c r="AB10" t="n">
        <v>1456.861587153611</v>
      </c>
      <c r="AC10" t="n">
        <v>1317.82076199375</v>
      </c>
      <c r="AD10" t="n">
        <v>1064767.294939214</v>
      </c>
      <c r="AE10" t="n">
        <v>1456861.587153611</v>
      </c>
      <c r="AF10" t="n">
        <v>3.191842716905854e-06</v>
      </c>
      <c r="AG10" t="n">
        <v>50.20833333333334</v>
      </c>
      <c r="AH10" t="n">
        <v>1317820.76199375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5.251</v>
      </c>
      <c r="E11" t="n">
        <v>19.04</v>
      </c>
      <c r="F11" t="n">
        <v>14.97</v>
      </c>
      <c r="G11" t="n">
        <v>20.89</v>
      </c>
      <c r="H11" t="n">
        <v>0.3</v>
      </c>
      <c r="I11" t="n">
        <v>43</v>
      </c>
      <c r="J11" t="n">
        <v>189.11</v>
      </c>
      <c r="K11" t="n">
        <v>53.44</v>
      </c>
      <c r="L11" t="n">
        <v>3.25</v>
      </c>
      <c r="M11" t="n">
        <v>41</v>
      </c>
      <c r="N11" t="n">
        <v>37.42</v>
      </c>
      <c r="O11" t="n">
        <v>23557.3</v>
      </c>
      <c r="P11" t="n">
        <v>186.78</v>
      </c>
      <c r="Q11" t="n">
        <v>1389.58</v>
      </c>
      <c r="R11" t="n">
        <v>68.01000000000001</v>
      </c>
      <c r="S11" t="n">
        <v>39.31</v>
      </c>
      <c r="T11" t="n">
        <v>13357.97</v>
      </c>
      <c r="U11" t="n">
        <v>0.58</v>
      </c>
      <c r="V11" t="n">
        <v>0.86</v>
      </c>
      <c r="W11" t="n">
        <v>3.43</v>
      </c>
      <c r="X11" t="n">
        <v>0.85</v>
      </c>
      <c r="Y11" t="n">
        <v>1</v>
      </c>
      <c r="Z11" t="n">
        <v>10</v>
      </c>
      <c r="AA11" t="n">
        <v>1047.458010356786</v>
      </c>
      <c r="AB11" t="n">
        <v>1433.178260356192</v>
      </c>
      <c r="AC11" t="n">
        <v>1296.397738666118</v>
      </c>
      <c r="AD11" t="n">
        <v>1047458.010356786</v>
      </c>
      <c r="AE11" t="n">
        <v>1433178.260356192</v>
      </c>
      <c r="AF11" t="n">
        <v>3.23091394823569e-06</v>
      </c>
      <c r="AG11" t="n">
        <v>49.58333333333334</v>
      </c>
      <c r="AH11" t="n">
        <v>1296397.738666118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5.3198</v>
      </c>
      <c r="E12" t="n">
        <v>18.8</v>
      </c>
      <c r="F12" t="n">
        <v>14.88</v>
      </c>
      <c r="G12" t="n">
        <v>22.89</v>
      </c>
      <c r="H12" t="n">
        <v>0.33</v>
      </c>
      <c r="I12" t="n">
        <v>39</v>
      </c>
      <c r="J12" t="n">
        <v>189.49</v>
      </c>
      <c r="K12" t="n">
        <v>53.44</v>
      </c>
      <c r="L12" t="n">
        <v>3.5</v>
      </c>
      <c r="M12" t="n">
        <v>37</v>
      </c>
      <c r="N12" t="n">
        <v>37.55</v>
      </c>
      <c r="O12" t="n">
        <v>23604.32</v>
      </c>
      <c r="P12" t="n">
        <v>184.16</v>
      </c>
      <c r="Q12" t="n">
        <v>1389.81</v>
      </c>
      <c r="R12" t="n">
        <v>64.86</v>
      </c>
      <c r="S12" t="n">
        <v>39.31</v>
      </c>
      <c r="T12" t="n">
        <v>11798.4</v>
      </c>
      <c r="U12" t="n">
        <v>0.61</v>
      </c>
      <c r="V12" t="n">
        <v>0.86</v>
      </c>
      <c r="W12" t="n">
        <v>3.42</v>
      </c>
      <c r="X12" t="n">
        <v>0.75</v>
      </c>
      <c r="Y12" t="n">
        <v>1</v>
      </c>
      <c r="Z12" t="n">
        <v>10</v>
      </c>
      <c r="AA12" t="n">
        <v>1030.375423459306</v>
      </c>
      <c r="AB12" t="n">
        <v>1409.805111332516</v>
      </c>
      <c r="AC12" t="n">
        <v>1275.255290180841</v>
      </c>
      <c r="AD12" t="n">
        <v>1030375.423459306</v>
      </c>
      <c r="AE12" t="n">
        <v>1409805.111332516</v>
      </c>
      <c r="AF12" t="n">
        <v>3.273246242967858e-06</v>
      </c>
      <c r="AG12" t="n">
        <v>48.95833333333334</v>
      </c>
      <c r="AH12" t="n">
        <v>1275255.290180841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5.3709</v>
      </c>
      <c r="E13" t="n">
        <v>18.62</v>
      </c>
      <c r="F13" t="n">
        <v>14.81</v>
      </c>
      <c r="G13" t="n">
        <v>24.68</v>
      </c>
      <c r="H13" t="n">
        <v>0.35</v>
      </c>
      <c r="I13" t="n">
        <v>36</v>
      </c>
      <c r="J13" t="n">
        <v>189.87</v>
      </c>
      <c r="K13" t="n">
        <v>53.44</v>
      </c>
      <c r="L13" t="n">
        <v>3.75</v>
      </c>
      <c r="M13" t="n">
        <v>34</v>
      </c>
      <c r="N13" t="n">
        <v>37.69</v>
      </c>
      <c r="O13" t="n">
        <v>23651.38</v>
      </c>
      <c r="P13" t="n">
        <v>181.5</v>
      </c>
      <c r="Q13" t="n">
        <v>1389.76</v>
      </c>
      <c r="R13" t="n">
        <v>62.6</v>
      </c>
      <c r="S13" t="n">
        <v>39.31</v>
      </c>
      <c r="T13" t="n">
        <v>10686.6</v>
      </c>
      <c r="U13" t="n">
        <v>0.63</v>
      </c>
      <c r="V13" t="n">
        <v>0.87</v>
      </c>
      <c r="W13" t="n">
        <v>3.42</v>
      </c>
      <c r="X13" t="n">
        <v>0.6899999999999999</v>
      </c>
      <c r="Y13" t="n">
        <v>1</v>
      </c>
      <c r="Z13" t="n">
        <v>10</v>
      </c>
      <c r="AA13" t="n">
        <v>1014.616611919941</v>
      </c>
      <c r="AB13" t="n">
        <v>1388.243210154657</v>
      </c>
      <c r="AC13" t="n">
        <v>1255.751226589079</v>
      </c>
      <c r="AD13" t="n">
        <v>1014616.611919941</v>
      </c>
      <c r="AE13" t="n">
        <v>1388243.210154657</v>
      </c>
      <c r="AF13" t="n">
        <v>3.304687816526198e-06</v>
      </c>
      <c r="AG13" t="n">
        <v>48.48958333333334</v>
      </c>
      <c r="AH13" t="n">
        <v>1255751.226589079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5.4009</v>
      </c>
      <c r="E14" t="n">
        <v>18.52</v>
      </c>
      <c r="F14" t="n">
        <v>14.78</v>
      </c>
      <c r="G14" t="n">
        <v>26.08</v>
      </c>
      <c r="H14" t="n">
        <v>0.37</v>
      </c>
      <c r="I14" t="n">
        <v>34</v>
      </c>
      <c r="J14" t="n">
        <v>190.25</v>
      </c>
      <c r="K14" t="n">
        <v>53.44</v>
      </c>
      <c r="L14" t="n">
        <v>4</v>
      </c>
      <c r="M14" t="n">
        <v>32</v>
      </c>
      <c r="N14" t="n">
        <v>37.82</v>
      </c>
      <c r="O14" t="n">
        <v>23698.48</v>
      </c>
      <c r="P14" t="n">
        <v>179.35</v>
      </c>
      <c r="Q14" t="n">
        <v>1389.82</v>
      </c>
      <c r="R14" t="n">
        <v>62.05</v>
      </c>
      <c r="S14" t="n">
        <v>39.31</v>
      </c>
      <c r="T14" t="n">
        <v>10421.32</v>
      </c>
      <c r="U14" t="n">
        <v>0.63</v>
      </c>
      <c r="V14" t="n">
        <v>0.87</v>
      </c>
      <c r="W14" t="n">
        <v>3.41</v>
      </c>
      <c r="X14" t="n">
        <v>0.66</v>
      </c>
      <c r="Y14" t="n">
        <v>1</v>
      </c>
      <c r="Z14" t="n">
        <v>10</v>
      </c>
      <c r="AA14" t="n">
        <v>1010.652119433815</v>
      </c>
      <c r="AB14" t="n">
        <v>1382.818816634075</v>
      </c>
      <c r="AC14" t="n">
        <v>1250.844529572917</v>
      </c>
      <c r="AD14" t="n">
        <v>1010652.119433815</v>
      </c>
      <c r="AE14" t="n">
        <v>1382818.816634075</v>
      </c>
      <c r="AF14" t="n">
        <v>3.323146665973364e-06</v>
      </c>
      <c r="AG14" t="n">
        <v>48.22916666666666</v>
      </c>
      <c r="AH14" t="n">
        <v>1250844.529572917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5.4455</v>
      </c>
      <c r="E15" t="n">
        <v>18.36</v>
      </c>
      <c r="F15" t="n">
        <v>14.74</v>
      </c>
      <c r="G15" t="n">
        <v>28.53</v>
      </c>
      <c r="H15" t="n">
        <v>0.4</v>
      </c>
      <c r="I15" t="n">
        <v>31</v>
      </c>
      <c r="J15" t="n">
        <v>190.63</v>
      </c>
      <c r="K15" t="n">
        <v>53.44</v>
      </c>
      <c r="L15" t="n">
        <v>4.25</v>
      </c>
      <c r="M15" t="n">
        <v>29</v>
      </c>
      <c r="N15" t="n">
        <v>37.95</v>
      </c>
      <c r="O15" t="n">
        <v>23745.63</v>
      </c>
      <c r="P15" t="n">
        <v>177.44</v>
      </c>
      <c r="Q15" t="n">
        <v>1389.74</v>
      </c>
      <c r="R15" t="n">
        <v>60.76</v>
      </c>
      <c r="S15" t="n">
        <v>39.31</v>
      </c>
      <c r="T15" t="n">
        <v>9790.77</v>
      </c>
      <c r="U15" t="n">
        <v>0.65</v>
      </c>
      <c r="V15" t="n">
        <v>0.87</v>
      </c>
      <c r="W15" t="n">
        <v>3.41</v>
      </c>
      <c r="X15" t="n">
        <v>0.62</v>
      </c>
      <c r="Y15" t="n">
        <v>1</v>
      </c>
      <c r="Z15" t="n">
        <v>10</v>
      </c>
      <c r="AA15" t="n">
        <v>996.3599240917904</v>
      </c>
      <c r="AB15" t="n">
        <v>1363.263604439959</v>
      </c>
      <c r="AC15" t="n">
        <v>1233.155639384694</v>
      </c>
      <c r="AD15" t="n">
        <v>996359.9240917903</v>
      </c>
      <c r="AE15" t="n">
        <v>1363263.604439959</v>
      </c>
      <c r="AF15" t="n">
        <v>3.350588822151485e-06</v>
      </c>
      <c r="AG15" t="n">
        <v>47.8125</v>
      </c>
      <c r="AH15" t="n">
        <v>1233155.639384694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5.4794</v>
      </c>
      <c r="E16" t="n">
        <v>18.25</v>
      </c>
      <c r="F16" t="n">
        <v>14.7</v>
      </c>
      <c r="G16" t="n">
        <v>30.42</v>
      </c>
      <c r="H16" t="n">
        <v>0.42</v>
      </c>
      <c r="I16" t="n">
        <v>29</v>
      </c>
      <c r="J16" t="n">
        <v>191.02</v>
      </c>
      <c r="K16" t="n">
        <v>53.44</v>
      </c>
      <c r="L16" t="n">
        <v>4.5</v>
      </c>
      <c r="M16" t="n">
        <v>27</v>
      </c>
      <c r="N16" t="n">
        <v>38.08</v>
      </c>
      <c r="O16" t="n">
        <v>23792.83</v>
      </c>
      <c r="P16" t="n">
        <v>175.2</v>
      </c>
      <c r="Q16" t="n">
        <v>1389.74</v>
      </c>
      <c r="R16" t="n">
        <v>59.1</v>
      </c>
      <c r="S16" t="n">
        <v>39.31</v>
      </c>
      <c r="T16" t="n">
        <v>8972.84</v>
      </c>
      <c r="U16" t="n">
        <v>0.67</v>
      </c>
      <c r="V16" t="n">
        <v>0.87</v>
      </c>
      <c r="W16" t="n">
        <v>3.42</v>
      </c>
      <c r="X16" t="n">
        <v>0.58</v>
      </c>
      <c r="Y16" t="n">
        <v>1</v>
      </c>
      <c r="Z16" t="n">
        <v>10</v>
      </c>
      <c r="AA16" t="n">
        <v>992.1433521222838</v>
      </c>
      <c r="AB16" t="n">
        <v>1357.494304649253</v>
      </c>
      <c r="AC16" t="n">
        <v>1227.936953468751</v>
      </c>
      <c r="AD16" t="n">
        <v>992143.3521222838</v>
      </c>
      <c r="AE16" t="n">
        <v>1357494.304649253</v>
      </c>
      <c r="AF16" t="n">
        <v>3.371447322026783e-06</v>
      </c>
      <c r="AG16" t="n">
        <v>47.52604166666666</v>
      </c>
      <c r="AH16" t="n">
        <v>1227936.953468751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5.5024</v>
      </c>
      <c r="E17" t="n">
        <v>18.17</v>
      </c>
      <c r="F17" t="n">
        <v>14.66</v>
      </c>
      <c r="G17" t="n">
        <v>31.42</v>
      </c>
      <c r="H17" t="n">
        <v>0.44</v>
      </c>
      <c r="I17" t="n">
        <v>28</v>
      </c>
      <c r="J17" t="n">
        <v>191.4</v>
      </c>
      <c r="K17" t="n">
        <v>53.44</v>
      </c>
      <c r="L17" t="n">
        <v>4.75</v>
      </c>
      <c r="M17" t="n">
        <v>26</v>
      </c>
      <c r="N17" t="n">
        <v>38.22</v>
      </c>
      <c r="O17" t="n">
        <v>23840.07</v>
      </c>
      <c r="P17" t="n">
        <v>173.06</v>
      </c>
      <c r="Q17" t="n">
        <v>1389.8</v>
      </c>
      <c r="R17" t="n">
        <v>58.22</v>
      </c>
      <c r="S17" t="n">
        <v>39.31</v>
      </c>
      <c r="T17" t="n">
        <v>8538.030000000001</v>
      </c>
      <c r="U17" t="n">
        <v>0.68</v>
      </c>
      <c r="V17" t="n">
        <v>0.88</v>
      </c>
      <c r="W17" t="n">
        <v>3.4</v>
      </c>
      <c r="X17" t="n">
        <v>0.54</v>
      </c>
      <c r="Y17" t="n">
        <v>1</v>
      </c>
      <c r="Z17" t="n">
        <v>10</v>
      </c>
      <c r="AA17" t="n">
        <v>978.8157443774427</v>
      </c>
      <c r="AB17" t="n">
        <v>1339.258883760205</v>
      </c>
      <c r="AC17" t="n">
        <v>1211.44189555578</v>
      </c>
      <c r="AD17" t="n">
        <v>978815.7443774426</v>
      </c>
      <c r="AE17" t="n">
        <v>1339258.883760205</v>
      </c>
      <c r="AF17" t="n">
        <v>3.385599106602944e-06</v>
      </c>
      <c r="AG17" t="n">
        <v>47.31770833333334</v>
      </c>
      <c r="AH17" t="n">
        <v>1211441.89555578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5.5347</v>
      </c>
      <c r="E18" t="n">
        <v>18.07</v>
      </c>
      <c r="F18" t="n">
        <v>14.63</v>
      </c>
      <c r="G18" t="n">
        <v>33.76</v>
      </c>
      <c r="H18" t="n">
        <v>0.46</v>
      </c>
      <c r="I18" t="n">
        <v>26</v>
      </c>
      <c r="J18" t="n">
        <v>191.78</v>
      </c>
      <c r="K18" t="n">
        <v>53.44</v>
      </c>
      <c r="L18" t="n">
        <v>5</v>
      </c>
      <c r="M18" t="n">
        <v>24</v>
      </c>
      <c r="N18" t="n">
        <v>38.35</v>
      </c>
      <c r="O18" t="n">
        <v>23887.36</v>
      </c>
      <c r="P18" t="n">
        <v>170.83</v>
      </c>
      <c r="Q18" t="n">
        <v>1389.7</v>
      </c>
      <c r="R18" t="n">
        <v>57.17</v>
      </c>
      <c r="S18" t="n">
        <v>39.31</v>
      </c>
      <c r="T18" t="n">
        <v>8020.61</v>
      </c>
      <c r="U18" t="n">
        <v>0.6899999999999999</v>
      </c>
      <c r="V18" t="n">
        <v>0.88</v>
      </c>
      <c r="W18" t="n">
        <v>3.4</v>
      </c>
      <c r="X18" t="n">
        <v>0.51</v>
      </c>
      <c r="Y18" t="n">
        <v>1</v>
      </c>
      <c r="Z18" t="n">
        <v>10</v>
      </c>
      <c r="AA18" t="n">
        <v>974.8439647714625</v>
      </c>
      <c r="AB18" t="n">
        <v>1333.824519680754</v>
      </c>
      <c r="AC18" t="n">
        <v>1206.526179556893</v>
      </c>
      <c r="AD18" t="n">
        <v>974843.9647714625</v>
      </c>
      <c r="AE18" t="n">
        <v>1333824.519680754</v>
      </c>
      <c r="AF18" t="n">
        <v>3.405473134507726e-06</v>
      </c>
      <c r="AG18" t="n">
        <v>47.05729166666666</v>
      </c>
      <c r="AH18" t="n">
        <v>1206526.179556893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5.5757</v>
      </c>
      <c r="E19" t="n">
        <v>17.93</v>
      </c>
      <c r="F19" t="n">
        <v>14.57</v>
      </c>
      <c r="G19" t="n">
        <v>36.43</v>
      </c>
      <c r="H19" t="n">
        <v>0.48</v>
      </c>
      <c r="I19" t="n">
        <v>24</v>
      </c>
      <c r="J19" t="n">
        <v>192.17</v>
      </c>
      <c r="K19" t="n">
        <v>53.44</v>
      </c>
      <c r="L19" t="n">
        <v>5.25</v>
      </c>
      <c r="M19" t="n">
        <v>22</v>
      </c>
      <c r="N19" t="n">
        <v>38.48</v>
      </c>
      <c r="O19" t="n">
        <v>23934.69</v>
      </c>
      <c r="P19" t="n">
        <v>168.38</v>
      </c>
      <c r="Q19" t="n">
        <v>1389.58</v>
      </c>
      <c r="R19" t="n">
        <v>55.32</v>
      </c>
      <c r="S19" t="n">
        <v>39.31</v>
      </c>
      <c r="T19" t="n">
        <v>7107.29</v>
      </c>
      <c r="U19" t="n">
        <v>0.71</v>
      </c>
      <c r="V19" t="n">
        <v>0.88</v>
      </c>
      <c r="W19" t="n">
        <v>3.4</v>
      </c>
      <c r="X19" t="n">
        <v>0.45</v>
      </c>
      <c r="Y19" t="n">
        <v>1</v>
      </c>
      <c r="Z19" t="n">
        <v>10</v>
      </c>
      <c r="AA19" t="n">
        <v>960.2979088235714</v>
      </c>
      <c r="AB19" t="n">
        <v>1313.921964206152</v>
      </c>
      <c r="AC19" t="n">
        <v>1188.523096043375</v>
      </c>
      <c r="AD19" t="n">
        <v>960297.9088235714</v>
      </c>
      <c r="AE19" t="n">
        <v>1313921.964206152</v>
      </c>
      <c r="AF19" t="n">
        <v>3.430700228752187e-06</v>
      </c>
      <c r="AG19" t="n">
        <v>46.69270833333334</v>
      </c>
      <c r="AH19" t="n">
        <v>1188523.096043375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5.5898</v>
      </c>
      <c r="E20" t="n">
        <v>17.89</v>
      </c>
      <c r="F20" t="n">
        <v>14.56</v>
      </c>
      <c r="G20" t="n">
        <v>38</v>
      </c>
      <c r="H20" t="n">
        <v>0.51</v>
      </c>
      <c r="I20" t="n">
        <v>23</v>
      </c>
      <c r="J20" t="n">
        <v>192.55</v>
      </c>
      <c r="K20" t="n">
        <v>53.44</v>
      </c>
      <c r="L20" t="n">
        <v>5.5</v>
      </c>
      <c r="M20" t="n">
        <v>21</v>
      </c>
      <c r="N20" t="n">
        <v>38.62</v>
      </c>
      <c r="O20" t="n">
        <v>23982.06</v>
      </c>
      <c r="P20" t="n">
        <v>166.52</v>
      </c>
      <c r="Q20" t="n">
        <v>1389.68</v>
      </c>
      <c r="R20" t="n">
        <v>55.04</v>
      </c>
      <c r="S20" t="n">
        <v>39.31</v>
      </c>
      <c r="T20" t="n">
        <v>6969.86</v>
      </c>
      <c r="U20" t="n">
        <v>0.71</v>
      </c>
      <c r="V20" t="n">
        <v>0.88</v>
      </c>
      <c r="W20" t="n">
        <v>3.4</v>
      </c>
      <c r="X20" t="n">
        <v>0.44</v>
      </c>
      <c r="Y20" t="n">
        <v>1</v>
      </c>
      <c r="Z20" t="n">
        <v>10</v>
      </c>
      <c r="AA20" t="n">
        <v>957.760713667188</v>
      </c>
      <c r="AB20" t="n">
        <v>1310.450461860037</v>
      </c>
      <c r="AC20" t="n">
        <v>1185.38290900889</v>
      </c>
      <c r="AD20" t="n">
        <v>957760.7136671881</v>
      </c>
      <c r="AE20" t="n">
        <v>1310450.461860037</v>
      </c>
      <c r="AF20" t="n">
        <v>3.439375887992355e-06</v>
      </c>
      <c r="AG20" t="n">
        <v>46.58854166666666</v>
      </c>
      <c r="AH20" t="n">
        <v>1185382.909008889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5.608</v>
      </c>
      <c r="E21" t="n">
        <v>17.83</v>
      </c>
      <c r="F21" t="n">
        <v>14.54</v>
      </c>
      <c r="G21" t="n">
        <v>39.67</v>
      </c>
      <c r="H21" t="n">
        <v>0.53</v>
      </c>
      <c r="I21" t="n">
        <v>22</v>
      </c>
      <c r="J21" t="n">
        <v>192.94</v>
      </c>
      <c r="K21" t="n">
        <v>53.44</v>
      </c>
      <c r="L21" t="n">
        <v>5.75</v>
      </c>
      <c r="M21" t="n">
        <v>20</v>
      </c>
      <c r="N21" t="n">
        <v>38.75</v>
      </c>
      <c r="O21" t="n">
        <v>24029.48</v>
      </c>
      <c r="P21" t="n">
        <v>164.55</v>
      </c>
      <c r="Q21" t="n">
        <v>1389.6</v>
      </c>
      <c r="R21" t="n">
        <v>54.31</v>
      </c>
      <c r="S21" t="n">
        <v>39.31</v>
      </c>
      <c r="T21" t="n">
        <v>6612.13</v>
      </c>
      <c r="U21" t="n">
        <v>0.72</v>
      </c>
      <c r="V21" t="n">
        <v>0.88</v>
      </c>
      <c r="W21" t="n">
        <v>3.4</v>
      </c>
      <c r="X21" t="n">
        <v>0.42</v>
      </c>
      <c r="Y21" t="n">
        <v>1</v>
      </c>
      <c r="Z21" t="n">
        <v>10</v>
      </c>
      <c r="AA21" t="n">
        <v>954.7741649201113</v>
      </c>
      <c r="AB21" t="n">
        <v>1306.364134107055</v>
      </c>
      <c r="AC21" t="n">
        <v>1181.686574641455</v>
      </c>
      <c r="AD21" t="n">
        <v>954774.1649201113</v>
      </c>
      <c r="AE21" t="n">
        <v>1306364.134107055</v>
      </c>
      <c r="AF21" t="n">
        <v>3.450574256656969e-06</v>
      </c>
      <c r="AG21" t="n">
        <v>46.43229166666666</v>
      </c>
      <c r="AH21" t="n">
        <v>1181686.574641455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5.6296</v>
      </c>
      <c r="E22" t="n">
        <v>17.76</v>
      </c>
      <c r="F22" t="n">
        <v>14.51</v>
      </c>
      <c r="G22" t="n">
        <v>41.47</v>
      </c>
      <c r="H22" t="n">
        <v>0.55</v>
      </c>
      <c r="I22" t="n">
        <v>21</v>
      </c>
      <c r="J22" t="n">
        <v>193.32</v>
      </c>
      <c r="K22" t="n">
        <v>53.44</v>
      </c>
      <c r="L22" t="n">
        <v>6</v>
      </c>
      <c r="M22" t="n">
        <v>19</v>
      </c>
      <c r="N22" t="n">
        <v>38.89</v>
      </c>
      <c r="O22" t="n">
        <v>24076.95</v>
      </c>
      <c r="P22" t="n">
        <v>160.88</v>
      </c>
      <c r="Q22" t="n">
        <v>1389.67</v>
      </c>
      <c r="R22" t="n">
        <v>53.47</v>
      </c>
      <c r="S22" t="n">
        <v>39.31</v>
      </c>
      <c r="T22" t="n">
        <v>6196.22</v>
      </c>
      <c r="U22" t="n">
        <v>0.74</v>
      </c>
      <c r="V22" t="n">
        <v>0.88</v>
      </c>
      <c r="W22" t="n">
        <v>3.39</v>
      </c>
      <c r="X22" t="n">
        <v>0.39</v>
      </c>
      <c r="Y22" t="n">
        <v>1</v>
      </c>
      <c r="Z22" t="n">
        <v>10</v>
      </c>
      <c r="AA22" t="n">
        <v>950.0453562732555</v>
      </c>
      <c r="AB22" t="n">
        <v>1299.893969496113</v>
      </c>
      <c r="AC22" t="n">
        <v>1175.833913460048</v>
      </c>
      <c r="AD22" t="n">
        <v>950045.3562732555</v>
      </c>
      <c r="AE22" t="n">
        <v>1299893.969496113</v>
      </c>
      <c r="AF22" t="n">
        <v>3.463864628258929e-06</v>
      </c>
      <c r="AG22" t="n">
        <v>46.25</v>
      </c>
      <c r="AH22" t="n">
        <v>1175833.913460048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5.6486</v>
      </c>
      <c r="E23" t="n">
        <v>17.7</v>
      </c>
      <c r="F23" t="n">
        <v>14.49</v>
      </c>
      <c r="G23" t="n">
        <v>43.47</v>
      </c>
      <c r="H23" t="n">
        <v>0.57</v>
      </c>
      <c r="I23" t="n">
        <v>20</v>
      </c>
      <c r="J23" t="n">
        <v>193.71</v>
      </c>
      <c r="K23" t="n">
        <v>53.44</v>
      </c>
      <c r="L23" t="n">
        <v>6.25</v>
      </c>
      <c r="M23" t="n">
        <v>18</v>
      </c>
      <c r="N23" t="n">
        <v>39.02</v>
      </c>
      <c r="O23" t="n">
        <v>24124.47</v>
      </c>
      <c r="P23" t="n">
        <v>160.57</v>
      </c>
      <c r="Q23" t="n">
        <v>1389.61</v>
      </c>
      <c r="R23" t="n">
        <v>52.62</v>
      </c>
      <c r="S23" t="n">
        <v>39.31</v>
      </c>
      <c r="T23" t="n">
        <v>5776.89</v>
      </c>
      <c r="U23" t="n">
        <v>0.75</v>
      </c>
      <c r="V23" t="n">
        <v>0.89</v>
      </c>
      <c r="W23" t="n">
        <v>3.4</v>
      </c>
      <c r="X23" t="n">
        <v>0.37</v>
      </c>
      <c r="Y23" t="n">
        <v>1</v>
      </c>
      <c r="Z23" t="n">
        <v>10</v>
      </c>
      <c r="AA23" t="n">
        <v>939.0747209547726</v>
      </c>
      <c r="AB23" t="n">
        <v>1284.883462263093</v>
      </c>
      <c r="AC23" t="n">
        <v>1162.255987969968</v>
      </c>
      <c r="AD23" t="n">
        <v>939074.7209547726</v>
      </c>
      <c r="AE23" t="n">
        <v>1284883.462263093</v>
      </c>
      <c r="AF23" t="n">
        <v>3.475555232908801e-06</v>
      </c>
      <c r="AG23" t="n">
        <v>46.09375</v>
      </c>
      <c r="AH23" t="n">
        <v>1162255.987969968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5.6653</v>
      </c>
      <c r="E24" t="n">
        <v>17.65</v>
      </c>
      <c r="F24" t="n">
        <v>14.48</v>
      </c>
      <c r="G24" t="n">
        <v>45.71</v>
      </c>
      <c r="H24" t="n">
        <v>0.59</v>
      </c>
      <c r="I24" t="n">
        <v>19</v>
      </c>
      <c r="J24" t="n">
        <v>194.09</v>
      </c>
      <c r="K24" t="n">
        <v>53.44</v>
      </c>
      <c r="L24" t="n">
        <v>6.5</v>
      </c>
      <c r="M24" t="n">
        <v>17</v>
      </c>
      <c r="N24" t="n">
        <v>39.16</v>
      </c>
      <c r="O24" t="n">
        <v>24172.03</v>
      </c>
      <c r="P24" t="n">
        <v>157.44</v>
      </c>
      <c r="Q24" t="n">
        <v>1389.61</v>
      </c>
      <c r="R24" t="n">
        <v>52.33</v>
      </c>
      <c r="S24" t="n">
        <v>39.31</v>
      </c>
      <c r="T24" t="n">
        <v>5634.8</v>
      </c>
      <c r="U24" t="n">
        <v>0.75</v>
      </c>
      <c r="V24" t="n">
        <v>0.89</v>
      </c>
      <c r="W24" t="n">
        <v>3.39</v>
      </c>
      <c r="X24" t="n">
        <v>0.35</v>
      </c>
      <c r="Y24" t="n">
        <v>1</v>
      </c>
      <c r="Z24" t="n">
        <v>10</v>
      </c>
      <c r="AA24" t="n">
        <v>935.1635573195684</v>
      </c>
      <c r="AB24" t="n">
        <v>1279.532035629045</v>
      </c>
      <c r="AC24" t="n">
        <v>1157.415293983099</v>
      </c>
      <c r="AD24" t="n">
        <v>935163.5573195685</v>
      </c>
      <c r="AE24" t="n">
        <v>1279532.035629045</v>
      </c>
      <c r="AF24" t="n">
        <v>3.485830659101057e-06</v>
      </c>
      <c r="AG24" t="n">
        <v>45.96354166666666</v>
      </c>
      <c r="AH24" t="n">
        <v>1157415.293983099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5.6768</v>
      </c>
      <c r="E25" t="n">
        <v>17.62</v>
      </c>
      <c r="F25" t="n">
        <v>14.48</v>
      </c>
      <c r="G25" t="n">
        <v>48.26</v>
      </c>
      <c r="H25" t="n">
        <v>0.62</v>
      </c>
      <c r="I25" t="n">
        <v>18</v>
      </c>
      <c r="J25" t="n">
        <v>194.48</v>
      </c>
      <c r="K25" t="n">
        <v>53.44</v>
      </c>
      <c r="L25" t="n">
        <v>6.75</v>
      </c>
      <c r="M25" t="n">
        <v>14</v>
      </c>
      <c r="N25" t="n">
        <v>39.29</v>
      </c>
      <c r="O25" t="n">
        <v>24219.63</v>
      </c>
      <c r="P25" t="n">
        <v>155</v>
      </c>
      <c r="Q25" t="n">
        <v>1389.75</v>
      </c>
      <c r="R25" t="n">
        <v>52.29</v>
      </c>
      <c r="S25" t="n">
        <v>39.31</v>
      </c>
      <c r="T25" t="n">
        <v>5622.74</v>
      </c>
      <c r="U25" t="n">
        <v>0.75</v>
      </c>
      <c r="V25" t="n">
        <v>0.89</v>
      </c>
      <c r="W25" t="n">
        <v>3.39</v>
      </c>
      <c r="X25" t="n">
        <v>0.35</v>
      </c>
      <c r="Y25" t="n">
        <v>1</v>
      </c>
      <c r="Z25" t="n">
        <v>10</v>
      </c>
      <c r="AA25" t="n">
        <v>932.3254603164831</v>
      </c>
      <c r="AB25" t="n">
        <v>1275.648826101421</v>
      </c>
      <c r="AC25" t="n">
        <v>1153.902692522672</v>
      </c>
      <c r="AD25" t="n">
        <v>932325.4603164832</v>
      </c>
      <c r="AE25" t="n">
        <v>1275648.826101421</v>
      </c>
      <c r="AF25" t="n">
        <v>3.492906551389137e-06</v>
      </c>
      <c r="AG25" t="n">
        <v>45.88541666666666</v>
      </c>
      <c r="AH25" t="n">
        <v>1153902.692522672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5.703</v>
      </c>
      <c r="E26" t="n">
        <v>17.53</v>
      </c>
      <c r="F26" t="n">
        <v>14.43</v>
      </c>
      <c r="G26" t="n">
        <v>50.94</v>
      </c>
      <c r="H26" t="n">
        <v>0.64</v>
      </c>
      <c r="I26" t="n">
        <v>17</v>
      </c>
      <c r="J26" t="n">
        <v>194.86</v>
      </c>
      <c r="K26" t="n">
        <v>53.44</v>
      </c>
      <c r="L26" t="n">
        <v>7</v>
      </c>
      <c r="M26" t="n">
        <v>11</v>
      </c>
      <c r="N26" t="n">
        <v>39.43</v>
      </c>
      <c r="O26" t="n">
        <v>24267.28</v>
      </c>
      <c r="P26" t="n">
        <v>152.95</v>
      </c>
      <c r="Q26" t="n">
        <v>1389.58</v>
      </c>
      <c r="R26" t="n">
        <v>50.99</v>
      </c>
      <c r="S26" t="n">
        <v>39.31</v>
      </c>
      <c r="T26" t="n">
        <v>4973.85</v>
      </c>
      <c r="U26" t="n">
        <v>0.77</v>
      </c>
      <c r="V26" t="n">
        <v>0.89</v>
      </c>
      <c r="W26" t="n">
        <v>3.39</v>
      </c>
      <c r="X26" t="n">
        <v>0.31</v>
      </c>
      <c r="Y26" t="n">
        <v>1</v>
      </c>
      <c r="Z26" t="n">
        <v>10</v>
      </c>
      <c r="AA26" t="n">
        <v>928.9243783986639</v>
      </c>
      <c r="AB26" t="n">
        <v>1270.995315776316</v>
      </c>
      <c r="AC26" t="n">
        <v>1149.693306691753</v>
      </c>
      <c r="AD26" t="n">
        <v>928924.3783986638</v>
      </c>
      <c r="AE26" t="n">
        <v>1270995.315776316</v>
      </c>
      <c r="AF26" t="n">
        <v>3.50902727990633e-06</v>
      </c>
      <c r="AG26" t="n">
        <v>45.65104166666666</v>
      </c>
      <c r="AH26" t="n">
        <v>1149693.306691753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5.6952</v>
      </c>
      <c r="E27" t="n">
        <v>17.56</v>
      </c>
      <c r="F27" t="n">
        <v>14.46</v>
      </c>
      <c r="G27" t="n">
        <v>51.03</v>
      </c>
      <c r="H27" t="n">
        <v>0.66</v>
      </c>
      <c r="I27" t="n">
        <v>17</v>
      </c>
      <c r="J27" t="n">
        <v>195.25</v>
      </c>
      <c r="K27" t="n">
        <v>53.44</v>
      </c>
      <c r="L27" t="n">
        <v>7.25</v>
      </c>
      <c r="M27" t="n">
        <v>8</v>
      </c>
      <c r="N27" t="n">
        <v>39.57</v>
      </c>
      <c r="O27" t="n">
        <v>24314.98</v>
      </c>
      <c r="P27" t="n">
        <v>152.12</v>
      </c>
      <c r="Q27" t="n">
        <v>1389.7</v>
      </c>
      <c r="R27" t="n">
        <v>51.46</v>
      </c>
      <c r="S27" t="n">
        <v>39.31</v>
      </c>
      <c r="T27" t="n">
        <v>5209.64</v>
      </c>
      <c r="U27" t="n">
        <v>0.76</v>
      </c>
      <c r="V27" t="n">
        <v>0.89</v>
      </c>
      <c r="W27" t="n">
        <v>3.4</v>
      </c>
      <c r="X27" t="n">
        <v>0.33</v>
      </c>
      <c r="Y27" t="n">
        <v>1</v>
      </c>
      <c r="Z27" t="n">
        <v>10</v>
      </c>
      <c r="AA27" t="n">
        <v>928.6561367321881</v>
      </c>
      <c r="AB27" t="n">
        <v>1270.628295694257</v>
      </c>
      <c r="AC27" t="n">
        <v>1149.36131449121</v>
      </c>
      <c r="AD27" t="n">
        <v>928656.1367321881</v>
      </c>
      <c r="AE27" t="n">
        <v>1270628.295694257</v>
      </c>
      <c r="AF27" t="n">
        <v>3.504227979050067e-06</v>
      </c>
      <c r="AG27" t="n">
        <v>45.72916666666666</v>
      </c>
      <c r="AH27" t="n">
        <v>1149361.31449121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5.7113</v>
      </c>
      <c r="E28" t="n">
        <v>17.51</v>
      </c>
      <c r="F28" t="n">
        <v>14.45</v>
      </c>
      <c r="G28" t="n">
        <v>54.17</v>
      </c>
      <c r="H28" t="n">
        <v>0.68</v>
      </c>
      <c r="I28" t="n">
        <v>16</v>
      </c>
      <c r="J28" t="n">
        <v>195.64</v>
      </c>
      <c r="K28" t="n">
        <v>53.44</v>
      </c>
      <c r="L28" t="n">
        <v>7.5</v>
      </c>
      <c r="M28" t="n">
        <v>2</v>
      </c>
      <c r="N28" t="n">
        <v>39.7</v>
      </c>
      <c r="O28" t="n">
        <v>24362.73</v>
      </c>
      <c r="P28" t="n">
        <v>150.5</v>
      </c>
      <c r="Q28" t="n">
        <v>1389.86</v>
      </c>
      <c r="R28" t="n">
        <v>50.84</v>
      </c>
      <c r="S28" t="n">
        <v>39.31</v>
      </c>
      <c r="T28" t="n">
        <v>4905.1</v>
      </c>
      <c r="U28" t="n">
        <v>0.77</v>
      </c>
      <c r="V28" t="n">
        <v>0.89</v>
      </c>
      <c r="W28" t="n">
        <v>3.4</v>
      </c>
      <c r="X28" t="n">
        <v>0.32</v>
      </c>
      <c r="Y28" t="n">
        <v>1</v>
      </c>
      <c r="Z28" t="n">
        <v>10</v>
      </c>
      <c r="AA28" t="n">
        <v>926.371294839816</v>
      </c>
      <c r="AB28" t="n">
        <v>1267.502074217003</v>
      </c>
      <c r="AC28" t="n">
        <v>1146.533455204065</v>
      </c>
      <c r="AD28" t="n">
        <v>926371.2948398159</v>
      </c>
      <c r="AE28" t="n">
        <v>1267502.074217003</v>
      </c>
      <c r="AF28" t="n">
        <v>3.514134228253379e-06</v>
      </c>
      <c r="AG28" t="n">
        <v>45.59895833333334</v>
      </c>
      <c r="AH28" t="n">
        <v>1146533.455204065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5.7131</v>
      </c>
      <c r="E29" t="n">
        <v>17.5</v>
      </c>
      <c r="F29" t="n">
        <v>14.44</v>
      </c>
      <c r="G29" t="n">
        <v>54.15</v>
      </c>
      <c r="H29" t="n">
        <v>0.7</v>
      </c>
      <c r="I29" t="n">
        <v>16</v>
      </c>
      <c r="J29" t="n">
        <v>196.03</v>
      </c>
      <c r="K29" t="n">
        <v>53.44</v>
      </c>
      <c r="L29" t="n">
        <v>7.75</v>
      </c>
      <c r="M29" t="n">
        <v>2</v>
      </c>
      <c r="N29" t="n">
        <v>39.84</v>
      </c>
      <c r="O29" t="n">
        <v>24410.52</v>
      </c>
      <c r="P29" t="n">
        <v>150.12</v>
      </c>
      <c r="Q29" t="n">
        <v>1389.8</v>
      </c>
      <c r="R29" t="n">
        <v>50.8</v>
      </c>
      <c r="S29" t="n">
        <v>39.31</v>
      </c>
      <c r="T29" t="n">
        <v>4886.7</v>
      </c>
      <c r="U29" t="n">
        <v>0.77</v>
      </c>
      <c r="V29" t="n">
        <v>0.89</v>
      </c>
      <c r="W29" t="n">
        <v>3.4</v>
      </c>
      <c r="X29" t="n">
        <v>0.32</v>
      </c>
      <c r="Y29" t="n">
        <v>1</v>
      </c>
      <c r="Z29" t="n">
        <v>10</v>
      </c>
      <c r="AA29" t="n">
        <v>925.8693527763651</v>
      </c>
      <c r="AB29" t="n">
        <v>1266.815294941668</v>
      </c>
      <c r="AC29" t="n">
        <v>1145.912221178868</v>
      </c>
      <c r="AD29" t="n">
        <v>925869.3527763651</v>
      </c>
      <c r="AE29" t="n">
        <v>1266815.294941668</v>
      </c>
      <c r="AF29" t="n">
        <v>3.515241759220209e-06</v>
      </c>
      <c r="AG29" t="n">
        <v>45.57291666666666</v>
      </c>
      <c r="AH29" t="n">
        <v>1145912.221178868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5.7105</v>
      </c>
      <c r="E30" t="n">
        <v>17.51</v>
      </c>
      <c r="F30" t="n">
        <v>14.45</v>
      </c>
      <c r="G30" t="n">
        <v>54.18</v>
      </c>
      <c r="H30" t="n">
        <v>0.72</v>
      </c>
      <c r="I30" t="n">
        <v>16</v>
      </c>
      <c r="J30" t="n">
        <v>196.41</v>
      </c>
      <c r="K30" t="n">
        <v>53.44</v>
      </c>
      <c r="L30" t="n">
        <v>8</v>
      </c>
      <c r="M30" t="n">
        <v>0</v>
      </c>
      <c r="N30" t="n">
        <v>39.98</v>
      </c>
      <c r="O30" t="n">
        <v>24458.36</v>
      </c>
      <c r="P30" t="n">
        <v>150.49</v>
      </c>
      <c r="Q30" t="n">
        <v>1389.8</v>
      </c>
      <c r="R30" t="n">
        <v>50.93</v>
      </c>
      <c r="S30" t="n">
        <v>39.31</v>
      </c>
      <c r="T30" t="n">
        <v>4953.03</v>
      </c>
      <c r="U30" t="n">
        <v>0.77</v>
      </c>
      <c r="V30" t="n">
        <v>0.89</v>
      </c>
      <c r="W30" t="n">
        <v>3.4</v>
      </c>
      <c r="X30" t="n">
        <v>0.33</v>
      </c>
      <c r="Y30" t="n">
        <v>1</v>
      </c>
      <c r="Z30" t="n">
        <v>10</v>
      </c>
      <c r="AA30" t="n">
        <v>926.3950440749165</v>
      </c>
      <c r="AB30" t="n">
        <v>1267.53456896821</v>
      </c>
      <c r="AC30" t="n">
        <v>1146.562848701824</v>
      </c>
      <c r="AD30" t="n">
        <v>926395.0440749165</v>
      </c>
      <c r="AE30" t="n">
        <v>1267534.56896821</v>
      </c>
      <c r="AF30" t="n">
        <v>3.513641992268121e-06</v>
      </c>
      <c r="AG30" t="n">
        <v>45.59895833333334</v>
      </c>
      <c r="AH30" t="n">
        <v>1146562.848701824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4.7089</v>
      </c>
      <c r="E2" t="n">
        <v>21.24</v>
      </c>
      <c r="F2" t="n">
        <v>16.43</v>
      </c>
      <c r="G2" t="n">
        <v>8.65</v>
      </c>
      <c r="H2" t="n">
        <v>0.15</v>
      </c>
      <c r="I2" t="n">
        <v>114</v>
      </c>
      <c r="J2" t="n">
        <v>116.05</v>
      </c>
      <c r="K2" t="n">
        <v>43.4</v>
      </c>
      <c r="L2" t="n">
        <v>1</v>
      </c>
      <c r="M2" t="n">
        <v>112</v>
      </c>
      <c r="N2" t="n">
        <v>16.65</v>
      </c>
      <c r="O2" t="n">
        <v>14546.17</v>
      </c>
      <c r="P2" t="n">
        <v>157.49</v>
      </c>
      <c r="Q2" t="n">
        <v>1389.77</v>
      </c>
      <c r="R2" t="n">
        <v>112.91</v>
      </c>
      <c r="S2" t="n">
        <v>39.31</v>
      </c>
      <c r="T2" t="n">
        <v>35452.62</v>
      </c>
      <c r="U2" t="n">
        <v>0.35</v>
      </c>
      <c r="V2" t="n">
        <v>0.78</v>
      </c>
      <c r="W2" t="n">
        <v>3.55</v>
      </c>
      <c r="X2" t="n">
        <v>2.31</v>
      </c>
      <c r="Y2" t="n">
        <v>1</v>
      </c>
      <c r="Z2" t="n">
        <v>10</v>
      </c>
      <c r="AA2" t="n">
        <v>1092.20779587067</v>
      </c>
      <c r="AB2" t="n">
        <v>1494.406891117492</v>
      </c>
      <c r="AC2" t="n">
        <v>1351.782794842483</v>
      </c>
      <c r="AD2" t="n">
        <v>1092207.79587067</v>
      </c>
      <c r="AE2" t="n">
        <v>1494406.891117492</v>
      </c>
      <c r="AF2" t="n">
        <v>3.611990846132336e-06</v>
      </c>
      <c r="AG2" t="n">
        <v>55.3125</v>
      </c>
      <c r="AH2" t="n">
        <v>1351782.794842483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4.9893</v>
      </c>
      <c r="E3" t="n">
        <v>20.04</v>
      </c>
      <c r="F3" t="n">
        <v>15.88</v>
      </c>
      <c r="G3" t="n">
        <v>10.95</v>
      </c>
      <c r="H3" t="n">
        <v>0.19</v>
      </c>
      <c r="I3" t="n">
        <v>87</v>
      </c>
      <c r="J3" t="n">
        <v>116.37</v>
      </c>
      <c r="K3" t="n">
        <v>43.4</v>
      </c>
      <c r="L3" t="n">
        <v>1.25</v>
      </c>
      <c r="M3" t="n">
        <v>85</v>
      </c>
      <c r="N3" t="n">
        <v>16.72</v>
      </c>
      <c r="O3" t="n">
        <v>14585.96</v>
      </c>
      <c r="P3" t="n">
        <v>149.37</v>
      </c>
      <c r="Q3" t="n">
        <v>1390.11</v>
      </c>
      <c r="R3" t="n">
        <v>95.52</v>
      </c>
      <c r="S3" t="n">
        <v>39.31</v>
      </c>
      <c r="T3" t="n">
        <v>26888.7</v>
      </c>
      <c r="U3" t="n">
        <v>0.41</v>
      </c>
      <c r="V3" t="n">
        <v>0.8100000000000001</v>
      </c>
      <c r="W3" t="n">
        <v>3.52</v>
      </c>
      <c r="X3" t="n">
        <v>1.75</v>
      </c>
      <c r="Y3" t="n">
        <v>1</v>
      </c>
      <c r="Z3" t="n">
        <v>10</v>
      </c>
      <c r="AA3" t="n">
        <v>1025.564153679936</v>
      </c>
      <c r="AB3" t="n">
        <v>1403.222119762139</v>
      </c>
      <c r="AC3" t="n">
        <v>1269.300570086654</v>
      </c>
      <c r="AD3" t="n">
        <v>1025564.153679936</v>
      </c>
      <c r="AE3" t="n">
        <v>1403222.119762139</v>
      </c>
      <c r="AF3" t="n">
        <v>3.827073399012096e-06</v>
      </c>
      <c r="AG3" t="n">
        <v>52.1875</v>
      </c>
      <c r="AH3" t="n">
        <v>1269300.570086654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5.182</v>
      </c>
      <c r="E4" t="n">
        <v>19.3</v>
      </c>
      <c r="F4" t="n">
        <v>15.54</v>
      </c>
      <c r="G4" t="n">
        <v>13.32</v>
      </c>
      <c r="H4" t="n">
        <v>0.23</v>
      </c>
      <c r="I4" t="n">
        <v>70</v>
      </c>
      <c r="J4" t="n">
        <v>116.69</v>
      </c>
      <c r="K4" t="n">
        <v>43.4</v>
      </c>
      <c r="L4" t="n">
        <v>1.5</v>
      </c>
      <c r="M4" t="n">
        <v>68</v>
      </c>
      <c r="N4" t="n">
        <v>16.79</v>
      </c>
      <c r="O4" t="n">
        <v>14625.77</v>
      </c>
      <c r="P4" t="n">
        <v>143.52</v>
      </c>
      <c r="Q4" t="n">
        <v>1389.79</v>
      </c>
      <c r="R4" t="n">
        <v>85.26000000000001</v>
      </c>
      <c r="S4" t="n">
        <v>39.31</v>
      </c>
      <c r="T4" t="n">
        <v>21843.08</v>
      </c>
      <c r="U4" t="n">
        <v>0.46</v>
      </c>
      <c r="V4" t="n">
        <v>0.83</v>
      </c>
      <c r="W4" t="n">
        <v>3.48</v>
      </c>
      <c r="X4" t="n">
        <v>1.42</v>
      </c>
      <c r="Y4" t="n">
        <v>1</v>
      </c>
      <c r="Z4" t="n">
        <v>10</v>
      </c>
      <c r="AA4" t="n">
        <v>979.1107434731149</v>
      </c>
      <c r="AB4" t="n">
        <v>1339.662514537346</v>
      </c>
      <c r="AC4" t="n">
        <v>1211.807004378049</v>
      </c>
      <c r="AD4" t="n">
        <v>979110.7434731149</v>
      </c>
      <c r="AE4" t="n">
        <v>1339662.514537346</v>
      </c>
      <c r="AF4" t="n">
        <v>3.974885124903431e-06</v>
      </c>
      <c r="AG4" t="n">
        <v>50.26041666666666</v>
      </c>
      <c r="AH4" t="n">
        <v>1211807.004378049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5.331</v>
      </c>
      <c r="E5" t="n">
        <v>18.76</v>
      </c>
      <c r="F5" t="n">
        <v>15.29</v>
      </c>
      <c r="G5" t="n">
        <v>15.82</v>
      </c>
      <c r="H5" t="n">
        <v>0.26</v>
      </c>
      <c r="I5" t="n">
        <v>58</v>
      </c>
      <c r="J5" t="n">
        <v>117.01</v>
      </c>
      <c r="K5" t="n">
        <v>43.4</v>
      </c>
      <c r="L5" t="n">
        <v>1.75</v>
      </c>
      <c r="M5" t="n">
        <v>56</v>
      </c>
      <c r="N5" t="n">
        <v>16.86</v>
      </c>
      <c r="O5" t="n">
        <v>14665.62</v>
      </c>
      <c r="P5" t="n">
        <v>138.46</v>
      </c>
      <c r="Q5" t="n">
        <v>1389.74</v>
      </c>
      <c r="R5" t="n">
        <v>77.17</v>
      </c>
      <c r="S5" t="n">
        <v>39.31</v>
      </c>
      <c r="T5" t="n">
        <v>17860.15</v>
      </c>
      <c r="U5" t="n">
        <v>0.51</v>
      </c>
      <c r="V5" t="n">
        <v>0.84</v>
      </c>
      <c r="W5" t="n">
        <v>3.47</v>
      </c>
      <c r="X5" t="n">
        <v>1.17</v>
      </c>
      <c r="Y5" t="n">
        <v>1</v>
      </c>
      <c r="Z5" t="n">
        <v>10</v>
      </c>
      <c r="AA5" t="n">
        <v>946.6239386706643</v>
      </c>
      <c r="AB5" t="n">
        <v>1295.212634989956</v>
      </c>
      <c r="AC5" t="n">
        <v>1171.599358948865</v>
      </c>
      <c r="AD5" t="n">
        <v>946623.9386706643</v>
      </c>
      <c r="AE5" t="n">
        <v>1295212.634989956</v>
      </c>
      <c r="AF5" t="n">
        <v>4.089176495727554e-06</v>
      </c>
      <c r="AG5" t="n">
        <v>48.85416666666666</v>
      </c>
      <c r="AH5" t="n">
        <v>1171599.358948865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5.4517</v>
      </c>
      <c r="E6" t="n">
        <v>18.34</v>
      </c>
      <c r="F6" t="n">
        <v>15.09</v>
      </c>
      <c r="G6" t="n">
        <v>18.48</v>
      </c>
      <c r="H6" t="n">
        <v>0.3</v>
      </c>
      <c r="I6" t="n">
        <v>49</v>
      </c>
      <c r="J6" t="n">
        <v>117.34</v>
      </c>
      <c r="K6" t="n">
        <v>43.4</v>
      </c>
      <c r="L6" t="n">
        <v>2</v>
      </c>
      <c r="M6" t="n">
        <v>47</v>
      </c>
      <c r="N6" t="n">
        <v>16.94</v>
      </c>
      <c r="O6" t="n">
        <v>14705.49</v>
      </c>
      <c r="P6" t="n">
        <v>133.71</v>
      </c>
      <c r="Q6" t="n">
        <v>1389.68</v>
      </c>
      <c r="R6" t="n">
        <v>71.48999999999999</v>
      </c>
      <c r="S6" t="n">
        <v>39.31</v>
      </c>
      <c r="T6" t="n">
        <v>15063.39</v>
      </c>
      <c r="U6" t="n">
        <v>0.55</v>
      </c>
      <c r="V6" t="n">
        <v>0.85</v>
      </c>
      <c r="W6" t="n">
        <v>3.44</v>
      </c>
      <c r="X6" t="n">
        <v>0.96</v>
      </c>
      <c r="Y6" t="n">
        <v>1</v>
      </c>
      <c r="Z6" t="n">
        <v>10</v>
      </c>
      <c r="AA6" t="n">
        <v>916.6568934036511</v>
      </c>
      <c r="AB6" t="n">
        <v>1254.210401602897</v>
      </c>
      <c r="AC6" t="n">
        <v>1134.51032116927</v>
      </c>
      <c r="AD6" t="n">
        <v>916656.8934036511</v>
      </c>
      <c r="AE6" t="n">
        <v>1254210.401602897</v>
      </c>
      <c r="AF6" t="n">
        <v>4.181760176656895e-06</v>
      </c>
      <c r="AG6" t="n">
        <v>47.76041666666666</v>
      </c>
      <c r="AH6" t="n">
        <v>1134510.32116927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5.5294</v>
      </c>
      <c r="E7" t="n">
        <v>18.08</v>
      </c>
      <c r="F7" t="n">
        <v>14.97</v>
      </c>
      <c r="G7" t="n">
        <v>20.89</v>
      </c>
      <c r="H7" t="n">
        <v>0.34</v>
      </c>
      <c r="I7" t="n">
        <v>43</v>
      </c>
      <c r="J7" t="n">
        <v>117.66</v>
      </c>
      <c r="K7" t="n">
        <v>43.4</v>
      </c>
      <c r="L7" t="n">
        <v>2.25</v>
      </c>
      <c r="M7" t="n">
        <v>41</v>
      </c>
      <c r="N7" t="n">
        <v>17.01</v>
      </c>
      <c r="O7" t="n">
        <v>14745.39</v>
      </c>
      <c r="P7" t="n">
        <v>129.75</v>
      </c>
      <c r="Q7" t="n">
        <v>1389.79</v>
      </c>
      <c r="R7" t="n">
        <v>67.8</v>
      </c>
      <c r="S7" t="n">
        <v>39.31</v>
      </c>
      <c r="T7" t="n">
        <v>13251.51</v>
      </c>
      <c r="U7" t="n">
        <v>0.58</v>
      </c>
      <c r="V7" t="n">
        <v>0.86</v>
      </c>
      <c r="W7" t="n">
        <v>3.43</v>
      </c>
      <c r="X7" t="n">
        <v>0.85</v>
      </c>
      <c r="Y7" t="n">
        <v>1</v>
      </c>
      <c r="Z7" t="n">
        <v>10</v>
      </c>
      <c r="AA7" t="n">
        <v>899.5222812860002</v>
      </c>
      <c r="AB7" t="n">
        <v>1230.766069377791</v>
      </c>
      <c r="AC7" t="n">
        <v>1113.303483107401</v>
      </c>
      <c r="AD7" t="n">
        <v>899522.2812860002</v>
      </c>
      <c r="AE7" t="n">
        <v>1230766.069377791</v>
      </c>
      <c r="AF7" t="n">
        <v>4.241360441845046e-06</v>
      </c>
      <c r="AG7" t="n">
        <v>47.08333333333334</v>
      </c>
      <c r="AH7" t="n">
        <v>1113303.483107402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5.6134</v>
      </c>
      <c r="E8" t="n">
        <v>17.81</v>
      </c>
      <c r="F8" t="n">
        <v>14.85</v>
      </c>
      <c r="G8" t="n">
        <v>24.08</v>
      </c>
      <c r="H8" t="n">
        <v>0.37</v>
      </c>
      <c r="I8" t="n">
        <v>37</v>
      </c>
      <c r="J8" t="n">
        <v>117.98</v>
      </c>
      <c r="K8" t="n">
        <v>43.4</v>
      </c>
      <c r="L8" t="n">
        <v>2.5</v>
      </c>
      <c r="M8" t="n">
        <v>35</v>
      </c>
      <c r="N8" t="n">
        <v>17.08</v>
      </c>
      <c r="O8" t="n">
        <v>14785.31</v>
      </c>
      <c r="P8" t="n">
        <v>125.45</v>
      </c>
      <c r="Q8" t="n">
        <v>1389.65</v>
      </c>
      <c r="R8" t="n">
        <v>63.77</v>
      </c>
      <c r="S8" t="n">
        <v>39.31</v>
      </c>
      <c r="T8" t="n">
        <v>11267.86</v>
      </c>
      <c r="U8" t="n">
        <v>0.62</v>
      </c>
      <c r="V8" t="n">
        <v>0.86</v>
      </c>
      <c r="W8" t="n">
        <v>3.42</v>
      </c>
      <c r="X8" t="n">
        <v>0.72</v>
      </c>
      <c r="Y8" t="n">
        <v>1</v>
      </c>
      <c r="Z8" t="n">
        <v>10</v>
      </c>
      <c r="AA8" t="n">
        <v>881.9409540204047</v>
      </c>
      <c r="AB8" t="n">
        <v>1206.710521779586</v>
      </c>
      <c r="AC8" t="n">
        <v>1091.543763209796</v>
      </c>
      <c r="AD8" t="n">
        <v>881940.9540204046</v>
      </c>
      <c r="AE8" t="n">
        <v>1206710.521779586</v>
      </c>
      <c r="AF8" t="n">
        <v>4.305793160967371e-06</v>
      </c>
      <c r="AG8" t="n">
        <v>46.38020833333334</v>
      </c>
      <c r="AH8" t="n">
        <v>1091543.763209796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5.6702</v>
      </c>
      <c r="E9" t="n">
        <v>17.64</v>
      </c>
      <c r="F9" t="n">
        <v>14.76</v>
      </c>
      <c r="G9" t="n">
        <v>26.84</v>
      </c>
      <c r="H9" t="n">
        <v>0.41</v>
      </c>
      <c r="I9" t="n">
        <v>33</v>
      </c>
      <c r="J9" t="n">
        <v>118.31</v>
      </c>
      <c r="K9" t="n">
        <v>43.4</v>
      </c>
      <c r="L9" t="n">
        <v>2.75</v>
      </c>
      <c r="M9" t="n">
        <v>31</v>
      </c>
      <c r="N9" t="n">
        <v>17.16</v>
      </c>
      <c r="O9" t="n">
        <v>14825.26</v>
      </c>
      <c r="P9" t="n">
        <v>121.58</v>
      </c>
      <c r="Q9" t="n">
        <v>1389.78</v>
      </c>
      <c r="R9" t="n">
        <v>61.11</v>
      </c>
      <c r="S9" t="n">
        <v>39.31</v>
      </c>
      <c r="T9" t="n">
        <v>9956.719999999999</v>
      </c>
      <c r="U9" t="n">
        <v>0.64</v>
      </c>
      <c r="V9" t="n">
        <v>0.87</v>
      </c>
      <c r="W9" t="n">
        <v>3.42</v>
      </c>
      <c r="X9" t="n">
        <v>0.64</v>
      </c>
      <c r="Y9" t="n">
        <v>1</v>
      </c>
      <c r="Z9" t="n">
        <v>10</v>
      </c>
      <c r="AA9" t="n">
        <v>866.1907647514475</v>
      </c>
      <c r="AB9" t="n">
        <v>1185.160417972489</v>
      </c>
      <c r="AC9" t="n">
        <v>1072.050371064287</v>
      </c>
      <c r="AD9" t="n">
        <v>866190.7647514476</v>
      </c>
      <c r="AE9" t="n">
        <v>1185160.417972489</v>
      </c>
      <c r="AF9" t="n">
        <v>4.349361951992943e-06</v>
      </c>
      <c r="AG9" t="n">
        <v>45.9375</v>
      </c>
      <c r="AH9" t="n">
        <v>1072050.371064287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5.7127</v>
      </c>
      <c r="E10" t="n">
        <v>17.5</v>
      </c>
      <c r="F10" t="n">
        <v>14.7</v>
      </c>
      <c r="G10" t="n">
        <v>29.41</v>
      </c>
      <c r="H10" t="n">
        <v>0.45</v>
      </c>
      <c r="I10" t="n">
        <v>30</v>
      </c>
      <c r="J10" t="n">
        <v>118.63</v>
      </c>
      <c r="K10" t="n">
        <v>43.4</v>
      </c>
      <c r="L10" t="n">
        <v>3</v>
      </c>
      <c r="M10" t="n">
        <v>23</v>
      </c>
      <c r="N10" t="n">
        <v>17.23</v>
      </c>
      <c r="O10" t="n">
        <v>14865.24</v>
      </c>
      <c r="P10" t="n">
        <v>117.86</v>
      </c>
      <c r="Q10" t="n">
        <v>1389.72</v>
      </c>
      <c r="R10" t="n">
        <v>58.86</v>
      </c>
      <c r="S10" t="n">
        <v>39.31</v>
      </c>
      <c r="T10" t="n">
        <v>8846.75</v>
      </c>
      <c r="U10" t="n">
        <v>0.67</v>
      </c>
      <c r="V10" t="n">
        <v>0.87</v>
      </c>
      <c r="W10" t="n">
        <v>3.42</v>
      </c>
      <c r="X10" t="n">
        <v>0.58</v>
      </c>
      <c r="Y10" t="n">
        <v>1</v>
      </c>
      <c r="Z10" t="n">
        <v>10</v>
      </c>
      <c r="AA10" t="n">
        <v>860.8874216645381</v>
      </c>
      <c r="AB10" t="n">
        <v>1177.904149993994</v>
      </c>
      <c r="AC10" t="n">
        <v>1065.486631117425</v>
      </c>
      <c r="AD10" t="n">
        <v>860887.4216645381</v>
      </c>
      <c r="AE10" t="n">
        <v>1177904.149993995</v>
      </c>
      <c r="AF10" t="n">
        <v>4.381961839644119e-06</v>
      </c>
      <c r="AG10" t="n">
        <v>45.57291666666666</v>
      </c>
      <c r="AH10" t="n">
        <v>1065486.631117425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5.7309</v>
      </c>
      <c r="E11" t="n">
        <v>17.45</v>
      </c>
      <c r="F11" t="n">
        <v>14.7</v>
      </c>
      <c r="G11" t="n">
        <v>31.49</v>
      </c>
      <c r="H11" t="n">
        <v>0.48</v>
      </c>
      <c r="I11" t="n">
        <v>28</v>
      </c>
      <c r="J11" t="n">
        <v>118.96</v>
      </c>
      <c r="K11" t="n">
        <v>43.4</v>
      </c>
      <c r="L11" t="n">
        <v>3.25</v>
      </c>
      <c r="M11" t="n">
        <v>13</v>
      </c>
      <c r="N11" t="n">
        <v>17.31</v>
      </c>
      <c r="O11" t="n">
        <v>14905.25</v>
      </c>
      <c r="P11" t="n">
        <v>115.65</v>
      </c>
      <c r="Q11" t="n">
        <v>1389.77</v>
      </c>
      <c r="R11" t="n">
        <v>58.57</v>
      </c>
      <c r="S11" t="n">
        <v>39.31</v>
      </c>
      <c r="T11" t="n">
        <v>8711.219999999999</v>
      </c>
      <c r="U11" t="n">
        <v>0.67</v>
      </c>
      <c r="V11" t="n">
        <v>0.87</v>
      </c>
      <c r="W11" t="n">
        <v>3.43</v>
      </c>
      <c r="X11" t="n">
        <v>0.57</v>
      </c>
      <c r="Y11" t="n">
        <v>1</v>
      </c>
      <c r="Z11" t="n">
        <v>10</v>
      </c>
      <c r="AA11" t="n">
        <v>848.6354687435407</v>
      </c>
      <c r="AB11" t="n">
        <v>1161.140487489471</v>
      </c>
      <c r="AC11" t="n">
        <v>1050.322869034385</v>
      </c>
      <c r="AD11" t="n">
        <v>848635.4687435407</v>
      </c>
      <c r="AE11" t="n">
        <v>1161140.487489471</v>
      </c>
      <c r="AF11" t="n">
        <v>4.395922262120623e-06</v>
      </c>
      <c r="AG11" t="n">
        <v>45.44270833333334</v>
      </c>
      <c r="AH11" t="n">
        <v>1050322.869034385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5.7412</v>
      </c>
      <c r="E12" t="n">
        <v>17.42</v>
      </c>
      <c r="F12" t="n">
        <v>14.69</v>
      </c>
      <c r="G12" t="n">
        <v>32.64</v>
      </c>
      <c r="H12" t="n">
        <v>0.52</v>
      </c>
      <c r="I12" t="n">
        <v>27</v>
      </c>
      <c r="J12" t="n">
        <v>119.28</v>
      </c>
      <c r="K12" t="n">
        <v>43.4</v>
      </c>
      <c r="L12" t="n">
        <v>3.5</v>
      </c>
      <c r="M12" t="n">
        <v>2</v>
      </c>
      <c r="N12" t="n">
        <v>17.38</v>
      </c>
      <c r="O12" t="n">
        <v>14945.29</v>
      </c>
      <c r="P12" t="n">
        <v>114.99</v>
      </c>
      <c r="Q12" t="n">
        <v>1389.97</v>
      </c>
      <c r="R12" t="n">
        <v>58.02</v>
      </c>
      <c r="S12" t="n">
        <v>39.31</v>
      </c>
      <c r="T12" t="n">
        <v>8440.700000000001</v>
      </c>
      <c r="U12" t="n">
        <v>0.68</v>
      </c>
      <c r="V12" t="n">
        <v>0.87</v>
      </c>
      <c r="W12" t="n">
        <v>3.44</v>
      </c>
      <c r="X12" t="n">
        <v>0.57</v>
      </c>
      <c r="Y12" t="n">
        <v>1</v>
      </c>
      <c r="Z12" t="n">
        <v>10</v>
      </c>
      <c r="AA12" t="n">
        <v>847.6234976869329</v>
      </c>
      <c r="AB12" t="n">
        <v>1159.755864044808</v>
      </c>
      <c r="AC12" t="n">
        <v>1049.070392107949</v>
      </c>
      <c r="AD12" t="n">
        <v>847623.4976869329</v>
      </c>
      <c r="AE12" t="n">
        <v>1159755.864044808</v>
      </c>
      <c r="AF12" t="n">
        <v>4.403822940774909e-06</v>
      </c>
      <c r="AG12" t="n">
        <v>45.36458333333334</v>
      </c>
      <c r="AH12" t="n">
        <v>1049070.392107949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5.742</v>
      </c>
      <c r="E13" t="n">
        <v>17.42</v>
      </c>
      <c r="F13" t="n">
        <v>14.69</v>
      </c>
      <c r="G13" t="n">
        <v>32.64</v>
      </c>
      <c r="H13" t="n">
        <v>0.55</v>
      </c>
      <c r="I13" t="n">
        <v>27</v>
      </c>
      <c r="J13" t="n">
        <v>119.61</v>
      </c>
      <c r="K13" t="n">
        <v>43.4</v>
      </c>
      <c r="L13" t="n">
        <v>3.75</v>
      </c>
      <c r="M13" t="n">
        <v>0</v>
      </c>
      <c r="N13" t="n">
        <v>17.46</v>
      </c>
      <c r="O13" t="n">
        <v>14985.35</v>
      </c>
      <c r="P13" t="n">
        <v>114.91</v>
      </c>
      <c r="Q13" t="n">
        <v>1389.91</v>
      </c>
      <c r="R13" t="n">
        <v>57.9</v>
      </c>
      <c r="S13" t="n">
        <v>39.31</v>
      </c>
      <c r="T13" t="n">
        <v>8381.07</v>
      </c>
      <c r="U13" t="n">
        <v>0.68</v>
      </c>
      <c r="V13" t="n">
        <v>0.87</v>
      </c>
      <c r="W13" t="n">
        <v>3.44</v>
      </c>
      <c r="X13" t="n">
        <v>0.5600000000000001</v>
      </c>
      <c r="Y13" t="n">
        <v>1</v>
      </c>
      <c r="Z13" t="n">
        <v>10</v>
      </c>
      <c r="AA13" t="n">
        <v>847.5218512980873</v>
      </c>
      <c r="AB13" t="n">
        <v>1159.616786971267</v>
      </c>
      <c r="AC13" t="n">
        <v>1048.944588355111</v>
      </c>
      <c r="AD13" t="n">
        <v>847521.8512980873</v>
      </c>
      <c r="AE13" t="n">
        <v>1159616.786971267</v>
      </c>
      <c r="AF13" t="n">
        <v>4.40443658571893e-06</v>
      </c>
      <c r="AG13" t="n">
        <v>45.36458333333334</v>
      </c>
      <c r="AH13" t="n">
        <v>1048944.588355111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3.6821</v>
      </c>
      <c r="E2" t="n">
        <v>27.16</v>
      </c>
      <c r="F2" t="n">
        <v>17.76</v>
      </c>
      <c r="G2" t="n">
        <v>6.02</v>
      </c>
      <c r="H2" t="n">
        <v>0.09</v>
      </c>
      <c r="I2" t="n">
        <v>177</v>
      </c>
      <c r="J2" t="n">
        <v>194.77</v>
      </c>
      <c r="K2" t="n">
        <v>54.38</v>
      </c>
      <c r="L2" t="n">
        <v>1</v>
      </c>
      <c r="M2" t="n">
        <v>175</v>
      </c>
      <c r="N2" t="n">
        <v>39.4</v>
      </c>
      <c r="O2" t="n">
        <v>24256.19</v>
      </c>
      <c r="P2" t="n">
        <v>245.39</v>
      </c>
      <c r="Q2" t="n">
        <v>1390.3</v>
      </c>
      <c r="R2" t="n">
        <v>154.41</v>
      </c>
      <c r="S2" t="n">
        <v>39.31</v>
      </c>
      <c r="T2" t="n">
        <v>55887.76</v>
      </c>
      <c r="U2" t="n">
        <v>0.25</v>
      </c>
      <c r="V2" t="n">
        <v>0.72</v>
      </c>
      <c r="W2" t="n">
        <v>3.66</v>
      </c>
      <c r="X2" t="n">
        <v>3.63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4.0724</v>
      </c>
      <c r="E3" t="n">
        <v>24.56</v>
      </c>
      <c r="F3" t="n">
        <v>16.83</v>
      </c>
      <c r="G3" t="n">
        <v>7.53</v>
      </c>
      <c r="H3" t="n">
        <v>0.11</v>
      </c>
      <c r="I3" t="n">
        <v>134</v>
      </c>
      <c r="J3" t="n">
        <v>195.16</v>
      </c>
      <c r="K3" t="n">
        <v>54.38</v>
      </c>
      <c r="L3" t="n">
        <v>1.25</v>
      </c>
      <c r="M3" t="n">
        <v>132</v>
      </c>
      <c r="N3" t="n">
        <v>39.53</v>
      </c>
      <c r="O3" t="n">
        <v>24303.87</v>
      </c>
      <c r="P3" t="n">
        <v>231.02</v>
      </c>
      <c r="Q3" t="n">
        <v>1390.13</v>
      </c>
      <c r="R3" t="n">
        <v>125.58</v>
      </c>
      <c r="S3" t="n">
        <v>39.31</v>
      </c>
      <c r="T3" t="n">
        <v>41683.67</v>
      </c>
      <c r="U3" t="n">
        <v>0.31</v>
      </c>
      <c r="V3" t="n">
        <v>0.76</v>
      </c>
      <c r="W3" t="n">
        <v>3.57</v>
      </c>
      <c r="X3" t="n">
        <v>2.7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4.3577</v>
      </c>
      <c r="E4" t="n">
        <v>22.95</v>
      </c>
      <c r="F4" t="n">
        <v>16.27</v>
      </c>
      <c r="G4" t="n">
        <v>9.119999999999999</v>
      </c>
      <c r="H4" t="n">
        <v>0.14</v>
      </c>
      <c r="I4" t="n">
        <v>107</v>
      </c>
      <c r="J4" t="n">
        <v>195.55</v>
      </c>
      <c r="K4" t="n">
        <v>54.38</v>
      </c>
      <c r="L4" t="n">
        <v>1.5</v>
      </c>
      <c r="M4" t="n">
        <v>105</v>
      </c>
      <c r="N4" t="n">
        <v>39.67</v>
      </c>
      <c r="O4" t="n">
        <v>24351.61</v>
      </c>
      <c r="P4" t="n">
        <v>221.86</v>
      </c>
      <c r="Q4" t="n">
        <v>1390.22</v>
      </c>
      <c r="R4" t="n">
        <v>108.3</v>
      </c>
      <c r="S4" t="n">
        <v>39.31</v>
      </c>
      <c r="T4" t="n">
        <v>33181.51</v>
      </c>
      <c r="U4" t="n">
        <v>0.36</v>
      </c>
      <c r="V4" t="n">
        <v>0.79</v>
      </c>
      <c r="W4" t="n">
        <v>3.53</v>
      </c>
      <c r="X4" t="n">
        <v>2.14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4.5552</v>
      </c>
      <c r="E5" t="n">
        <v>21.95</v>
      </c>
      <c r="F5" t="n">
        <v>15.94</v>
      </c>
      <c r="G5" t="n">
        <v>10.62</v>
      </c>
      <c r="H5" t="n">
        <v>0.16</v>
      </c>
      <c r="I5" t="n">
        <v>90</v>
      </c>
      <c r="J5" t="n">
        <v>195.93</v>
      </c>
      <c r="K5" t="n">
        <v>54.38</v>
      </c>
      <c r="L5" t="n">
        <v>1.75</v>
      </c>
      <c r="M5" t="n">
        <v>88</v>
      </c>
      <c r="N5" t="n">
        <v>39.81</v>
      </c>
      <c r="O5" t="n">
        <v>24399.39</v>
      </c>
      <c r="P5" t="n">
        <v>216.01</v>
      </c>
      <c r="Q5" t="n">
        <v>1389.68</v>
      </c>
      <c r="R5" t="n">
        <v>97.44</v>
      </c>
      <c r="S5" t="n">
        <v>39.31</v>
      </c>
      <c r="T5" t="n">
        <v>27835.44</v>
      </c>
      <c r="U5" t="n">
        <v>0.4</v>
      </c>
      <c r="V5" t="n">
        <v>0.8100000000000001</v>
      </c>
      <c r="W5" t="n">
        <v>3.52</v>
      </c>
      <c r="X5" t="n">
        <v>1.81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4.7231</v>
      </c>
      <c r="E6" t="n">
        <v>21.17</v>
      </c>
      <c r="F6" t="n">
        <v>15.66</v>
      </c>
      <c r="G6" t="n">
        <v>12.2</v>
      </c>
      <c r="H6" t="n">
        <v>0.18</v>
      </c>
      <c r="I6" t="n">
        <v>77</v>
      </c>
      <c r="J6" t="n">
        <v>196.32</v>
      </c>
      <c r="K6" t="n">
        <v>54.38</v>
      </c>
      <c r="L6" t="n">
        <v>2</v>
      </c>
      <c r="M6" t="n">
        <v>75</v>
      </c>
      <c r="N6" t="n">
        <v>39.95</v>
      </c>
      <c r="O6" t="n">
        <v>24447.22</v>
      </c>
      <c r="P6" t="n">
        <v>210.81</v>
      </c>
      <c r="Q6" t="n">
        <v>1390.2</v>
      </c>
      <c r="R6" t="n">
        <v>89</v>
      </c>
      <c r="S6" t="n">
        <v>39.31</v>
      </c>
      <c r="T6" t="n">
        <v>23680.84</v>
      </c>
      <c r="U6" t="n">
        <v>0.44</v>
      </c>
      <c r="V6" t="n">
        <v>0.82</v>
      </c>
      <c r="W6" t="n">
        <v>3.49</v>
      </c>
      <c r="X6" t="n">
        <v>1.54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4.8597</v>
      </c>
      <c r="E7" t="n">
        <v>20.58</v>
      </c>
      <c r="F7" t="n">
        <v>15.46</v>
      </c>
      <c r="G7" t="n">
        <v>13.84</v>
      </c>
      <c r="H7" t="n">
        <v>0.2</v>
      </c>
      <c r="I7" t="n">
        <v>67</v>
      </c>
      <c r="J7" t="n">
        <v>196.71</v>
      </c>
      <c r="K7" t="n">
        <v>54.38</v>
      </c>
      <c r="L7" t="n">
        <v>2.25</v>
      </c>
      <c r="M7" t="n">
        <v>65</v>
      </c>
      <c r="N7" t="n">
        <v>40.08</v>
      </c>
      <c r="O7" t="n">
        <v>24495.09</v>
      </c>
      <c r="P7" t="n">
        <v>206.64</v>
      </c>
      <c r="Q7" t="n">
        <v>1389.79</v>
      </c>
      <c r="R7" t="n">
        <v>82.89</v>
      </c>
      <c r="S7" t="n">
        <v>39.31</v>
      </c>
      <c r="T7" t="n">
        <v>20677.86</v>
      </c>
      <c r="U7" t="n">
        <v>0.47</v>
      </c>
      <c r="V7" t="n">
        <v>0.83</v>
      </c>
      <c r="W7" t="n">
        <v>3.47</v>
      </c>
      <c r="X7" t="n">
        <v>1.33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4.9573</v>
      </c>
      <c r="E8" t="n">
        <v>20.17</v>
      </c>
      <c r="F8" t="n">
        <v>15.32</v>
      </c>
      <c r="G8" t="n">
        <v>15.32</v>
      </c>
      <c r="H8" t="n">
        <v>0.23</v>
      </c>
      <c r="I8" t="n">
        <v>60</v>
      </c>
      <c r="J8" t="n">
        <v>197.1</v>
      </c>
      <c r="K8" t="n">
        <v>54.38</v>
      </c>
      <c r="L8" t="n">
        <v>2.5</v>
      </c>
      <c r="M8" t="n">
        <v>58</v>
      </c>
      <c r="N8" t="n">
        <v>40.22</v>
      </c>
      <c r="O8" t="n">
        <v>24543.01</v>
      </c>
      <c r="P8" t="n">
        <v>203.19</v>
      </c>
      <c r="Q8" t="n">
        <v>1390.02</v>
      </c>
      <c r="R8" t="n">
        <v>78.33</v>
      </c>
      <c r="S8" t="n">
        <v>39.31</v>
      </c>
      <c r="T8" t="n">
        <v>18429.96</v>
      </c>
      <c r="U8" t="n">
        <v>0.5</v>
      </c>
      <c r="V8" t="n">
        <v>0.84</v>
      </c>
      <c r="W8" t="n">
        <v>3.46</v>
      </c>
      <c r="X8" t="n">
        <v>1.2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5.0665</v>
      </c>
      <c r="E9" t="n">
        <v>19.74</v>
      </c>
      <c r="F9" t="n">
        <v>15.16</v>
      </c>
      <c r="G9" t="n">
        <v>17.16</v>
      </c>
      <c r="H9" t="n">
        <v>0.25</v>
      </c>
      <c r="I9" t="n">
        <v>53</v>
      </c>
      <c r="J9" t="n">
        <v>197.49</v>
      </c>
      <c r="K9" t="n">
        <v>54.38</v>
      </c>
      <c r="L9" t="n">
        <v>2.75</v>
      </c>
      <c r="M9" t="n">
        <v>51</v>
      </c>
      <c r="N9" t="n">
        <v>40.36</v>
      </c>
      <c r="O9" t="n">
        <v>24590.98</v>
      </c>
      <c r="P9" t="n">
        <v>199.63</v>
      </c>
      <c r="Q9" t="n">
        <v>1389.89</v>
      </c>
      <c r="R9" t="n">
        <v>73.78</v>
      </c>
      <c r="S9" t="n">
        <v>39.31</v>
      </c>
      <c r="T9" t="n">
        <v>16189.49</v>
      </c>
      <c r="U9" t="n">
        <v>0.53</v>
      </c>
      <c r="V9" t="n">
        <v>0.85</v>
      </c>
      <c r="W9" t="n">
        <v>3.44</v>
      </c>
      <c r="X9" t="n">
        <v>1.04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5.1398</v>
      </c>
      <c r="E10" t="n">
        <v>19.46</v>
      </c>
      <c r="F10" t="n">
        <v>15.07</v>
      </c>
      <c r="G10" t="n">
        <v>18.84</v>
      </c>
      <c r="H10" t="n">
        <v>0.27</v>
      </c>
      <c r="I10" t="n">
        <v>48</v>
      </c>
      <c r="J10" t="n">
        <v>197.88</v>
      </c>
      <c r="K10" t="n">
        <v>54.38</v>
      </c>
      <c r="L10" t="n">
        <v>3</v>
      </c>
      <c r="M10" t="n">
        <v>46</v>
      </c>
      <c r="N10" t="n">
        <v>40.5</v>
      </c>
      <c r="O10" t="n">
        <v>24639</v>
      </c>
      <c r="P10" t="n">
        <v>196.93</v>
      </c>
      <c r="Q10" t="n">
        <v>1389.92</v>
      </c>
      <c r="R10" t="n">
        <v>70.67</v>
      </c>
      <c r="S10" t="n">
        <v>39.31</v>
      </c>
      <c r="T10" t="n">
        <v>14659.91</v>
      </c>
      <c r="U10" t="n">
        <v>0.5600000000000001</v>
      </c>
      <c r="V10" t="n">
        <v>0.85</v>
      </c>
      <c r="W10" t="n">
        <v>3.44</v>
      </c>
      <c r="X10" t="n">
        <v>0.95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5.1999</v>
      </c>
      <c r="E11" t="n">
        <v>19.23</v>
      </c>
      <c r="F11" t="n">
        <v>15</v>
      </c>
      <c r="G11" t="n">
        <v>20.46</v>
      </c>
      <c r="H11" t="n">
        <v>0.29</v>
      </c>
      <c r="I11" t="n">
        <v>44</v>
      </c>
      <c r="J11" t="n">
        <v>198.27</v>
      </c>
      <c r="K11" t="n">
        <v>54.38</v>
      </c>
      <c r="L11" t="n">
        <v>3.25</v>
      </c>
      <c r="M11" t="n">
        <v>42</v>
      </c>
      <c r="N11" t="n">
        <v>40.64</v>
      </c>
      <c r="O11" t="n">
        <v>24687.06</v>
      </c>
      <c r="P11" t="n">
        <v>194.6</v>
      </c>
      <c r="Q11" t="n">
        <v>1389.91</v>
      </c>
      <c r="R11" t="n">
        <v>68.48</v>
      </c>
      <c r="S11" t="n">
        <v>39.31</v>
      </c>
      <c r="T11" t="n">
        <v>13584.57</v>
      </c>
      <c r="U11" t="n">
        <v>0.57</v>
      </c>
      <c r="V11" t="n">
        <v>0.86</v>
      </c>
      <c r="W11" t="n">
        <v>3.44</v>
      </c>
      <c r="X11" t="n">
        <v>0.88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5.2483</v>
      </c>
      <c r="E12" t="n">
        <v>19.05</v>
      </c>
      <c r="F12" t="n">
        <v>14.94</v>
      </c>
      <c r="G12" t="n">
        <v>21.87</v>
      </c>
      <c r="H12" t="n">
        <v>0.31</v>
      </c>
      <c r="I12" t="n">
        <v>41</v>
      </c>
      <c r="J12" t="n">
        <v>198.66</v>
      </c>
      <c r="K12" t="n">
        <v>54.38</v>
      </c>
      <c r="L12" t="n">
        <v>3.5</v>
      </c>
      <c r="M12" t="n">
        <v>39</v>
      </c>
      <c r="N12" t="n">
        <v>40.78</v>
      </c>
      <c r="O12" t="n">
        <v>24735.17</v>
      </c>
      <c r="P12" t="n">
        <v>192.36</v>
      </c>
      <c r="Q12" t="n">
        <v>1389.84</v>
      </c>
      <c r="R12" t="n">
        <v>66.65000000000001</v>
      </c>
      <c r="S12" t="n">
        <v>39.31</v>
      </c>
      <c r="T12" t="n">
        <v>12683.99</v>
      </c>
      <c r="U12" t="n">
        <v>0.59</v>
      </c>
      <c r="V12" t="n">
        <v>0.86</v>
      </c>
      <c r="W12" t="n">
        <v>3.43</v>
      </c>
      <c r="X12" t="n">
        <v>0.82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5.2986</v>
      </c>
      <c r="E13" t="n">
        <v>18.87</v>
      </c>
      <c r="F13" t="n">
        <v>14.88</v>
      </c>
      <c r="G13" t="n">
        <v>23.49</v>
      </c>
      <c r="H13" t="n">
        <v>0.33</v>
      </c>
      <c r="I13" t="n">
        <v>38</v>
      </c>
      <c r="J13" t="n">
        <v>199.05</v>
      </c>
      <c r="K13" t="n">
        <v>54.38</v>
      </c>
      <c r="L13" t="n">
        <v>3.75</v>
      </c>
      <c r="M13" t="n">
        <v>36</v>
      </c>
      <c r="N13" t="n">
        <v>40.92</v>
      </c>
      <c r="O13" t="n">
        <v>24783.33</v>
      </c>
      <c r="P13" t="n">
        <v>190.24</v>
      </c>
      <c r="Q13" t="n">
        <v>1389.64</v>
      </c>
      <c r="R13" t="n">
        <v>64.95</v>
      </c>
      <c r="S13" t="n">
        <v>39.31</v>
      </c>
      <c r="T13" t="n">
        <v>11849.2</v>
      </c>
      <c r="U13" t="n">
        <v>0.61</v>
      </c>
      <c r="V13" t="n">
        <v>0.86</v>
      </c>
      <c r="W13" t="n">
        <v>3.42</v>
      </c>
      <c r="X13" t="n">
        <v>0.76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5.3485</v>
      </c>
      <c r="E14" t="n">
        <v>18.7</v>
      </c>
      <c r="F14" t="n">
        <v>14.82</v>
      </c>
      <c r="G14" t="n">
        <v>25.4</v>
      </c>
      <c r="H14" t="n">
        <v>0.36</v>
      </c>
      <c r="I14" t="n">
        <v>35</v>
      </c>
      <c r="J14" t="n">
        <v>199.44</v>
      </c>
      <c r="K14" t="n">
        <v>54.38</v>
      </c>
      <c r="L14" t="n">
        <v>4</v>
      </c>
      <c r="M14" t="n">
        <v>33</v>
      </c>
      <c r="N14" t="n">
        <v>41.06</v>
      </c>
      <c r="O14" t="n">
        <v>24831.54</v>
      </c>
      <c r="P14" t="n">
        <v>187.61</v>
      </c>
      <c r="Q14" t="n">
        <v>1389.71</v>
      </c>
      <c r="R14" t="n">
        <v>63</v>
      </c>
      <c r="S14" t="n">
        <v>39.31</v>
      </c>
      <c r="T14" t="n">
        <v>10889.18</v>
      </c>
      <c r="U14" t="n">
        <v>0.62</v>
      </c>
      <c r="V14" t="n">
        <v>0.87</v>
      </c>
      <c r="W14" t="n">
        <v>3.42</v>
      </c>
      <c r="X14" t="n">
        <v>0.7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5.3877</v>
      </c>
      <c r="E15" t="n">
        <v>18.56</v>
      </c>
      <c r="F15" t="n">
        <v>14.76</v>
      </c>
      <c r="G15" t="n">
        <v>26.84</v>
      </c>
      <c r="H15" t="n">
        <v>0.38</v>
      </c>
      <c r="I15" t="n">
        <v>33</v>
      </c>
      <c r="J15" t="n">
        <v>199.83</v>
      </c>
      <c r="K15" t="n">
        <v>54.38</v>
      </c>
      <c r="L15" t="n">
        <v>4.25</v>
      </c>
      <c r="M15" t="n">
        <v>31</v>
      </c>
      <c r="N15" t="n">
        <v>41.2</v>
      </c>
      <c r="O15" t="n">
        <v>24879.79</v>
      </c>
      <c r="P15" t="n">
        <v>185.53</v>
      </c>
      <c r="Q15" t="n">
        <v>1389.76</v>
      </c>
      <c r="R15" t="n">
        <v>61.03</v>
      </c>
      <c r="S15" t="n">
        <v>39.31</v>
      </c>
      <c r="T15" t="n">
        <v>9914.059999999999</v>
      </c>
      <c r="U15" t="n">
        <v>0.64</v>
      </c>
      <c r="V15" t="n">
        <v>0.87</v>
      </c>
      <c r="W15" t="n">
        <v>3.42</v>
      </c>
      <c r="X15" t="n">
        <v>0.64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5.4222</v>
      </c>
      <c r="E16" t="n">
        <v>18.44</v>
      </c>
      <c r="F16" t="n">
        <v>14.72</v>
      </c>
      <c r="G16" t="n">
        <v>28.49</v>
      </c>
      <c r="H16" t="n">
        <v>0.4</v>
      </c>
      <c r="I16" t="n">
        <v>31</v>
      </c>
      <c r="J16" t="n">
        <v>200.22</v>
      </c>
      <c r="K16" t="n">
        <v>54.38</v>
      </c>
      <c r="L16" t="n">
        <v>4.5</v>
      </c>
      <c r="M16" t="n">
        <v>29</v>
      </c>
      <c r="N16" t="n">
        <v>41.35</v>
      </c>
      <c r="O16" t="n">
        <v>24928.09</v>
      </c>
      <c r="P16" t="n">
        <v>183.75</v>
      </c>
      <c r="Q16" t="n">
        <v>1389.63</v>
      </c>
      <c r="R16" t="n">
        <v>59.81</v>
      </c>
      <c r="S16" t="n">
        <v>39.31</v>
      </c>
      <c r="T16" t="n">
        <v>9318.01</v>
      </c>
      <c r="U16" t="n">
        <v>0.66</v>
      </c>
      <c r="V16" t="n">
        <v>0.87</v>
      </c>
      <c r="W16" t="n">
        <v>3.41</v>
      </c>
      <c r="X16" t="n">
        <v>0.6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5.457</v>
      </c>
      <c r="E17" t="n">
        <v>18.32</v>
      </c>
      <c r="F17" t="n">
        <v>14.68</v>
      </c>
      <c r="G17" t="n">
        <v>30.37</v>
      </c>
      <c r="H17" t="n">
        <v>0.42</v>
      </c>
      <c r="I17" t="n">
        <v>29</v>
      </c>
      <c r="J17" t="n">
        <v>200.61</v>
      </c>
      <c r="K17" t="n">
        <v>54.38</v>
      </c>
      <c r="L17" t="n">
        <v>4.75</v>
      </c>
      <c r="M17" t="n">
        <v>27</v>
      </c>
      <c r="N17" t="n">
        <v>41.49</v>
      </c>
      <c r="O17" t="n">
        <v>24976.45</v>
      </c>
      <c r="P17" t="n">
        <v>180.89</v>
      </c>
      <c r="Q17" t="n">
        <v>1389.69</v>
      </c>
      <c r="R17" t="n">
        <v>58.5</v>
      </c>
      <c r="S17" t="n">
        <v>39.31</v>
      </c>
      <c r="T17" t="n">
        <v>8668.1</v>
      </c>
      <c r="U17" t="n">
        <v>0.67</v>
      </c>
      <c r="V17" t="n">
        <v>0.87</v>
      </c>
      <c r="W17" t="n">
        <v>3.41</v>
      </c>
      <c r="X17" t="n">
        <v>0.5600000000000001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5.4891</v>
      </c>
      <c r="E18" t="n">
        <v>18.22</v>
      </c>
      <c r="F18" t="n">
        <v>14.65</v>
      </c>
      <c r="G18" t="n">
        <v>32.56</v>
      </c>
      <c r="H18" t="n">
        <v>0.44</v>
      </c>
      <c r="I18" t="n">
        <v>27</v>
      </c>
      <c r="J18" t="n">
        <v>201.01</v>
      </c>
      <c r="K18" t="n">
        <v>54.38</v>
      </c>
      <c r="L18" t="n">
        <v>5</v>
      </c>
      <c r="M18" t="n">
        <v>25</v>
      </c>
      <c r="N18" t="n">
        <v>41.63</v>
      </c>
      <c r="O18" t="n">
        <v>25024.84</v>
      </c>
      <c r="P18" t="n">
        <v>178.89</v>
      </c>
      <c r="Q18" t="n">
        <v>1389.62</v>
      </c>
      <c r="R18" t="n">
        <v>57.76</v>
      </c>
      <c r="S18" t="n">
        <v>39.31</v>
      </c>
      <c r="T18" t="n">
        <v>8311.879999999999</v>
      </c>
      <c r="U18" t="n">
        <v>0.68</v>
      </c>
      <c r="V18" t="n">
        <v>0.88</v>
      </c>
      <c r="W18" t="n">
        <v>3.4</v>
      </c>
      <c r="X18" t="n">
        <v>0.53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5.5066</v>
      </c>
      <c r="E19" t="n">
        <v>18.16</v>
      </c>
      <c r="F19" t="n">
        <v>14.63</v>
      </c>
      <c r="G19" t="n">
        <v>33.77</v>
      </c>
      <c r="H19" t="n">
        <v>0.46</v>
      </c>
      <c r="I19" t="n">
        <v>26</v>
      </c>
      <c r="J19" t="n">
        <v>201.4</v>
      </c>
      <c r="K19" t="n">
        <v>54.38</v>
      </c>
      <c r="L19" t="n">
        <v>5.25</v>
      </c>
      <c r="M19" t="n">
        <v>24</v>
      </c>
      <c r="N19" t="n">
        <v>41.77</v>
      </c>
      <c r="O19" t="n">
        <v>25073.29</v>
      </c>
      <c r="P19" t="n">
        <v>177.34</v>
      </c>
      <c r="Q19" t="n">
        <v>1389.59</v>
      </c>
      <c r="R19" t="n">
        <v>57.3</v>
      </c>
      <c r="S19" t="n">
        <v>39.31</v>
      </c>
      <c r="T19" t="n">
        <v>8086.76</v>
      </c>
      <c r="U19" t="n">
        <v>0.6899999999999999</v>
      </c>
      <c r="V19" t="n">
        <v>0.88</v>
      </c>
      <c r="W19" t="n">
        <v>3.4</v>
      </c>
      <c r="X19" t="n">
        <v>0.51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5.5458</v>
      </c>
      <c r="E20" t="n">
        <v>18.03</v>
      </c>
      <c r="F20" t="n">
        <v>14.58</v>
      </c>
      <c r="G20" t="n">
        <v>36.45</v>
      </c>
      <c r="H20" t="n">
        <v>0.48</v>
      </c>
      <c r="I20" t="n">
        <v>24</v>
      </c>
      <c r="J20" t="n">
        <v>201.79</v>
      </c>
      <c r="K20" t="n">
        <v>54.38</v>
      </c>
      <c r="L20" t="n">
        <v>5.5</v>
      </c>
      <c r="M20" t="n">
        <v>22</v>
      </c>
      <c r="N20" t="n">
        <v>41.92</v>
      </c>
      <c r="O20" t="n">
        <v>25121.79</v>
      </c>
      <c r="P20" t="n">
        <v>174.73</v>
      </c>
      <c r="Q20" t="n">
        <v>1389.62</v>
      </c>
      <c r="R20" t="n">
        <v>55.45</v>
      </c>
      <c r="S20" t="n">
        <v>39.31</v>
      </c>
      <c r="T20" t="n">
        <v>7170.76</v>
      </c>
      <c r="U20" t="n">
        <v>0.71</v>
      </c>
      <c r="V20" t="n">
        <v>0.88</v>
      </c>
      <c r="W20" t="n">
        <v>3.4</v>
      </c>
      <c r="X20" t="n">
        <v>0.46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5.5651</v>
      </c>
      <c r="E21" t="n">
        <v>17.97</v>
      </c>
      <c r="F21" t="n">
        <v>14.56</v>
      </c>
      <c r="G21" t="n">
        <v>37.98</v>
      </c>
      <c r="H21" t="n">
        <v>0.51</v>
      </c>
      <c r="I21" t="n">
        <v>23</v>
      </c>
      <c r="J21" t="n">
        <v>202.19</v>
      </c>
      <c r="K21" t="n">
        <v>54.38</v>
      </c>
      <c r="L21" t="n">
        <v>5.75</v>
      </c>
      <c r="M21" t="n">
        <v>21</v>
      </c>
      <c r="N21" t="n">
        <v>42.06</v>
      </c>
      <c r="O21" t="n">
        <v>25170.34</v>
      </c>
      <c r="P21" t="n">
        <v>172.56</v>
      </c>
      <c r="Q21" t="n">
        <v>1389.61</v>
      </c>
      <c r="R21" t="n">
        <v>54.78</v>
      </c>
      <c r="S21" t="n">
        <v>39.31</v>
      </c>
      <c r="T21" t="n">
        <v>6840.48</v>
      </c>
      <c r="U21" t="n">
        <v>0.72</v>
      </c>
      <c r="V21" t="n">
        <v>0.88</v>
      </c>
      <c r="W21" t="n">
        <v>3.4</v>
      </c>
      <c r="X21" t="n">
        <v>0.44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5.5838</v>
      </c>
      <c r="E22" t="n">
        <v>17.91</v>
      </c>
      <c r="F22" t="n">
        <v>14.54</v>
      </c>
      <c r="G22" t="n">
        <v>39.65</v>
      </c>
      <c r="H22" t="n">
        <v>0.53</v>
      </c>
      <c r="I22" t="n">
        <v>22</v>
      </c>
      <c r="J22" t="n">
        <v>202.58</v>
      </c>
      <c r="K22" t="n">
        <v>54.38</v>
      </c>
      <c r="L22" t="n">
        <v>6</v>
      </c>
      <c r="M22" t="n">
        <v>20</v>
      </c>
      <c r="N22" t="n">
        <v>42.2</v>
      </c>
      <c r="O22" t="n">
        <v>25218.93</v>
      </c>
      <c r="P22" t="n">
        <v>171.27</v>
      </c>
      <c r="Q22" t="n">
        <v>1389.68</v>
      </c>
      <c r="R22" t="n">
        <v>54.37</v>
      </c>
      <c r="S22" t="n">
        <v>39.31</v>
      </c>
      <c r="T22" t="n">
        <v>6640.72</v>
      </c>
      <c r="U22" t="n">
        <v>0.72</v>
      </c>
      <c r="V22" t="n">
        <v>0.88</v>
      </c>
      <c r="W22" t="n">
        <v>3.39</v>
      </c>
      <c r="X22" t="n">
        <v>0.41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5.6038</v>
      </c>
      <c r="E23" t="n">
        <v>17.84</v>
      </c>
      <c r="F23" t="n">
        <v>14.51</v>
      </c>
      <c r="G23" t="n">
        <v>41.46</v>
      </c>
      <c r="H23" t="n">
        <v>0.55</v>
      </c>
      <c r="I23" t="n">
        <v>21</v>
      </c>
      <c r="J23" t="n">
        <v>202.98</v>
      </c>
      <c r="K23" t="n">
        <v>54.38</v>
      </c>
      <c r="L23" t="n">
        <v>6.25</v>
      </c>
      <c r="M23" t="n">
        <v>19</v>
      </c>
      <c r="N23" t="n">
        <v>42.35</v>
      </c>
      <c r="O23" t="n">
        <v>25267.7</v>
      </c>
      <c r="P23" t="n">
        <v>168.05</v>
      </c>
      <c r="Q23" t="n">
        <v>1389.66</v>
      </c>
      <c r="R23" t="n">
        <v>53.37</v>
      </c>
      <c r="S23" t="n">
        <v>39.31</v>
      </c>
      <c r="T23" t="n">
        <v>6146.29</v>
      </c>
      <c r="U23" t="n">
        <v>0.74</v>
      </c>
      <c r="V23" t="n">
        <v>0.88</v>
      </c>
      <c r="W23" t="n">
        <v>3.4</v>
      </c>
      <c r="X23" t="n">
        <v>0.39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5.6217</v>
      </c>
      <c r="E24" t="n">
        <v>17.79</v>
      </c>
      <c r="F24" t="n">
        <v>14.49</v>
      </c>
      <c r="G24" t="n">
        <v>43.48</v>
      </c>
      <c r="H24" t="n">
        <v>0.57</v>
      </c>
      <c r="I24" t="n">
        <v>20</v>
      </c>
      <c r="J24" t="n">
        <v>203.37</v>
      </c>
      <c r="K24" t="n">
        <v>54.38</v>
      </c>
      <c r="L24" t="n">
        <v>6.5</v>
      </c>
      <c r="M24" t="n">
        <v>18</v>
      </c>
      <c r="N24" t="n">
        <v>42.49</v>
      </c>
      <c r="O24" t="n">
        <v>25316.39</v>
      </c>
      <c r="P24" t="n">
        <v>167.39</v>
      </c>
      <c r="Q24" t="n">
        <v>1389.64</v>
      </c>
      <c r="R24" t="n">
        <v>52.82</v>
      </c>
      <c r="S24" t="n">
        <v>39.31</v>
      </c>
      <c r="T24" t="n">
        <v>5876.17</v>
      </c>
      <c r="U24" t="n">
        <v>0.74</v>
      </c>
      <c r="V24" t="n">
        <v>0.89</v>
      </c>
      <c r="W24" t="n">
        <v>3.4</v>
      </c>
      <c r="X24" t="n">
        <v>0.37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5.6393</v>
      </c>
      <c r="E25" t="n">
        <v>17.73</v>
      </c>
      <c r="F25" t="n">
        <v>14.48</v>
      </c>
      <c r="G25" t="n">
        <v>45.72</v>
      </c>
      <c r="H25" t="n">
        <v>0.59</v>
      </c>
      <c r="I25" t="n">
        <v>19</v>
      </c>
      <c r="J25" t="n">
        <v>203.77</v>
      </c>
      <c r="K25" t="n">
        <v>54.38</v>
      </c>
      <c r="L25" t="n">
        <v>6.75</v>
      </c>
      <c r="M25" t="n">
        <v>17</v>
      </c>
      <c r="N25" t="n">
        <v>42.64</v>
      </c>
      <c r="O25" t="n">
        <v>25365.14</v>
      </c>
      <c r="P25" t="n">
        <v>164.57</v>
      </c>
      <c r="Q25" t="n">
        <v>1389.59</v>
      </c>
      <c r="R25" t="n">
        <v>52.61</v>
      </c>
      <c r="S25" t="n">
        <v>39.31</v>
      </c>
      <c r="T25" t="n">
        <v>5777.33</v>
      </c>
      <c r="U25" t="n">
        <v>0.75</v>
      </c>
      <c r="V25" t="n">
        <v>0.89</v>
      </c>
      <c r="W25" t="n">
        <v>3.39</v>
      </c>
      <c r="X25" t="n">
        <v>0.36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5.6551</v>
      </c>
      <c r="E26" t="n">
        <v>17.68</v>
      </c>
      <c r="F26" t="n">
        <v>14.47</v>
      </c>
      <c r="G26" t="n">
        <v>48.22</v>
      </c>
      <c r="H26" t="n">
        <v>0.61</v>
      </c>
      <c r="I26" t="n">
        <v>18</v>
      </c>
      <c r="J26" t="n">
        <v>204.16</v>
      </c>
      <c r="K26" t="n">
        <v>54.38</v>
      </c>
      <c r="L26" t="n">
        <v>7</v>
      </c>
      <c r="M26" t="n">
        <v>15</v>
      </c>
      <c r="N26" t="n">
        <v>42.78</v>
      </c>
      <c r="O26" t="n">
        <v>25413.94</v>
      </c>
      <c r="P26" t="n">
        <v>162.23</v>
      </c>
      <c r="Q26" t="n">
        <v>1389.69</v>
      </c>
      <c r="R26" t="n">
        <v>51.95</v>
      </c>
      <c r="S26" t="n">
        <v>39.31</v>
      </c>
      <c r="T26" t="n">
        <v>5448.37</v>
      </c>
      <c r="U26" t="n">
        <v>0.76</v>
      </c>
      <c r="V26" t="n">
        <v>0.89</v>
      </c>
      <c r="W26" t="n">
        <v>3.39</v>
      </c>
      <c r="X26" t="n">
        <v>0.34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5.6807</v>
      </c>
      <c r="E27" t="n">
        <v>17.6</v>
      </c>
      <c r="F27" t="n">
        <v>14.43</v>
      </c>
      <c r="G27" t="n">
        <v>50.91</v>
      </c>
      <c r="H27" t="n">
        <v>0.63</v>
      </c>
      <c r="I27" t="n">
        <v>17</v>
      </c>
      <c r="J27" t="n">
        <v>204.56</v>
      </c>
      <c r="K27" t="n">
        <v>54.38</v>
      </c>
      <c r="L27" t="n">
        <v>7.25</v>
      </c>
      <c r="M27" t="n">
        <v>15</v>
      </c>
      <c r="N27" t="n">
        <v>42.93</v>
      </c>
      <c r="O27" t="n">
        <v>25462.78</v>
      </c>
      <c r="P27" t="n">
        <v>159.81</v>
      </c>
      <c r="Q27" t="n">
        <v>1389.62</v>
      </c>
      <c r="R27" t="n">
        <v>50.96</v>
      </c>
      <c r="S27" t="n">
        <v>39.31</v>
      </c>
      <c r="T27" t="n">
        <v>4960.4</v>
      </c>
      <c r="U27" t="n">
        <v>0.77</v>
      </c>
      <c r="V27" t="n">
        <v>0.89</v>
      </c>
      <c r="W27" t="n">
        <v>3.38</v>
      </c>
      <c r="X27" t="n">
        <v>0.3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5.6725</v>
      </c>
      <c r="E28" t="n">
        <v>17.63</v>
      </c>
      <c r="F28" t="n">
        <v>14.45</v>
      </c>
      <c r="G28" t="n">
        <v>51</v>
      </c>
      <c r="H28" t="n">
        <v>0.65</v>
      </c>
      <c r="I28" t="n">
        <v>17</v>
      </c>
      <c r="J28" t="n">
        <v>204.95</v>
      </c>
      <c r="K28" t="n">
        <v>54.38</v>
      </c>
      <c r="L28" t="n">
        <v>7.5</v>
      </c>
      <c r="M28" t="n">
        <v>13</v>
      </c>
      <c r="N28" t="n">
        <v>43.08</v>
      </c>
      <c r="O28" t="n">
        <v>25511.67</v>
      </c>
      <c r="P28" t="n">
        <v>159.06</v>
      </c>
      <c r="Q28" t="n">
        <v>1389.72</v>
      </c>
      <c r="R28" t="n">
        <v>51.33</v>
      </c>
      <c r="S28" t="n">
        <v>39.31</v>
      </c>
      <c r="T28" t="n">
        <v>5145.43</v>
      </c>
      <c r="U28" t="n">
        <v>0.77</v>
      </c>
      <c r="V28" t="n">
        <v>0.89</v>
      </c>
      <c r="W28" t="n">
        <v>3.4</v>
      </c>
      <c r="X28" t="n">
        <v>0.33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5.6915</v>
      </c>
      <c r="E29" t="n">
        <v>17.57</v>
      </c>
      <c r="F29" t="n">
        <v>14.43</v>
      </c>
      <c r="G29" t="n">
        <v>54.12</v>
      </c>
      <c r="H29" t="n">
        <v>0.67</v>
      </c>
      <c r="I29" t="n">
        <v>16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156.79</v>
      </c>
      <c r="Q29" t="n">
        <v>1389.79</v>
      </c>
      <c r="R29" t="n">
        <v>50.73</v>
      </c>
      <c r="S29" t="n">
        <v>39.31</v>
      </c>
      <c r="T29" t="n">
        <v>4851.93</v>
      </c>
      <c r="U29" t="n">
        <v>0.77</v>
      </c>
      <c r="V29" t="n">
        <v>0.89</v>
      </c>
      <c r="W29" t="n">
        <v>3.39</v>
      </c>
      <c r="X29" t="n">
        <v>0.31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5.6838</v>
      </c>
      <c r="E30" t="n">
        <v>17.59</v>
      </c>
      <c r="F30" t="n">
        <v>14.46</v>
      </c>
      <c r="G30" t="n">
        <v>54.21</v>
      </c>
      <c r="H30" t="n">
        <v>0.6899999999999999</v>
      </c>
      <c r="I30" t="n">
        <v>16</v>
      </c>
      <c r="J30" t="n">
        <v>205.75</v>
      </c>
      <c r="K30" t="n">
        <v>54.38</v>
      </c>
      <c r="L30" t="n">
        <v>8</v>
      </c>
      <c r="M30" t="n">
        <v>4</v>
      </c>
      <c r="N30" t="n">
        <v>43.37</v>
      </c>
      <c r="O30" t="n">
        <v>25609.61</v>
      </c>
      <c r="P30" t="n">
        <v>155.98</v>
      </c>
      <c r="Q30" t="n">
        <v>1389.86</v>
      </c>
      <c r="R30" t="n">
        <v>51.21</v>
      </c>
      <c r="S30" t="n">
        <v>39.31</v>
      </c>
      <c r="T30" t="n">
        <v>5088.42</v>
      </c>
      <c r="U30" t="n">
        <v>0.77</v>
      </c>
      <c r="V30" t="n">
        <v>0.89</v>
      </c>
      <c r="W30" t="n">
        <v>3.4</v>
      </c>
      <c r="X30" t="n">
        <v>0.33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5.6861</v>
      </c>
      <c r="E31" t="n">
        <v>17.59</v>
      </c>
      <c r="F31" t="n">
        <v>14.45</v>
      </c>
      <c r="G31" t="n">
        <v>54.18</v>
      </c>
      <c r="H31" t="n">
        <v>0.71</v>
      </c>
      <c r="I31" t="n">
        <v>16</v>
      </c>
      <c r="J31" t="n">
        <v>206.15</v>
      </c>
      <c r="K31" t="n">
        <v>54.38</v>
      </c>
      <c r="L31" t="n">
        <v>8.25</v>
      </c>
      <c r="M31" t="n">
        <v>2</v>
      </c>
      <c r="N31" t="n">
        <v>43.52</v>
      </c>
      <c r="O31" t="n">
        <v>25658.66</v>
      </c>
      <c r="P31" t="n">
        <v>155.5</v>
      </c>
      <c r="Q31" t="n">
        <v>1389.78</v>
      </c>
      <c r="R31" t="n">
        <v>51</v>
      </c>
      <c r="S31" t="n">
        <v>39.31</v>
      </c>
      <c r="T31" t="n">
        <v>4983.12</v>
      </c>
      <c r="U31" t="n">
        <v>0.77</v>
      </c>
      <c r="V31" t="n">
        <v>0.89</v>
      </c>
      <c r="W31" t="n">
        <v>3.4</v>
      </c>
      <c r="X31" t="n">
        <v>0.33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5.7059</v>
      </c>
      <c r="E32" t="n">
        <v>17.53</v>
      </c>
      <c r="F32" t="n">
        <v>14.43</v>
      </c>
      <c r="G32" t="n">
        <v>57.7</v>
      </c>
      <c r="H32" t="n">
        <v>0.73</v>
      </c>
      <c r="I32" t="n">
        <v>15</v>
      </c>
      <c r="J32" t="n">
        <v>206.54</v>
      </c>
      <c r="K32" t="n">
        <v>54.38</v>
      </c>
      <c r="L32" t="n">
        <v>8.5</v>
      </c>
      <c r="M32" t="n">
        <v>1</v>
      </c>
      <c r="N32" t="n">
        <v>43.67</v>
      </c>
      <c r="O32" t="n">
        <v>25707.76</v>
      </c>
      <c r="P32" t="n">
        <v>155.37</v>
      </c>
      <c r="Q32" t="n">
        <v>1389.74</v>
      </c>
      <c r="R32" t="n">
        <v>50.3</v>
      </c>
      <c r="S32" t="n">
        <v>39.31</v>
      </c>
      <c r="T32" t="n">
        <v>4638.83</v>
      </c>
      <c r="U32" t="n">
        <v>0.78</v>
      </c>
      <c r="V32" t="n">
        <v>0.89</v>
      </c>
      <c r="W32" t="n">
        <v>3.4</v>
      </c>
      <c r="X32" t="n">
        <v>0.3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5.7062</v>
      </c>
      <c r="E33" t="n">
        <v>17.52</v>
      </c>
      <c r="F33" t="n">
        <v>14.42</v>
      </c>
      <c r="G33" t="n">
        <v>57.7</v>
      </c>
      <c r="H33" t="n">
        <v>0.75</v>
      </c>
      <c r="I33" t="n">
        <v>15</v>
      </c>
      <c r="J33" t="n">
        <v>206.94</v>
      </c>
      <c r="K33" t="n">
        <v>54.38</v>
      </c>
      <c r="L33" t="n">
        <v>8.75</v>
      </c>
      <c r="M33" t="n">
        <v>0</v>
      </c>
      <c r="N33" t="n">
        <v>43.81</v>
      </c>
      <c r="O33" t="n">
        <v>25756.9</v>
      </c>
      <c r="P33" t="n">
        <v>155.58</v>
      </c>
      <c r="Q33" t="n">
        <v>1389.72</v>
      </c>
      <c r="R33" t="n">
        <v>50.29</v>
      </c>
      <c r="S33" t="n">
        <v>39.31</v>
      </c>
      <c r="T33" t="n">
        <v>4636.93</v>
      </c>
      <c r="U33" t="n">
        <v>0.78</v>
      </c>
      <c r="V33" t="n">
        <v>0.89</v>
      </c>
      <c r="W33" t="n">
        <v>3.4</v>
      </c>
      <c r="X33" t="n">
        <v>0.3</v>
      </c>
      <c r="Y33" t="n">
        <v>1</v>
      </c>
      <c r="Z33" t="n">
        <v>10</v>
      </c>
    </row>
    <row r="34">
      <c r="A34" t="n">
        <v>0</v>
      </c>
      <c r="B34" t="n">
        <v>140</v>
      </c>
      <c r="C34" t="inlineStr">
        <is>
          <t xml:space="preserve">CONCLUIDO	</t>
        </is>
      </c>
      <c r="D34" t="n">
        <v>2.9129</v>
      </c>
      <c r="E34" t="n">
        <v>34.33</v>
      </c>
      <c r="F34" t="n">
        <v>19.05</v>
      </c>
      <c r="G34" t="n">
        <v>4.82</v>
      </c>
      <c r="H34" t="n">
        <v>0.06</v>
      </c>
      <c r="I34" t="n">
        <v>237</v>
      </c>
      <c r="J34" t="n">
        <v>274.09</v>
      </c>
      <c r="K34" t="n">
        <v>60.56</v>
      </c>
      <c r="L34" t="n">
        <v>1</v>
      </c>
      <c r="M34" t="n">
        <v>235</v>
      </c>
      <c r="N34" t="n">
        <v>72.53</v>
      </c>
      <c r="O34" t="n">
        <v>34038.11</v>
      </c>
      <c r="P34" t="n">
        <v>328.99</v>
      </c>
      <c r="Q34" t="n">
        <v>1390.74</v>
      </c>
      <c r="R34" t="n">
        <v>194.27</v>
      </c>
      <c r="S34" t="n">
        <v>39.31</v>
      </c>
      <c r="T34" t="n">
        <v>75515.28</v>
      </c>
      <c r="U34" t="n">
        <v>0.2</v>
      </c>
      <c r="V34" t="n">
        <v>0.67</v>
      </c>
      <c r="W34" t="n">
        <v>3.78</v>
      </c>
      <c r="X34" t="n">
        <v>4.92</v>
      </c>
      <c r="Y34" t="n">
        <v>1</v>
      </c>
      <c r="Z34" t="n">
        <v>10</v>
      </c>
    </row>
    <row r="35">
      <c r="A35" t="n">
        <v>1</v>
      </c>
      <c r="B35" t="n">
        <v>140</v>
      </c>
      <c r="C35" t="inlineStr">
        <is>
          <t xml:space="preserve">CONCLUIDO	</t>
        </is>
      </c>
      <c r="D35" t="n">
        <v>3.3528</v>
      </c>
      <c r="E35" t="n">
        <v>29.83</v>
      </c>
      <c r="F35" t="n">
        <v>17.73</v>
      </c>
      <c r="G35" t="n">
        <v>6.05</v>
      </c>
      <c r="H35" t="n">
        <v>0.08</v>
      </c>
      <c r="I35" t="n">
        <v>176</v>
      </c>
      <c r="J35" t="n">
        <v>274.57</v>
      </c>
      <c r="K35" t="n">
        <v>60.56</v>
      </c>
      <c r="L35" t="n">
        <v>1.25</v>
      </c>
      <c r="M35" t="n">
        <v>174</v>
      </c>
      <c r="N35" t="n">
        <v>72.76000000000001</v>
      </c>
      <c r="O35" t="n">
        <v>34097.72</v>
      </c>
      <c r="P35" t="n">
        <v>305.25</v>
      </c>
      <c r="Q35" t="n">
        <v>1390.01</v>
      </c>
      <c r="R35" t="n">
        <v>153.8</v>
      </c>
      <c r="S35" t="n">
        <v>39.31</v>
      </c>
      <c r="T35" t="n">
        <v>55585.95</v>
      </c>
      <c r="U35" t="n">
        <v>0.26</v>
      </c>
      <c r="V35" t="n">
        <v>0.72</v>
      </c>
      <c r="W35" t="n">
        <v>3.65</v>
      </c>
      <c r="X35" t="n">
        <v>3.61</v>
      </c>
      <c r="Y35" t="n">
        <v>1</v>
      </c>
      <c r="Z35" t="n">
        <v>10</v>
      </c>
    </row>
    <row r="36">
      <c r="A36" t="n">
        <v>2</v>
      </c>
      <c r="B36" t="n">
        <v>140</v>
      </c>
      <c r="C36" t="inlineStr">
        <is>
          <t xml:space="preserve">CONCLUIDO	</t>
        </is>
      </c>
      <c r="D36" t="n">
        <v>3.6776</v>
      </c>
      <c r="E36" t="n">
        <v>27.19</v>
      </c>
      <c r="F36" t="n">
        <v>16.98</v>
      </c>
      <c r="G36" t="n">
        <v>7.28</v>
      </c>
      <c r="H36" t="n">
        <v>0.1</v>
      </c>
      <c r="I36" t="n">
        <v>140</v>
      </c>
      <c r="J36" t="n">
        <v>275.05</v>
      </c>
      <c r="K36" t="n">
        <v>60.56</v>
      </c>
      <c r="L36" t="n">
        <v>1.5</v>
      </c>
      <c r="M36" t="n">
        <v>138</v>
      </c>
      <c r="N36" t="n">
        <v>73</v>
      </c>
      <c r="O36" t="n">
        <v>34157.42</v>
      </c>
      <c r="P36" t="n">
        <v>291.33</v>
      </c>
      <c r="Q36" t="n">
        <v>1389.97</v>
      </c>
      <c r="R36" t="n">
        <v>130.18</v>
      </c>
      <c r="S36" t="n">
        <v>39.31</v>
      </c>
      <c r="T36" t="n">
        <v>43954.89</v>
      </c>
      <c r="U36" t="n">
        <v>0.3</v>
      </c>
      <c r="V36" t="n">
        <v>0.76</v>
      </c>
      <c r="W36" t="n">
        <v>3.59</v>
      </c>
      <c r="X36" t="n">
        <v>2.85</v>
      </c>
      <c r="Y36" t="n">
        <v>1</v>
      </c>
      <c r="Z36" t="n">
        <v>10</v>
      </c>
    </row>
    <row r="37">
      <c r="A37" t="n">
        <v>3</v>
      </c>
      <c r="B37" t="n">
        <v>140</v>
      </c>
      <c r="C37" t="inlineStr">
        <is>
          <t xml:space="preserve">CONCLUIDO	</t>
        </is>
      </c>
      <c r="D37" t="n">
        <v>3.922</v>
      </c>
      <c r="E37" t="n">
        <v>25.5</v>
      </c>
      <c r="F37" t="n">
        <v>16.49</v>
      </c>
      <c r="G37" t="n">
        <v>8.449999999999999</v>
      </c>
      <c r="H37" t="n">
        <v>0.11</v>
      </c>
      <c r="I37" t="n">
        <v>117</v>
      </c>
      <c r="J37" t="n">
        <v>275.54</v>
      </c>
      <c r="K37" t="n">
        <v>60.56</v>
      </c>
      <c r="L37" t="n">
        <v>1.75</v>
      </c>
      <c r="M37" t="n">
        <v>115</v>
      </c>
      <c r="N37" t="n">
        <v>73.23</v>
      </c>
      <c r="O37" t="n">
        <v>34217.22</v>
      </c>
      <c r="P37" t="n">
        <v>281.84</v>
      </c>
      <c r="Q37" t="n">
        <v>1390.07</v>
      </c>
      <c r="R37" t="n">
        <v>114.97</v>
      </c>
      <c r="S37" t="n">
        <v>39.31</v>
      </c>
      <c r="T37" t="n">
        <v>36467.25</v>
      </c>
      <c r="U37" t="n">
        <v>0.34</v>
      </c>
      <c r="V37" t="n">
        <v>0.78</v>
      </c>
      <c r="W37" t="n">
        <v>3.55</v>
      </c>
      <c r="X37" t="n">
        <v>2.36</v>
      </c>
      <c r="Y37" t="n">
        <v>1</v>
      </c>
      <c r="Z37" t="n">
        <v>10</v>
      </c>
    </row>
    <row r="38">
      <c r="A38" t="n">
        <v>4</v>
      </c>
      <c r="B38" t="n">
        <v>140</v>
      </c>
      <c r="C38" t="inlineStr">
        <is>
          <t xml:space="preserve">CONCLUIDO	</t>
        </is>
      </c>
      <c r="D38" t="n">
        <v>4.1235</v>
      </c>
      <c r="E38" t="n">
        <v>24.25</v>
      </c>
      <c r="F38" t="n">
        <v>16.13</v>
      </c>
      <c r="G38" t="n">
        <v>9.68</v>
      </c>
      <c r="H38" t="n">
        <v>0.13</v>
      </c>
      <c r="I38" t="n">
        <v>100</v>
      </c>
      <c r="J38" t="n">
        <v>276.02</v>
      </c>
      <c r="K38" t="n">
        <v>60.56</v>
      </c>
      <c r="L38" t="n">
        <v>2</v>
      </c>
      <c r="M38" t="n">
        <v>98</v>
      </c>
      <c r="N38" t="n">
        <v>73.47</v>
      </c>
      <c r="O38" t="n">
        <v>34277.1</v>
      </c>
      <c r="P38" t="n">
        <v>274.82</v>
      </c>
      <c r="Q38" t="n">
        <v>1390.04</v>
      </c>
      <c r="R38" t="n">
        <v>103.52</v>
      </c>
      <c r="S38" t="n">
        <v>39.31</v>
      </c>
      <c r="T38" t="n">
        <v>30824.68</v>
      </c>
      <c r="U38" t="n">
        <v>0.38</v>
      </c>
      <c r="V38" t="n">
        <v>0.8</v>
      </c>
      <c r="W38" t="n">
        <v>3.53</v>
      </c>
      <c r="X38" t="n">
        <v>2</v>
      </c>
      <c r="Y38" t="n">
        <v>1</v>
      </c>
      <c r="Z38" t="n">
        <v>10</v>
      </c>
    </row>
    <row r="39">
      <c r="A39" t="n">
        <v>5</v>
      </c>
      <c r="B39" t="n">
        <v>140</v>
      </c>
      <c r="C39" t="inlineStr">
        <is>
          <t xml:space="preserve">CONCLUIDO	</t>
        </is>
      </c>
      <c r="D39" t="n">
        <v>4.2923</v>
      </c>
      <c r="E39" t="n">
        <v>23.3</v>
      </c>
      <c r="F39" t="n">
        <v>15.85</v>
      </c>
      <c r="G39" t="n">
        <v>10.93</v>
      </c>
      <c r="H39" t="n">
        <v>0.14</v>
      </c>
      <c r="I39" t="n">
        <v>87</v>
      </c>
      <c r="J39" t="n">
        <v>276.51</v>
      </c>
      <c r="K39" t="n">
        <v>60.56</v>
      </c>
      <c r="L39" t="n">
        <v>2.25</v>
      </c>
      <c r="M39" t="n">
        <v>85</v>
      </c>
      <c r="N39" t="n">
        <v>73.70999999999999</v>
      </c>
      <c r="O39" t="n">
        <v>34337.08</v>
      </c>
      <c r="P39" t="n">
        <v>269.16</v>
      </c>
      <c r="Q39" t="n">
        <v>1389.69</v>
      </c>
      <c r="R39" t="n">
        <v>95.39</v>
      </c>
      <c r="S39" t="n">
        <v>39.31</v>
      </c>
      <c r="T39" t="n">
        <v>26827.34</v>
      </c>
      <c r="U39" t="n">
        <v>0.41</v>
      </c>
      <c r="V39" t="n">
        <v>0.8100000000000001</v>
      </c>
      <c r="W39" t="n">
        <v>3.5</v>
      </c>
      <c r="X39" t="n">
        <v>1.73</v>
      </c>
      <c r="Y39" t="n">
        <v>1</v>
      </c>
      <c r="Z39" t="n">
        <v>10</v>
      </c>
    </row>
    <row r="40">
      <c r="A40" t="n">
        <v>6</v>
      </c>
      <c r="B40" t="n">
        <v>140</v>
      </c>
      <c r="C40" t="inlineStr">
        <is>
          <t xml:space="preserve">CONCLUIDO	</t>
        </is>
      </c>
      <c r="D40" t="n">
        <v>4.4255</v>
      </c>
      <c r="E40" t="n">
        <v>22.6</v>
      </c>
      <c r="F40" t="n">
        <v>15.67</v>
      </c>
      <c r="G40" t="n">
        <v>12.21</v>
      </c>
      <c r="H40" t="n">
        <v>0.16</v>
      </c>
      <c r="I40" t="n">
        <v>77</v>
      </c>
      <c r="J40" t="n">
        <v>277</v>
      </c>
      <c r="K40" t="n">
        <v>60.56</v>
      </c>
      <c r="L40" t="n">
        <v>2.5</v>
      </c>
      <c r="M40" t="n">
        <v>75</v>
      </c>
      <c r="N40" t="n">
        <v>73.94</v>
      </c>
      <c r="O40" t="n">
        <v>34397.15</v>
      </c>
      <c r="P40" t="n">
        <v>265.32</v>
      </c>
      <c r="Q40" t="n">
        <v>1389.98</v>
      </c>
      <c r="R40" t="n">
        <v>89.70999999999999</v>
      </c>
      <c r="S40" t="n">
        <v>39.31</v>
      </c>
      <c r="T40" t="n">
        <v>24037.84</v>
      </c>
      <c r="U40" t="n">
        <v>0.44</v>
      </c>
      <c r="V40" t="n">
        <v>0.82</v>
      </c>
      <c r="W40" t="n">
        <v>3.48</v>
      </c>
      <c r="X40" t="n">
        <v>1.55</v>
      </c>
      <c r="Y40" t="n">
        <v>1</v>
      </c>
      <c r="Z40" t="n">
        <v>10</v>
      </c>
    </row>
    <row r="41">
      <c r="A41" t="n">
        <v>7</v>
      </c>
      <c r="B41" t="n">
        <v>140</v>
      </c>
      <c r="C41" t="inlineStr">
        <is>
          <t xml:space="preserve">CONCLUIDO	</t>
        </is>
      </c>
      <c r="D41" t="n">
        <v>4.5449</v>
      </c>
      <c r="E41" t="n">
        <v>22</v>
      </c>
      <c r="F41" t="n">
        <v>15.5</v>
      </c>
      <c r="G41" t="n">
        <v>13.48</v>
      </c>
      <c r="H41" t="n">
        <v>0.18</v>
      </c>
      <c r="I41" t="n">
        <v>69</v>
      </c>
      <c r="J41" t="n">
        <v>277.48</v>
      </c>
      <c r="K41" t="n">
        <v>60.56</v>
      </c>
      <c r="L41" t="n">
        <v>2.75</v>
      </c>
      <c r="M41" t="n">
        <v>67</v>
      </c>
      <c r="N41" t="n">
        <v>74.18000000000001</v>
      </c>
      <c r="O41" t="n">
        <v>34457.31</v>
      </c>
      <c r="P41" t="n">
        <v>261.3</v>
      </c>
      <c r="Q41" t="n">
        <v>1390.03</v>
      </c>
      <c r="R41" t="n">
        <v>84.09999999999999</v>
      </c>
      <c r="S41" t="n">
        <v>39.31</v>
      </c>
      <c r="T41" t="n">
        <v>21270.28</v>
      </c>
      <c r="U41" t="n">
        <v>0.47</v>
      </c>
      <c r="V41" t="n">
        <v>0.83</v>
      </c>
      <c r="W41" t="n">
        <v>3.47</v>
      </c>
      <c r="X41" t="n">
        <v>1.37</v>
      </c>
      <c r="Y41" t="n">
        <v>1</v>
      </c>
      <c r="Z41" t="n">
        <v>10</v>
      </c>
    </row>
    <row r="42">
      <c r="A42" t="n">
        <v>8</v>
      </c>
      <c r="B42" t="n">
        <v>140</v>
      </c>
      <c r="C42" t="inlineStr">
        <is>
          <t xml:space="preserve">CONCLUIDO	</t>
        </is>
      </c>
      <c r="D42" t="n">
        <v>4.6327</v>
      </c>
      <c r="E42" t="n">
        <v>21.59</v>
      </c>
      <c r="F42" t="n">
        <v>15.39</v>
      </c>
      <c r="G42" t="n">
        <v>14.66</v>
      </c>
      <c r="H42" t="n">
        <v>0.19</v>
      </c>
      <c r="I42" t="n">
        <v>63</v>
      </c>
      <c r="J42" t="n">
        <v>277.97</v>
      </c>
      <c r="K42" t="n">
        <v>60.56</v>
      </c>
      <c r="L42" t="n">
        <v>3</v>
      </c>
      <c r="M42" t="n">
        <v>61</v>
      </c>
      <c r="N42" t="n">
        <v>74.42</v>
      </c>
      <c r="O42" t="n">
        <v>34517.57</v>
      </c>
      <c r="P42" t="n">
        <v>258.65</v>
      </c>
      <c r="Q42" t="n">
        <v>1389.79</v>
      </c>
      <c r="R42" t="n">
        <v>80.53</v>
      </c>
      <c r="S42" t="n">
        <v>39.31</v>
      </c>
      <c r="T42" t="n">
        <v>19515.58</v>
      </c>
      <c r="U42" t="n">
        <v>0.49</v>
      </c>
      <c r="V42" t="n">
        <v>0.83</v>
      </c>
      <c r="W42" t="n">
        <v>3.48</v>
      </c>
      <c r="X42" t="n">
        <v>1.27</v>
      </c>
      <c r="Y42" t="n">
        <v>1</v>
      </c>
      <c r="Z42" t="n">
        <v>10</v>
      </c>
    </row>
    <row r="43">
      <c r="A43" t="n">
        <v>9</v>
      </c>
      <c r="B43" t="n">
        <v>140</v>
      </c>
      <c r="C43" t="inlineStr">
        <is>
          <t xml:space="preserve">CONCLUIDO	</t>
        </is>
      </c>
      <c r="D43" t="n">
        <v>4.7116</v>
      </c>
      <c r="E43" t="n">
        <v>21.22</v>
      </c>
      <c r="F43" t="n">
        <v>15.29</v>
      </c>
      <c r="G43" t="n">
        <v>15.82</v>
      </c>
      <c r="H43" t="n">
        <v>0.21</v>
      </c>
      <c r="I43" t="n">
        <v>58</v>
      </c>
      <c r="J43" t="n">
        <v>278.46</v>
      </c>
      <c r="K43" t="n">
        <v>60.56</v>
      </c>
      <c r="L43" t="n">
        <v>3.25</v>
      </c>
      <c r="M43" t="n">
        <v>56</v>
      </c>
      <c r="N43" t="n">
        <v>74.66</v>
      </c>
      <c r="O43" t="n">
        <v>34577.92</v>
      </c>
      <c r="P43" t="n">
        <v>256.08</v>
      </c>
      <c r="Q43" t="n">
        <v>1389.95</v>
      </c>
      <c r="R43" t="n">
        <v>77.98</v>
      </c>
      <c r="S43" t="n">
        <v>39.31</v>
      </c>
      <c r="T43" t="n">
        <v>18263.21</v>
      </c>
      <c r="U43" t="n">
        <v>0.5</v>
      </c>
      <c r="V43" t="n">
        <v>0.84</v>
      </c>
      <c r="W43" t="n">
        <v>3.45</v>
      </c>
      <c r="X43" t="n">
        <v>1.17</v>
      </c>
      <c r="Y43" t="n">
        <v>1</v>
      </c>
      <c r="Z43" t="n">
        <v>10</v>
      </c>
    </row>
    <row r="44">
      <c r="A44" t="n">
        <v>10</v>
      </c>
      <c r="B44" t="n">
        <v>140</v>
      </c>
      <c r="C44" t="inlineStr">
        <is>
          <t xml:space="preserve">CONCLUIDO	</t>
        </is>
      </c>
      <c r="D44" t="n">
        <v>4.7987</v>
      </c>
      <c r="E44" t="n">
        <v>20.84</v>
      </c>
      <c r="F44" t="n">
        <v>15.17</v>
      </c>
      <c r="G44" t="n">
        <v>17.17</v>
      </c>
      <c r="H44" t="n">
        <v>0.22</v>
      </c>
      <c r="I44" t="n">
        <v>53</v>
      </c>
      <c r="J44" t="n">
        <v>278.95</v>
      </c>
      <c r="K44" t="n">
        <v>60.56</v>
      </c>
      <c r="L44" t="n">
        <v>3.5</v>
      </c>
      <c r="M44" t="n">
        <v>51</v>
      </c>
      <c r="N44" t="n">
        <v>74.90000000000001</v>
      </c>
      <c r="O44" t="n">
        <v>34638.36</v>
      </c>
      <c r="P44" t="n">
        <v>253.18</v>
      </c>
      <c r="Q44" t="n">
        <v>1389.88</v>
      </c>
      <c r="R44" t="n">
        <v>74.05</v>
      </c>
      <c r="S44" t="n">
        <v>39.31</v>
      </c>
      <c r="T44" t="n">
        <v>16323.46</v>
      </c>
      <c r="U44" t="n">
        <v>0.53</v>
      </c>
      <c r="V44" t="n">
        <v>0.85</v>
      </c>
      <c r="W44" t="n">
        <v>3.44</v>
      </c>
      <c r="X44" t="n">
        <v>1.05</v>
      </c>
      <c r="Y44" t="n">
        <v>1</v>
      </c>
      <c r="Z44" t="n">
        <v>10</v>
      </c>
    </row>
    <row r="45">
      <c r="A45" t="n">
        <v>11</v>
      </c>
      <c r="B45" t="n">
        <v>140</v>
      </c>
      <c r="C45" t="inlineStr">
        <is>
          <t xml:space="preserve">CONCLUIDO	</t>
        </is>
      </c>
      <c r="D45" t="n">
        <v>4.8674</v>
      </c>
      <c r="E45" t="n">
        <v>20.54</v>
      </c>
      <c r="F45" t="n">
        <v>15.09</v>
      </c>
      <c r="G45" t="n">
        <v>18.47</v>
      </c>
      <c r="H45" t="n">
        <v>0.24</v>
      </c>
      <c r="I45" t="n">
        <v>49</v>
      </c>
      <c r="J45" t="n">
        <v>279.44</v>
      </c>
      <c r="K45" t="n">
        <v>60.56</v>
      </c>
      <c r="L45" t="n">
        <v>3.75</v>
      </c>
      <c r="M45" t="n">
        <v>47</v>
      </c>
      <c r="N45" t="n">
        <v>75.14</v>
      </c>
      <c r="O45" t="n">
        <v>34698.9</v>
      </c>
      <c r="P45" t="n">
        <v>250.76</v>
      </c>
      <c r="Q45" t="n">
        <v>1389.7</v>
      </c>
      <c r="R45" t="n">
        <v>71.40000000000001</v>
      </c>
      <c r="S45" t="n">
        <v>39.31</v>
      </c>
      <c r="T45" t="n">
        <v>15019.55</v>
      </c>
      <c r="U45" t="n">
        <v>0.55</v>
      </c>
      <c r="V45" t="n">
        <v>0.85</v>
      </c>
      <c r="W45" t="n">
        <v>3.44</v>
      </c>
      <c r="X45" t="n">
        <v>0.96</v>
      </c>
      <c r="Y45" t="n">
        <v>1</v>
      </c>
      <c r="Z45" t="n">
        <v>10</v>
      </c>
    </row>
    <row r="46">
      <c r="A46" t="n">
        <v>12</v>
      </c>
      <c r="B46" t="n">
        <v>140</v>
      </c>
      <c r="C46" t="inlineStr">
        <is>
          <t xml:space="preserve">CONCLUIDO	</t>
        </is>
      </c>
      <c r="D46" t="n">
        <v>4.921</v>
      </c>
      <c r="E46" t="n">
        <v>20.32</v>
      </c>
      <c r="F46" t="n">
        <v>15.02</v>
      </c>
      <c r="G46" t="n">
        <v>19.59</v>
      </c>
      <c r="H46" t="n">
        <v>0.25</v>
      </c>
      <c r="I46" t="n">
        <v>46</v>
      </c>
      <c r="J46" t="n">
        <v>279.94</v>
      </c>
      <c r="K46" t="n">
        <v>60.56</v>
      </c>
      <c r="L46" t="n">
        <v>4</v>
      </c>
      <c r="M46" t="n">
        <v>44</v>
      </c>
      <c r="N46" t="n">
        <v>75.38</v>
      </c>
      <c r="O46" t="n">
        <v>34759.54</v>
      </c>
      <c r="P46" t="n">
        <v>248.6</v>
      </c>
      <c r="Q46" t="n">
        <v>1389.76</v>
      </c>
      <c r="R46" t="n">
        <v>69.12</v>
      </c>
      <c r="S46" t="n">
        <v>39.31</v>
      </c>
      <c r="T46" t="n">
        <v>13894.28</v>
      </c>
      <c r="U46" t="n">
        <v>0.57</v>
      </c>
      <c r="V46" t="n">
        <v>0.85</v>
      </c>
      <c r="W46" t="n">
        <v>3.44</v>
      </c>
      <c r="X46" t="n">
        <v>0.89</v>
      </c>
      <c r="Y46" t="n">
        <v>1</v>
      </c>
      <c r="Z46" t="n">
        <v>10</v>
      </c>
    </row>
    <row r="47">
      <c r="A47" t="n">
        <v>13</v>
      </c>
      <c r="B47" t="n">
        <v>140</v>
      </c>
      <c r="C47" t="inlineStr">
        <is>
          <t xml:space="preserve">CONCLUIDO	</t>
        </is>
      </c>
      <c r="D47" t="n">
        <v>4.974</v>
      </c>
      <c r="E47" t="n">
        <v>20.1</v>
      </c>
      <c r="F47" t="n">
        <v>14.96</v>
      </c>
      <c r="G47" t="n">
        <v>20.87</v>
      </c>
      <c r="H47" t="n">
        <v>0.27</v>
      </c>
      <c r="I47" t="n">
        <v>43</v>
      </c>
      <c r="J47" t="n">
        <v>280.43</v>
      </c>
      <c r="K47" t="n">
        <v>60.56</v>
      </c>
      <c r="L47" t="n">
        <v>4.25</v>
      </c>
      <c r="M47" t="n">
        <v>41</v>
      </c>
      <c r="N47" t="n">
        <v>75.62</v>
      </c>
      <c r="O47" t="n">
        <v>34820.27</v>
      </c>
      <c r="P47" t="n">
        <v>246.73</v>
      </c>
      <c r="Q47" t="n">
        <v>1389.7</v>
      </c>
      <c r="R47" t="n">
        <v>67.31</v>
      </c>
      <c r="S47" t="n">
        <v>39.31</v>
      </c>
      <c r="T47" t="n">
        <v>13006.12</v>
      </c>
      <c r="U47" t="n">
        <v>0.58</v>
      </c>
      <c r="V47" t="n">
        <v>0.86</v>
      </c>
      <c r="W47" t="n">
        <v>3.43</v>
      </c>
      <c r="X47" t="n">
        <v>0.84</v>
      </c>
      <c r="Y47" t="n">
        <v>1</v>
      </c>
      <c r="Z47" t="n">
        <v>10</v>
      </c>
    </row>
    <row r="48">
      <c r="A48" t="n">
        <v>14</v>
      </c>
      <c r="B48" t="n">
        <v>140</v>
      </c>
      <c r="C48" t="inlineStr">
        <is>
          <t xml:space="preserve">CONCLUIDO	</t>
        </is>
      </c>
      <c r="D48" t="n">
        <v>5.0282</v>
      </c>
      <c r="E48" t="n">
        <v>19.89</v>
      </c>
      <c r="F48" t="n">
        <v>14.9</v>
      </c>
      <c r="G48" t="n">
        <v>22.35</v>
      </c>
      <c r="H48" t="n">
        <v>0.29</v>
      </c>
      <c r="I48" t="n">
        <v>40</v>
      </c>
      <c r="J48" t="n">
        <v>280.92</v>
      </c>
      <c r="K48" t="n">
        <v>60.56</v>
      </c>
      <c r="L48" t="n">
        <v>4.5</v>
      </c>
      <c r="M48" t="n">
        <v>38</v>
      </c>
      <c r="N48" t="n">
        <v>75.87</v>
      </c>
      <c r="O48" t="n">
        <v>34881.09</v>
      </c>
      <c r="P48" t="n">
        <v>244.91</v>
      </c>
      <c r="Q48" t="n">
        <v>1389.79</v>
      </c>
      <c r="R48" t="n">
        <v>65.41</v>
      </c>
      <c r="S48" t="n">
        <v>39.31</v>
      </c>
      <c r="T48" t="n">
        <v>12068.07</v>
      </c>
      <c r="U48" t="n">
        <v>0.6</v>
      </c>
      <c r="V48" t="n">
        <v>0.86</v>
      </c>
      <c r="W48" t="n">
        <v>3.42</v>
      </c>
      <c r="X48" t="n">
        <v>0.78</v>
      </c>
      <c r="Y48" t="n">
        <v>1</v>
      </c>
      <c r="Z48" t="n">
        <v>10</v>
      </c>
    </row>
    <row r="49">
      <c r="A49" t="n">
        <v>15</v>
      </c>
      <c r="B49" t="n">
        <v>140</v>
      </c>
      <c r="C49" t="inlineStr">
        <is>
          <t xml:space="preserve">CONCLUIDO	</t>
        </is>
      </c>
      <c r="D49" t="n">
        <v>5.0638</v>
      </c>
      <c r="E49" t="n">
        <v>19.75</v>
      </c>
      <c r="F49" t="n">
        <v>14.86</v>
      </c>
      <c r="G49" t="n">
        <v>23.47</v>
      </c>
      <c r="H49" t="n">
        <v>0.3</v>
      </c>
      <c r="I49" t="n">
        <v>38</v>
      </c>
      <c r="J49" t="n">
        <v>281.41</v>
      </c>
      <c r="K49" t="n">
        <v>60.56</v>
      </c>
      <c r="L49" t="n">
        <v>4.75</v>
      </c>
      <c r="M49" t="n">
        <v>36</v>
      </c>
      <c r="N49" t="n">
        <v>76.11</v>
      </c>
      <c r="O49" t="n">
        <v>34942.02</v>
      </c>
      <c r="P49" t="n">
        <v>243.47</v>
      </c>
      <c r="Q49" t="n">
        <v>1389.88</v>
      </c>
      <c r="R49" t="n">
        <v>64.22</v>
      </c>
      <c r="S49" t="n">
        <v>39.31</v>
      </c>
      <c r="T49" t="n">
        <v>11484.14</v>
      </c>
      <c r="U49" t="n">
        <v>0.61</v>
      </c>
      <c r="V49" t="n">
        <v>0.86</v>
      </c>
      <c r="W49" t="n">
        <v>3.42</v>
      </c>
      <c r="X49" t="n">
        <v>0.74</v>
      </c>
      <c r="Y49" t="n">
        <v>1</v>
      </c>
      <c r="Z49" t="n">
        <v>10</v>
      </c>
    </row>
    <row r="50">
      <c r="A50" t="n">
        <v>16</v>
      </c>
      <c r="B50" t="n">
        <v>140</v>
      </c>
      <c r="C50" t="inlineStr">
        <is>
          <t xml:space="preserve">CONCLUIDO	</t>
        </is>
      </c>
      <c r="D50" t="n">
        <v>5.1016</v>
      </c>
      <c r="E50" t="n">
        <v>19.6</v>
      </c>
      <c r="F50" t="n">
        <v>14.82</v>
      </c>
      <c r="G50" t="n">
        <v>24.7</v>
      </c>
      <c r="H50" t="n">
        <v>0.32</v>
      </c>
      <c r="I50" t="n">
        <v>36</v>
      </c>
      <c r="J50" t="n">
        <v>281.91</v>
      </c>
      <c r="K50" t="n">
        <v>60.56</v>
      </c>
      <c r="L50" t="n">
        <v>5</v>
      </c>
      <c r="M50" t="n">
        <v>34</v>
      </c>
      <c r="N50" t="n">
        <v>76.34999999999999</v>
      </c>
      <c r="O50" t="n">
        <v>35003.04</v>
      </c>
      <c r="P50" t="n">
        <v>241.7</v>
      </c>
      <c r="Q50" t="n">
        <v>1389.79</v>
      </c>
      <c r="R50" t="n">
        <v>62.8</v>
      </c>
      <c r="S50" t="n">
        <v>39.31</v>
      </c>
      <c r="T50" t="n">
        <v>10783.99</v>
      </c>
      <c r="U50" t="n">
        <v>0.63</v>
      </c>
      <c r="V50" t="n">
        <v>0.87</v>
      </c>
      <c r="W50" t="n">
        <v>3.42</v>
      </c>
      <c r="X50" t="n">
        <v>0.7</v>
      </c>
      <c r="Y50" t="n">
        <v>1</v>
      </c>
      <c r="Z50" t="n">
        <v>10</v>
      </c>
    </row>
    <row r="51">
      <c r="A51" t="n">
        <v>17</v>
      </c>
      <c r="B51" t="n">
        <v>140</v>
      </c>
      <c r="C51" t="inlineStr">
        <is>
          <t xml:space="preserve">CONCLUIDO	</t>
        </is>
      </c>
      <c r="D51" t="n">
        <v>5.135</v>
      </c>
      <c r="E51" t="n">
        <v>19.47</v>
      </c>
      <c r="F51" t="n">
        <v>14.8</v>
      </c>
      <c r="G51" t="n">
        <v>26.11</v>
      </c>
      <c r="H51" t="n">
        <v>0.33</v>
      </c>
      <c r="I51" t="n">
        <v>34</v>
      </c>
      <c r="J51" t="n">
        <v>282.4</v>
      </c>
      <c r="K51" t="n">
        <v>60.56</v>
      </c>
      <c r="L51" t="n">
        <v>5.25</v>
      </c>
      <c r="M51" t="n">
        <v>32</v>
      </c>
      <c r="N51" t="n">
        <v>76.59999999999999</v>
      </c>
      <c r="O51" t="n">
        <v>35064.15</v>
      </c>
      <c r="P51" t="n">
        <v>240.15</v>
      </c>
      <c r="Q51" t="n">
        <v>1389.75</v>
      </c>
      <c r="R51" t="n">
        <v>62.23</v>
      </c>
      <c r="S51" t="n">
        <v>39.31</v>
      </c>
      <c r="T51" t="n">
        <v>10508.28</v>
      </c>
      <c r="U51" t="n">
        <v>0.63</v>
      </c>
      <c r="V51" t="n">
        <v>0.87</v>
      </c>
      <c r="W51" t="n">
        <v>3.42</v>
      </c>
      <c r="X51" t="n">
        <v>0.68</v>
      </c>
      <c r="Y51" t="n">
        <v>1</v>
      </c>
      <c r="Z51" t="n">
        <v>10</v>
      </c>
    </row>
    <row r="52">
      <c r="A52" t="n">
        <v>18</v>
      </c>
      <c r="B52" t="n">
        <v>140</v>
      </c>
      <c r="C52" t="inlineStr">
        <is>
          <t xml:space="preserve">CONCLUIDO	</t>
        </is>
      </c>
      <c r="D52" t="n">
        <v>5.1808</v>
      </c>
      <c r="E52" t="n">
        <v>19.3</v>
      </c>
      <c r="F52" t="n">
        <v>14.73</v>
      </c>
      <c r="G52" t="n">
        <v>27.62</v>
      </c>
      <c r="H52" t="n">
        <v>0.35</v>
      </c>
      <c r="I52" t="n">
        <v>32</v>
      </c>
      <c r="J52" t="n">
        <v>282.9</v>
      </c>
      <c r="K52" t="n">
        <v>60.56</v>
      </c>
      <c r="L52" t="n">
        <v>5.5</v>
      </c>
      <c r="M52" t="n">
        <v>30</v>
      </c>
      <c r="N52" t="n">
        <v>76.84999999999999</v>
      </c>
      <c r="O52" t="n">
        <v>35125.37</v>
      </c>
      <c r="P52" t="n">
        <v>238.1</v>
      </c>
      <c r="Q52" t="n">
        <v>1389.66</v>
      </c>
      <c r="R52" t="n">
        <v>60.15</v>
      </c>
      <c r="S52" t="n">
        <v>39.31</v>
      </c>
      <c r="T52" t="n">
        <v>9482.52</v>
      </c>
      <c r="U52" t="n">
        <v>0.65</v>
      </c>
      <c r="V52" t="n">
        <v>0.87</v>
      </c>
      <c r="W52" t="n">
        <v>3.41</v>
      </c>
      <c r="X52" t="n">
        <v>0.61</v>
      </c>
      <c r="Y52" t="n">
        <v>1</v>
      </c>
      <c r="Z52" t="n">
        <v>10</v>
      </c>
    </row>
    <row r="53">
      <c r="A53" t="n">
        <v>19</v>
      </c>
      <c r="B53" t="n">
        <v>140</v>
      </c>
      <c r="C53" t="inlineStr">
        <is>
          <t xml:space="preserve">CONCLUIDO	</t>
        </is>
      </c>
      <c r="D53" t="n">
        <v>5.198</v>
      </c>
      <c r="E53" t="n">
        <v>19.24</v>
      </c>
      <c r="F53" t="n">
        <v>14.72</v>
      </c>
      <c r="G53" t="n">
        <v>28.49</v>
      </c>
      <c r="H53" t="n">
        <v>0.36</v>
      </c>
      <c r="I53" t="n">
        <v>31</v>
      </c>
      <c r="J53" t="n">
        <v>283.4</v>
      </c>
      <c r="K53" t="n">
        <v>60.56</v>
      </c>
      <c r="L53" t="n">
        <v>5.75</v>
      </c>
      <c r="M53" t="n">
        <v>29</v>
      </c>
      <c r="N53" t="n">
        <v>77.09</v>
      </c>
      <c r="O53" t="n">
        <v>35186.68</v>
      </c>
      <c r="P53" t="n">
        <v>237.2</v>
      </c>
      <c r="Q53" t="n">
        <v>1389.85</v>
      </c>
      <c r="R53" t="n">
        <v>59.97</v>
      </c>
      <c r="S53" t="n">
        <v>39.31</v>
      </c>
      <c r="T53" t="n">
        <v>9394.469999999999</v>
      </c>
      <c r="U53" t="n">
        <v>0.66</v>
      </c>
      <c r="V53" t="n">
        <v>0.87</v>
      </c>
      <c r="W53" t="n">
        <v>3.41</v>
      </c>
      <c r="X53" t="n">
        <v>0.59</v>
      </c>
      <c r="Y53" t="n">
        <v>1</v>
      </c>
      <c r="Z53" t="n">
        <v>10</v>
      </c>
    </row>
    <row r="54">
      <c r="A54" t="n">
        <v>20</v>
      </c>
      <c r="B54" t="n">
        <v>140</v>
      </c>
      <c r="C54" t="inlineStr">
        <is>
          <t xml:space="preserve">CONCLUIDO	</t>
        </is>
      </c>
      <c r="D54" t="n">
        <v>5.2141</v>
      </c>
      <c r="E54" t="n">
        <v>19.18</v>
      </c>
      <c r="F54" t="n">
        <v>14.71</v>
      </c>
      <c r="G54" t="n">
        <v>29.42</v>
      </c>
      <c r="H54" t="n">
        <v>0.38</v>
      </c>
      <c r="I54" t="n">
        <v>30</v>
      </c>
      <c r="J54" t="n">
        <v>283.9</v>
      </c>
      <c r="K54" t="n">
        <v>60.56</v>
      </c>
      <c r="L54" t="n">
        <v>6</v>
      </c>
      <c r="M54" t="n">
        <v>28</v>
      </c>
      <c r="N54" t="n">
        <v>77.34</v>
      </c>
      <c r="O54" t="n">
        <v>35248.1</v>
      </c>
      <c r="P54" t="n">
        <v>236.1</v>
      </c>
      <c r="Q54" t="n">
        <v>1389.81</v>
      </c>
      <c r="R54" t="n">
        <v>59.33</v>
      </c>
      <c r="S54" t="n">
        <v>39.31</v>
      </c>
      <c r="T54" t="n">
        <v>9082.940000000001</v>
      </c>
      <c r="U54" t="n">
        <v>0.66</v>
      </c>
      <c r="V54" t="n">
        <v>0.87</v>
      </c>
      <c r="W54" t="n">
        <v>3.42</v>
      </c>
      <c r="X54" t="n">
        <v>0.59</v>
      </c>
      <c r="Y54" t="n">
        <v>1</v>
      </c>
      <c r="Z54" t="n">
        <v>10</v>
      </c>
    </row>
    <row r="55">
      <c r="A55" t="n">
        <v>21</v>
      </c>
      <c r="B55" t="n">
        <v>140</v>
      </c>
      <c r="C55" t="inlineStr">
        <is>
          <t xml:space="preserve">CONCLUIDO	</t>
        </is>
      </c>
      <c r="D55" t="n">
        <v>5.2553</v>
      </c>
      <c r="E55" t="n">
        <v>19.03</v>
      </c>
      <c r="F55" t="n">
        <v>14.66</v>
      </c>
      <c r="G55" t="n">
        <v>31.43</v>
      </c>
      <c r="H55" t="n">
        <v>0.39</v>
      </c>
      <c r="I55" t="n">
        <v>28</v>
      </c>
      <c r="J55" t="n">
        <v>284.4</v>
      </c>
      <c r="K55" t="n">
        <v>60.56</v>
      </c>
      <c r="L55" t="n">
        <v>6.25</v>
      </c>
      <c r="M55" t="n">
        <v>26</v>
      </c>
      <c r="N55" t="n">
        <v>77.59</v>
      </c>
      <c r="O55" t="n">
        <v>35309.61</v>
      </c>
      <c r="P55" t="n">
        <v>234.4</v>
      </c>
      <c r="Q55" t="n">
        <v>1389.6</v>
      </c>
      <c r="R55" t="n">
        <v>57.95</v>
      </c>
      <c r="S55" t="n">
        <v>39.31</v>
      </c>
      <c r="T55" t="n">
        <v>8398.790000000001</v>
      </c>
      <c r="U55" t="n">
        <v>0.68</v>
      </c>
      <c r="V55" t="n">
        <v>0.88</v>
      </c>
      <c r="W55" t="n">
        <v>3.41</v>
      </c>
      <c r="X55" t="n">
        <v>0.54</v>
      </c>
      <c r="Y55" t="n">
        <v>1</v>
      </c>
      <c r="Z55" t="n">
        <v>10</v>
      </c>
    </row>
    <row r="56">
      <c r="A56" t="n">
        <v>22</v>
      </c>
      <c r="B56" t="n">
        <v>140</v>
      </c>
      <c r="C56" t="inlineStr">
        <is>
          <t xml:space="preserve">CONCLUIDO	</t>
        </is>
      </c>
      <c r="D56" t="n">
        <v>5.2755</v>
      </c>
      <c r="E56" t="n">
        <v>18.96</v>
      </c>
      <c r="F56" t="n">
        <v>14.64</v>
      </c>
      <c r="G56" t="n">
        <v>32.54</v>
      </c>
      <c r="H56" t="n">
        <v>0.41</v>
      </c>
      <c r="I56" t="n">
        <v>27</v>
      </c>
      <c r="J56" t="n">
        <v>284.89</v>
      </c>
      <c r="K56" t="n">
        <v>60.56</v>
      </c>
      <c r="L56" t="n">
        <v>6.5</v>
      </c>
      <c r="M56" t="n">
        <v>25</v>
      </c>
      <c r="N56" t="n">
        <v>77.84</v>
      </c>
      <c r="O56" t="n">
        <v>35371.22</v>
      </c>
      <c r="P56" t="n">
        <v>233.18</v>
      </c>
      <c r="Q56" t="n">
        <v>1389.67</v>
      </c>
      <c r="R56" t="n">
        <v>57.71</v>
      </c>
      <c r="S56" t="n">
        <v>39.31</v>
      </c>
      <c r="T56" t="n">
        <v>8284.59</v>
      </c>
      <c r="U56" t="n">
        <v>0.68</v>
      </c>
      <c r="V56" t="n">
        <v>0.88</v>
      </c>
      <c r="W56" t="n">
        <v>3.4</v>
      </c>
      <c r="X56" t="n">
        <v>0.52</v>
      </c>
      <c r="Y56" t="n">
        <v>1</v>
      </c>
      <c r="Z56" t="n">
        <v>10</v>
      </c>
    </row>
    <row r="57">
      <c r="A57" t="n">
        <v>23</v>
      </c>
      <c r="B57" t="n">
        <v>140</v>
      </c>
      <c r="C57" t="inlineStr">
        <is>
          <t xml:space="preserve">CONCLUIDO	</t>
        </is>
      </c>
      <c r="D57" t="n">
        <v>5.2961</v>
      </c>
      <c r="E57" t="n">
        <v>18.88</v>
      </c>
      <c r="F57" t="n">
        <v>14.62</v>
      </c>
      <c r="G57" t="n">
        <v>33.75</v>
      </c>
      <c r="H57" t="n">
        <v>0.42</v>
      </c>
      <c r="I57" t="n">
        <v>26</v>
      </c>
      <c r="J57" t="n">
        <v>285.39</v>
      </c>
      <c r="K57" t="n">
        <v>60.56</v>
      </c>
      <c r="L57" t="n">
        <v>6.75</v>
      </c>
      <c r="M57" t="n">
        <v>24</v>
      </c>
      <c r="N57" t="n">
        <v>78.09</v>
      </c>
      <c r="O57" t="n">
        <v>35432.93</v>
      </c>
      <c r="P57" t="n">
        <v>231.77</v>
      </c>
      <c r="Q57" t="n">
        <v>1389.71</v>
      </c>
      <c r="R57" t="n">
        <v>56.83</v>
      </c>
      <c r="S57" t="n">
        <v>39.31</v>
      </c>
      <c r="T57" t="n">
        <v>7851.76</v>
      </c>
      <c r="U57" t="n">
        <v>0.6899999999999999</v>
      </c>
      <c r="V57" t="n">
        <v>0.88</v>
      </c>
      <c r="W57" t="n">
        <v>3.4</v>
      </c>
      <c r="X57" t="n">
        <v>0.5</v>
      </c>
      <c r="Y57" t="n">
        <v>1</v>
      </c>
      <c r="Z57" t="n">
        <v>10</v>
      </c>
    </row>
    <row r="58">
      <c r="A58" t="n">
        <v>24</v>
      </c>
      <c r="B58" t="n">
        <v>140</v>
      </c>
      <c r="C58" t="inlineStr">
        <is>
          <t xml:space="preserve">CONCLUIDO	</t>
        </is>
      </c>
      <c r="D58" t="n">
        <v>5.3138</v>
      </c>
      <c r="E58" t="n">
        <v>18.82</v>
      </c>
      <c r="F58" t="n">
        <v>14.61</v>
      </c>
      <c r="G58" t="n">
        <v>35.07</v>
      </c>
      <c r="H58" t="n">
        <v>0.44</v>
      </c>
      <c r="I58" t="n">
        <v>25</v>
      </c>
      <c r="J58" t="n">
        <v>285.9</v>
      </c>
      <c r="K58" t="n">
        <v>60.56</v>
      </c>
      <c r="L58" t="n">
        <v>7</v>
      </c>
      <c r="M58" t="n">
        <v>23</v>
      </c>
      <c r="N58" t="n">
        <v>78.34</v>
      </c>
      <c r="O58" t="n">
        <v>35494.74</v>
      </c>
      <c r="P58" t="n">
        <v>231.13</v>
      </c>
      <c r="Q58" t="n">
        <v>1389.61</v>
      </c>
      <c r="R58" t="n">
        <v>56.6</v>
      </c>
      <c r="S58" t="n">
        <v>39.31</v>
      </c>
      <c r="T58" t="n">
        <v>7741.36</v>
      </c>
      <c r="U58" t="n">
        <v>0.6899999999999999</v>
      </c>
      <c r="V58" t="n">
        <v>0.88</v>
      </c>
      <c r="W58" t="n">
        <v>3.4</v>
      </c>
      <c r="X58" t="n">
        <v>0.49</v>
      </c>
      <c r="Y58" t="n">
        <v>1</v>
      </c>
      <c r="Z58" t="n">
        <v>10</v>
      </c>
    </row>
    <row r="59">
      <c r="A59" t="n">
        <v>25</v>
      </c>
      <c r="B59" t="n">
        <v>140</v>
      </c>
      <c r="C59" t="inlineStr">
        <is>
          <t xml:space="preserve">CONCLUIDO	</t>
        </is>
      </c>
      <c r="D59" t="n">
        <v>5.3396</v>
      </c>
      <c r="E59" t="n">
        <v>18.73</v>
      </c>
      <c r="F59" t="n">
        <v>14.57</v>
      </c>
      <c r="G59" t="n">
        <v>36.43</v>
      </c>
      <c r="H59" t="n">
        <v>0.45</v>
      </c>
      <c r="I59" t="n">
        <v>24</v>
      </c>
      <c r="J59" t="n">
        <v>286.4</v>
      </c>
      <c r="K59" t="n">
        <v>60.56</v>
      </c>
      <c r="L59" t="n">
        <v>7.25</v>
      </c>
      <c r="M59" t="n">
        <v>22</v>
      </c>
      <c r="N59" t="n">
        <v>78.59</v>
      </c>
      <c r="O59" t="n">
        <v>35556.78</v>
      </c>
      <c r="P59" t="n">
        <v>229.13</v>
      </c>
      <c r="Q59" t="n">
        <v>1389.65</v>
      </c>
      <c r="R59" t="n">
        <v>55.38</v>
      </c>
      <c r="S59" t="n">
        <v>39.31</v>
      </c>
      <c r="T59" t="n">
        <v>7134.62</v>
      </c>
      <c r="U59" t="n">
        <v>0.71</v>
      </c>
      <c r="V59" t="n">
        <v>0.88</v>
      </c>
      <c r="W59" t="n">
        <v>3.4</v>
      </c>
      <c r="X59" t="n">
        <v>0.45</v>
      </c>
      <c r="Y59" t="n">
        <v>1</v>
      </c>
      <c r="Z59" t="n">
        <v>10</v>
      </c>
    </row>
    <row r="60">
      <c r="A60" t="n">
        <v>26</v>
      </c>
      <c r="B60" t="n">
        <v>140</v>
      </c>
      <c r="C60" t="inlineStr">
        <is>
          <t xml:space="preserve">CONCLUIDO	</t>
        </is>
      </c>
      <c r="D60" t="n">
        <v>5.3586</v>
      </c>
      <c r="E60" t="n">
        <v>18.66</v>
      </c>
      <c r="F60" t="n">
        <v>14.56</v>
      </c>
      <c r="G60" t="n">
        <v>37.98</v>
      </c>
      <c r="H60" t="n">
        <v>0.47</v>
      </c>
      <c r="I60" t="n">
        <v>23</v>
      </c>
      <c r="J60" t="n">
        <v>286.9</v>
      </c>
      <c r="K60" t="n">
        <v>60.56</v>
      </c>
      <c r="L60" t="n">
        <v>7.5</v>
      </c>
      <c r="M60" t="n">
        <v>21</v>
      </c>
      <c r="N60" t="n">
        <v>78.84999999999999</v>
      </c>
      <c r="O60" t="n">
        <v>35618.8</v>
      </c>
      <c r="P60" t="n">
        <v>228.13</v>
      </c>
      <c r="Q60" t="n">
        <v>1389.8</v>
      </c>
      <c r="R60" t="n">
        <v>54.95</v>
      </c>
      <c r="S60" t="n">
        <v>39.31</v>
      </c>
      <c r="T60" t="n">
        <v>6925.68</v>
      </c>
      <c r="U60" t="n">
        <v>0.72</v>
      </c>
      <c r="V60" t="n">
        <v>0.88</v>
      </c>
      <c r="W60" t="n">
        <v>3.4</v>
      </c>
      <c r="X60" t="n">
        <v>0.44</v>
      </c>
      <c r="Y60" t="n">
        <v>1</v>
      </c>
      <c r="Z60" t="n">
        <v>10</v>
      </c>
    </row>
    <row r="61">
      <c r="A61" t="n">
        <v>27</v>
      </c>
      <c r="B61" t="n">
        <v>140</v>
      </c>
      <c r="C61" t="inlineStr">
        <is>
          <t xml:space="preserve">CONCLUIDO	</t>
        </is>
      </c>
      <c r="D61" t="n">
        <v>5.3793</v>
      </c>
      <c r="E61" t="n">
        <v>18.59</v>
      </c>
      <c r="F61" t="n">
        <v>14.54</v>
      </c>
      <c r="G61" t="n">
        <v>39.65</v>
      </c>
      <c r="H61" t="n">
        <v>0.48</v>
      </c>
      <c r="I61" t="n">
        <v>22</v>
      </c>
      <c r="J61" t="n">
        <v>287.41</v>
      </c>
      <c r="K61" t="n">
        <v>60.56</v>
      </c>
      <c r="L61" t="n">
        <v>7.75</v>
      </c>
      <c r="M61" t="n">
        <v>20</v>
      </c>
      <c r="N61" t="n">
        <v>79.09999999999999</v>
      </c>
      <c r="O61" t="n">
        <v>35680.92</v>
      </c>
      <c r="P61" t="n">
        <v>226.21</v>
      </c>
      <c r="Q61" t="n">
        <v>1389.66</v>
      </c>
      <c r="R61" t="n">
        <v>54.11</v>
      </c>
      <c r="S61" t="n">
        <v>39.31</v>
      </c>
      <c r="T61" t="n">
        <v>6512.99</v>
      </c>
      <c r="U61" t="n">
        <v>0.73</v>
      </c>
      <c r="V61" t="n">
        <v>0.88</v>
      </c>
      <c r="W61" t="n">
        <v>3.4</v>
      </c>
      <c r="X61" t="n">
        <v>0.42</v>
      </c>
      <c r="Y61" t="n">
        <v>1</v>
      </c>
      <c r="Z61" t="n">
        <v>10</v>
      </c>
    </row>
    <row r="62">
      <c r="A62" t="n">
        <v>28</v>
      </c>
      <c r="B62" t="n">
        <v>140</v>
      </c>
      <c r="C62" t="inlineStr">
        <is>
          <t xml:space="preserve">CONCLUIDO	</t>
        </is>
      </c>
      <c r="D62" t="n">
        <v>5.375</v>
      </c>
      <c r="E62" t="n">
        <v>18.6</v>
      </c>
      <c r="F62" t="n">
        <v>14.55</v>
      </c>
      <c r="G62" t="n">
        <v>39.69</v>
      </c>
      <c r="H62" t="n">
        <v>0.49</v>
      </c>
      <c r="I62" t="n">
        <v>22</v>
      </c>
      <c r="J62" t="n">
        <v>287.91</v>
      </c>
      <c r="K62" t="n">
        <v>60.56</v>
      </c>
      <c r="L62" t="n">
        <v>8</v>
      </c>
      <c r="M62" t="n">
        <v>20</v>
      </c>
      <c r="N62" t="n">
        <v>79.36</v>
      </c>
      <c r="O62" t="n">
        <v>35743.15</v>
      </c>
      <c r="P62" t="n">
        <v>225.75</v>
      </c>
      <c r="Q62" t="n">
        <v>1389.7</v>
      </c>
      <c r="R62" t="n">
        <v>54.76</v>
      </c>
      <c r="S62" t="n">
        <v>39.31</v>
      </c>
      <c r="T62" t="n">
        <v>6835.15</v>
      </c>
      <c r="U62" t="n">
        <v>0.72</v>
      </c>
      <c r="V62" t="n">
        <v>0.88</v>
      </c>
      <c r="W62" t="n">
        <v>3.4</v>
      </c>
      <c r="X62" t="n">
        <v>0.43</v>
      </c>
      <c r="Y62" t="n">
        <v>1</v>
      </c>
      <c r="Z62" t="n">
        <v>10</v>
      </c>
    </row>
    <row r="63">
      <c r="A63" t="n">
        <v>29</v>
      </c>
      <c r="B63" t="n">
        <v>140</v>
      </c>
      <c r="C63" t="inlineStr">
        <is>
          <t xml:space="preserve">CONCLUIDO	</t>
        </is>
      </c>
      <c r="D63" t="n">
        <v>5.4009</v>
      </c>
      <c r="E63" t="n">
        <v>18.52</v>
      </c>
      <c r="F63" t="n">
        <v>14.52</v>
      </c>
      <c r="G63" t="n">
        <v>41.48</v>
      </c>
      <c r="H63" t="n">
        <v>0.51</v>
      </c>
      <c r="I63" t="n">
        <v>21</v>
      </c>
      <c r="J63" t="n">
        <v>288.42</v>
      </c>
      <c r="K63" t="n">
        <v>60.56</v>
      </c>
      <c r="L63" t="n">
        <v>8.25</v>
      </c>
      <c r="M63" t="n">
        <v>19</v>
      </c>
      <c r="N63" t="n">
        <v>79.61</v>
      </c>
      <c r="O63" t="n">
        <v>35805.48</v>
      </c>
      <c r="P63" t="n">
        <v>224.35</v>
      </c>
      <c r="Q63" t="n">
        <v>1389.63</v>
      </c>
      <c r="R63" t="n">
        <v>53.6</v>
      </c>
      <c r="S63" t="n">
        <v>39.31</v>
      </c>
      <c r="T63" t="n">
        <v>6258.91</v>
      </c>
      <c r="U63" t="n">
        <v>0.73</v>
      </c>
      <c r="V63" t="n">
        <v>0.88</v>
      </c>
      <c r="W63" t="n">
        <v>3.4</v>
      </c>
      <c r="X63" t="n">
        <v>0.4</v>
      </c>
      <c r="Y63" t="n">
        <v>1</v>
      </c>
      <c r="Z63" t="n">
        <v>10</v>
      </c>
    </row>
    <row r="64">
      <c r="A64" t="n">
        <v>30</v>
      </c>
      <c r="B64" t="n">
        <v>140</v>
      </c>
      <c r="C64" t="inlineStr">
        <is>
          <t xml:space="preserve">CONCLUIDO	</t>
        </is>
      </c>
      <c r="D64" t="n">
        <v>5.4203</v>
      </c>
      <c r="E64" t="n">
        <v>18.45</v>
      </c>
      <c r="F64" t="n">
        <v>14.5</v>
      </c>
      <c r="G64" t="n">
        <v>43.51</v>
      </c>
      <c r="H64" t="n">
        <v>0.52</v>
      </c>
      <c r="I64" t="n">
        <v>20</v>
      </c>
      <c r="J64" t="n">
        <v>288.92</v>
      </c>
      <c r="K64" t="n">
        <v>60.56</v>
      </c>
      <c r="L64" t="n">
        <v>8.5</v>
      </c>
      <c r="M64" t="n">
        <v>18</v>
      </c>
      <c r="N64" t="n">
        <v>79.87</v>
      </c>
      <c r="O64" t="n">
        <v>35867.91</v>
      </c>
      <c r="P64" t="n">
        <v>222.96</v>
      </c>
      <c r="Q64" t="n">
        <v>1389.58</v>
      </c>
      <c r="R64" t="n">
        <v>53.21</v>
      </c>
      <c r="S64" t="n">
        <v>39.31</v>
      </c>
      <c r="T64" t="n">
        <v>6072.86</v>
      </c>
      <c r="U64" t="n">
        <v>0.74</v>
      </c>
      <c r="V64" t="n">
        <v>0.89</v>
      </c>
      <c r="W64" t="n">
        <v>3.39</v>
      </c>
      <c r="X64" t="n">
        <v>0.38</v>
      </c>
      <c r="Y64" t="n">
        <v>1</v>
      </c>
      <c r="Z64" t="n">
        <v>10</v>
      </c>
    </row>
    <row r="65">
      <c r="A65" t="n">
        <v>31</v>
      </c>
      <c r="B65" t="n">
        <v>140</v>
      </c>
      <c r="C65" t="inlineStr">
        <is>
          <t xml:space="preserve">CONCLUIDO	</t>
        </is>
      </c>
      <c r="D65" t="n">
        <v>5.4233</v>
      </c>
      <c r="E65" t="n">
        <v>18.44</v>
      </c>
      <c r="F65" t="n">
        <v>14.49</v>
      </c>
      <c r="G65" t="n">
        <v>43.48</v>
      </c>
      <c r="H65" t="n">
        <v>0.54</v>
      </c>
      <c r="I65" t="n">
        <v>20</v>
      </c>
      <c r="J65" t="n">
        <v>289.43</v>
      </c>
      <c r="K65" t="n">
        <v>60.56</v>
      </c>
      <c r="L65" t="n">
        <v>8.75</v>
      </c>
      <c r="M65" t="n">
        <v>18</v>
      </c>
      <c r="N65" t="n">
        <v>80.12</v>
      </c>
      <c r="O65" t="n">
        <v>35930.44</v>
      </c>
      <c r="P65" t="n">
        <v>222.31</v>
      </c>
      <c r="Q65" t="n">
        <v>1389.59</v>
      </c>
      <c r="R65" t="n">
        <v>53.02</v>
      </c>
      <c r="S65" t="n">
        <v>39.31</v>
      </c>
      <c r="T65" t="n">
        <v>5977.29</v>
      </c>
      <c r="U65" t="n">
        <v>0.74</v>
      </c>
      <c r="V65" t="n">
        <v>0.89</v>
      </c>
      <c r="W65" t="n">
        <v>3.39</v>
      </c>
      <c r="X65" t="n">
        <v>0.37</v>
      </c>
      <c r="Y65" t="n">
        <v>1</v>
      </c>
      <c r="Z65" t="n">
        <v>10</v>
      </c>
    </row>
    <row r="66">
      <c r="A66" t="n">
        <v>32</v>
      </c>
      <c r="B66" t="n">
        <v>140</v>
      </c>
      <c r="C66" t="inlineStr">
        <is>
          <t xml:space="preserve">CONCLUIDO	</t>
        </is>
      </c>
      <c r="D66" t="n">
        <v>5.4399</v>
      </c>
      <c r="E66" t="n">
        <v>18.38</v>
      </c>
      <c r="F66" t="n">
        <v>14.49</v>
      </c>
      <c r="G66" t="n">
        <v>45.76</v>
      </c>
      <c r="H66" t="n">
        <v>0.55</v>
      </c>
      <c r="I66" t="n">
        <v>19</v>
      </c>
      <c r="J66" t="n">
        <v>289.94</v>
      </c>
      <c r="K66" t="n">
        <v>60.56</v>
      </c>
      <c r="L66" t="n">
        <v>9</v>
      </c>
      <c r="M66" t="n">
        <v>17</v>
      </c>
      <c r="N66" t="n">
        <v>80.38</v>
      </c>
      <c r="O66" t="n">
        <v>35993.08</v>
      </c>
      <c r="P66" t="n">
        <v>220.96</v>
      </c>
      <c r="Q66" t="n">
        <v>1389.63</v>
      </c>
      <c r="R66" t="n">
        <v>52.65</v>
      </c>
      <c r="S66" t="n">
        <v>39.31</v>
      </c>
      <c r="T66" t="n">
        <v>5793.11</v>
      </c>
      <c r="U66" t="n">
        <v>0.75</v>
      </c>
      <c r="V66" t="n">
        <v>0.89</v>
      </c>
      <c r="W66" t="n">
        <v>3.4</v>
      </c>
      <c r="X66" t="n">
        <v>0.37</v>
      </c>
      <c r="Y66" t="n">
        <v>1</v>
      </c>
      <c r="Z66" t="n">
        <v>10</v>
      </c>
    </row>
    <row r="67">
      <c r="A67" t="n">
        <v>33</v>
      </c>
      <c r="B67" t="n">
        <v>140</v>
      </c>
      <c r="C67" t="inlineStr">
        <is>
          <t xml:space="preserve">CONCLUIDO	</t>
        </is>
      </c>
      <c r="D67" t="n">
        <v>5.4617</v>
      </c>
      <c r="E67" t="n">
        <v>18.31</v>
      </c>
      <c r="F67" t="n">
        <v>14.47</v>
      </c>
      <c r="G67" t="n">
        <v>48.23</v>
      </c>
      <c r="H67" t="n">
        <v>0.57</v>
      </c>
      <c r="I67" t="n">
        <v>18</v>
      </c>
      <c r="J67" t="n">
        <v>290.45</v>
      </c>
      <c r="K67" t="n">
        <v>60.56</v>
      </c>
      <c r="L67" t="n">
        <v>9.25</v>
      </c>
      <c r="M67" t="n">
        <v>16</v>
      </c>
      <c r="N67" t="n">
        <v>80.64</v>
      </c>
      <c r="O67" t="n">
        <v>36055.83</v>
      </c>
      <c r="P67" t="n">
        <v>219.24</v>
      </c>
      <c r="Q67" t="n">
        <v>1389.67</v>
      </c>
      <c r="R67" t="n">
        <v>52.07</v>
      </c>
      <c r="S67" t="n">
        <v>39.31</v>
      </c>
      <c r="T67" t="n">
        <v>5509.17</v>
      </c>
      <c r="U67" t="n">
        <v>0.75</v>
      </c>
      <c r="V67" t="n">
        <v>0.89</v>
      </c>
      <c r="W67" t="n">
        <v>3.39</v>
      </c>
      <c r="X67" t="n">
        <v>0.35</v>
      </c>
      <c r="Y67" t="n">
        <v>1</v>
      </c>
      <c r="Z67" t="n">
        <v>10</v>
      </c>
    </row>
    <row r="68">
      <c r="A68" t="n">
        <v>34</v>
      </c>
      <c r="B68" t="n">
        <v>140</v>
      </c>
      <c r="C68" t="inlineStr">
        <is>
          <t xml:space="preserve">CONCLUIDO	</t>
        </is>
      </c>
      <c r="D68" t="n">
        <v>5.4636</v>
      </c>
      <c r="E68" t="n">
        <v>18.3</v>
      </c>
      <c r="F68" t="n">
        <v>14.46</v>
      </c>
      <c r="G68" t="n">
        <v>48.21</v>
      </c>
      <c r="H68" t="n">
        <v>0.58</v>
      </c>
      <c r="I68" t="n">
        <v>18</v>
      </c>
      <c r="J68" t="n">
        <v>290.96</v>
      </c>
      <c r="K68" t="n">
        <v>60.56</v>
      </c>
      <c r="L68" t="n">
        <v>9.5</v>
      </c>
      <c r="M68" t="n">
        <v>16</v>
      </c>
      <c r="N68" t="n">
        <v>80.90000000000001</v>
      </c>
      <c r="O68" t="n">
        <v>36118.68</v>
      </c>
      <c r="P68" t="n">
        <v>217.83</v>
      </c>
      <c r="Q68" t="n">
        <v>1389.57</v>
      </c>
      <c r="R68" t="n">
        <v>52.09</v>
      </c>
      <c r="S68" t="n">
        <v>39.31</v>
      </c>
      <c r="T68" t="n">
        <v>5520.28</v>
      </c>
      <c r="U68" t="n">
        <v>0.75</v>
      </c>
      <c r="V68" t="n">
        <v>0.89</v>
      </c>
      <c r="W68" t="n">
        <v>3.38</v>
      </c>
      <c r="X68" t="n">
        <v>0.34</v>
      </c>
      <c r="Y68" t="n">
        <v>1</v>
      </c>
      <c r="Z68" t="n">
        <v>10</v>
      </c>
    </row>
    <row r="69">
      <c r="A69" t="n">
        <v>35</v>
      </c>
      <c r="B69" t="n">
        <v>140</v>
      </c>
      <c r="C69" t="inlineStr">
        <is>
          <t xml:space="preserve">CONCLUIDO	</t>
        </is>
      </c>
      <c r="D69" t="n">
        <v>5.4842</v>
      </c>
      <c r="E69" t="n">
        <v>18.23</v>
      </c>
      <c r="F69" t="n">
        <v>14.45</v>
      </c>
      <c r="G69" t="n">
        <v>50.98</v>
      </c>
      <c r="H69" t="n">
        <v>0.6</v>
      </c>
      <c r="I69" t="n">
        <v>17</v>
      </c>
      <c r="J69" t="n">
        <v>291.47</v>
      </c>
      <c r="K69" t="n">
        <v>60.56</v>
      </c>
      <c r="L69" t="n">
        <v>9.75</v>
      </c>
      <c r="M69" t="n">
        <v>15</v>
      </c>
      <c r="N69" t="n">
        <v>81.16</v>
      </c>
      <c r="O69" t="n">
        <v>36181.64</v>
      </c>
      <c r="P69" t="n">
        <v>216.25</v>
      </c>
      <c r="Q69" t="n">
        <v>1389.67</v>
      </c>
      <c r="R69" t="n">
        <v>51.41</v>
      </c>
      <c r="S69" t="n">
        <v>39.31</v>
      </c>
      <c r="T69" t="n">
        <v>5183.51</v>
      </c>
      <c r="U69" t="n">
        <v>0.76</v>
      </c>
      <c r="V69" t="n">
        <v>0.89</v>
      </c>
      <c r="W69" t="n">
        <v>3.39</v>
      </c>
      <c r="X69" t="n">
        <v>0.32</v>
      </c>
      <c r="Y69" t="n">
        <v>1</v>
      </c>
      <c r="Z69" t="n">
        <v>10</v>
      </c>
    </row>
    <row r="70">
      <c r="A70" t="n">
        <v>36</v>
      </c>
      <c r="B70" t="n">
        <v>140</v>
      </c>
      <c r="C70" t="inlineStr">
        <is>
          <t xml:space="preserve">CONCLUIDO	</t>
        </is>
      </c>
      <c r="D70" t="n">
        <v>5.4868</v>
      </c>
      <c r="E70" t="n">
        <v>18.23</v>
      </c>
      <c r="F70" t="n">
        <v>14.44</v>
      </c>
      <c r="G70" t="n">
        <v>50.95</v>
      </c>
      <c r="H70" t="n">
        <v>0.61</v>
      </c>
      <c r="I70" t="n">
        <v>17</v>
      </c>
      <c r="J70" t="n">
        <v>291.98</v>
      </c>
      <c r="K70" t="n">
        <v>60.56</v>
      </c>
      <c r="L70" t="n">
        <v>10</v>
      </c>
      <c r="M70" t="n">
        <v>15</v>
      </c>
      <c r="N70" t="n">
        <v>81.42</v>
      </c>
      <c r="O70" t="n">
        <v>36244.71</v>
      </c>
      <c r="P70" t="n">
        <v>216.06</v>
      </c>
      <c r="Q70" t="n">
        <v>1389.62</v>
      </c>
      <c r="R70" t="n">
        <v>51.18</v>
      </c>
      <c r="S70" t="n">
        <v>39.31</v>
      </c>
      <c r="T70" t="n">
        <v>5072.88</v>
      </c>
      <c r="U70" t="n">
        <v>0.77</v>
      </c>
      <c r="V70" t="n">
        <v>0.89</v>
      </c>
      <c r="W70" t="n">
        <v>3.39</v>
      </c>
      <c r="X70" t="n">
        <v>0.31</v>
      </c>
      <c r="Y70" t="n">
        <v>1</v>
      </c>
      <c r="Z70" t="n">
        <v>10</v>
      </c>
    </row>
    <row r="71">
      <c r="A71" t="n">
        <v>37</v>
      </c>
      <c r="B71" t="n">
        <v>140</v>
      </c>
      <c r="C71" t="inlineStr">
        <is>
          <t xml:space="preserve">CONCLUIDO	</t>
        </is>
      </c>
      <c r="D71" t="n">
        <v>5.508</v>
      </c>
      <c r="E71" t="n">
        <v>18.16</v>
      </c>
      <c r="F71" t="n">
        <v>14.42</v>
      </c>
      <c r="G71" t="n">
        <v>54.07</v>
      </c>
      <c r="H71" t="n">
        <v>0.62</v>
      </c>
      <c r="I71" t="n">
        <v>16</v>
      </c>
      <c r="J71" t="n">
        <v>292.49</v>
      </c>
      <c r="K71" t="n">
        <v>60.56</v>
      </c>
      <c r="L71" t="n">
        <v>10.25</v>
      </c>
      <c r="M71" t="n">
        <v>14</v>
      </c>
      <c r="N71" t="n">
        <v>81.68000000000001</v>
      </c>
      <c r="O71" t="n">
        <v>36307.88</v>
      </c>
      <c r="P71" t="n">
        <v>213.63</v>
      </c>
      <c r="Q71" t="n">
        <v>1389.61</v>
      </c>
      <c r="R71" t="n">
        <v>50.64</v>
      </c>
      <c r="S71" t="n">
        <v>39.31</v>
      </c>
      <c r="T71" t="n">
        <v>4805.31</v>
      </c>
      <c r="U71" t="n">
        <v>0.78</v>
      </c>
      <c r="V71" t="n">
        <v>0.89</v>
      </c>
      <c r="W71" t="n">
        <v>3.38</v>
      </c>
      <c r="X71" t="n">
        <v>0.3</v>
      </c>
      <c r="Y71" t="n">
        <v>1</v>
      </c>
      <c r="Z71" t="n">
        <v>10</v>
      </c>
    </row>
    <row r="72">
      <c r="A72" t="n">
        <v>38</v>
      </c>
      <c r="B72" t="n">
        <v>140</v>
      </c>
      <c r="C72" t="inlineStr">
        <is>
          <t xml:space="preserve">CONCLUIDO	</t>
        </is>
      </c>
      <c r="D72" t="n">
        <v>5.5048</v>
      </c>
      <c r="E72" t="n">
        <v>18.17</v>
      </c>
      <c r="F72" t="n">
        <v>14.43</v>
      </c>
      <c r="G72" t="n">
        <v>54.11</v>
      </c>
      <c r="H72" t="n">
        <v>0.64</v>
      </c>
      <c r="I72" t="n">
        <v>16</v>
      </c>
      <c r="J72" t="n">
        <v>293</v>
      </c>
      <c r="K72" t="n">
        <v>60.56</v>
      </c>
      <c r="L72" t="n">
        <v>10.5</v>
      </c>
      <c r="M72" t="n">
        <v>14</v>
      </c>
      <c r="N72" t="n">
        <v>81.95</v>
      </c>
      <c r="O72" t="n">
        <v>36371.17</v>
      </c>
      <c r="P72" t="n">
        <v>213.74</v>
      </c>
      <c r="Q72" t="n">
        <v>1389.57</v>
      </c>
      <c r="R72" t="n">
        <v>50.93</v>
      </c>
      <c r="S72" t="n">
        <v>39.31</v>
      </c>
      <c r="T72" t="n">
        <v>4951.28</v>
      </c>
      <c r="U72" t="n">
        <v>0.77</v>
      </c>
      <c r="V72" t="n">
        <v>0.89</v>
      </c>
      <c r="W72" t="n">
        <v>3.39</v>
      </c>
      <c r="X72" t="n">
        <v>0.31</v>
      </c>
      <c r="Y72" t="n">
        <v>1</v>
      </c>
      <c r="Z72" t="n">
        <v>10</v>
      </c>
    </row>
    <row r="73">
      <c r="A73" t="n">
        <v>39</v>
      </c>
      <c r="B73" t="n">
        <v>140</v>
      </c>
      <c r="C73" t="inlineStr">
        <is>
          <t xml:space="preserve">CONCLUIDO	</t>
        </is>
      </c>
      <c r="D73" t="n">
        <v>5.5064</v>
      </c>
      <c r="E73" t="n">
        <v>18.16</v>
      </c>
      <c r="F73" t="n">
        <v>14.42</v>
      </c>
      <c r="G73" t="n">
        <v>54.09</v>
      </c>
      <c r="H73" t="n">
        <v>0.65</v>
      </c>
      <c r="I73" t="n">
        <v>16</v>
      </c>
      <c r="J73" t="n">
        <v>293.52</v>
      </c>
      <c r="K73" t="n">
        <v>60.56</v>
      </c>
      <c r="L73" t="n">
        <v>10.75</v>
      </c>
      <c r="M73" t="n">
        <v>14</v>
      </c>
      <c r="N73" t="n">
        <v>82.20999999999999</v>
      </c>
      <c r="O73" t="n">
        <v>36434.56</v>
      </c>
      <c r="P73" t="n">
        <v>212.21</v>
      </c>
      <c r="Q73" t="n">
        <v>1389.57</v>
      </c>
      <c r="R73" t="n">
        <v>50.93</v>
      </c>
      <c r="S73" t="n">
        <v>39.31</v>
      </c>
      <c r="T73" t="n">
        <v>4951.39</v>
      </c>
      <c r="U73" t="n">
        <v>0.77</v>
      </c>
      <c r="V73" t="n">
        <v>0.89</v>
      </c>
      <c r="W73" t="n">
        <v>3.38</v>
      </c>
      <c r="X73" t="n">
        <v>0.3</v>
      </c>
      <c r="Y73" t="n">
        <v>1</v>
      </c>
      <c r="Z73" t="n">
        <v>10</v>
      </c>
    </row>
    <row r="74">
      <c r="A74" t="n">
        <v>40</v>
      </c>
      <c r="B74" t="n">
        <v>140</v>
      </c>
      <c r="C74" t="inlineStr">
        <is>
          <t xml:space="preserve">CONCLUIDO	</t>
        </is>
      </c>
      <c r="D74" t="n">
        <v>5.53</v>
      </c>
      <c r="E74" t="n">
        <v>18.08</v>
      </c>
      <c r="F74" t="n">
        <v>14.4</v>
      </c>
      <c r="G74" t="n">
        <v>57.6</v>
      </c>
      <c r="H74" t="n">
        <v>0.67</v>
      </c>
      <c r="I74" t="n">
        <v>15</v>
      </c>
      <c r="J74" t="n">
        <v>294.03</v>
      </c>
      <c r="K74" t="n">
        <v>60.56</v>
      </c>
      <c r="L74" t="n">
        <v>11</v>
      </c>
      <c r="M74" t="n">
        <v>13</v>
      </c>
      <c r="N74" t="n">
        <v>82.48</v>
      </c>
      <c r="O74" t="n">
        <v>36498.06</v>
      </c>
      <c r="P74" t="n">
        <v>210.36</v>
      </c>
      <c r="Q74" t="n">
        <v>1389.57</v>
      </c>
      <c r="R74" t="n">
        <v>50.03</v>
      </c>
      <c r="S74" t="n">
        <v>39.31</v>
      </c>
      <c r="T74" t="n">
        <v>4506.35</v>
      </c>
      <c r="U74" t="n">
        <v>0.79</v>
      </c>
      <c r="V74" t="n">
        <v>0.89</v>
      </c>
      <c r="W74" t="n">
        <v>3.38</v>
      </c>
      <c r="X74" t="n">
        <v>0.28</v>
      </c>
      <c r="Y74" t="n">
        <v>1</v>
      </c>
      <c r="Z74" t="n">
        <v>10</v>
      </c>
    </row>
    <row r="75">
      <c r="A75" t="n">
        <v>41</v>
      </c>
      <c r="B75" t="n">
        <v>140</v>
      </c>
      <c r="C75" t="inlineStr">
        <is>
          <t xml:space="preserve">CONCLUIDO	</t>
        </is>
      </c>
      <c r="D75" t="n">
        <v>5.5254</v>
      </c>
      <c r="E75" t="n">
        <v>18.1</v>
      </c>
      <c r="F75" t="n">
        <v>14.41</v>
      </c>
      <c r="G75" t="n">
        <v>57.66</v>
      </c>
      <c r="H75" t="n">
        <v>0.68</v>
      </c>
      <c r="I75" t="n">
        <v>15</v>
      </c>
      <c r="J75" t="n">
        <v>294.55</v>
      </c>
      <c r="K75" t="n">
        <v>60.56</v>
      </c>
      <c r="L75" t="n">
        <v>11.25</v>
      </c>
      <c r="M75" t="n">
        <v>13</v>
      </c>
      <c r="N75" t="n">
        <v>82.73999999999999</v>
      </c>
      <c r="O75" t="n">
        <v>36561.67</v>
      </c>
      <c r="P75" t="n">
        <v>209.57</v>
      </c>
      <c r="Q75" t="n">
        <v>1389.7</v>
      </c>
      <c r="R75" t="n">
        <v>50.38</v>
      </c>
      <c r="S75" t="n">
        <v>39.31</v>
      </c>
      <c r="T75" t="n">
        <v>4681.96</v>
      </c>
      <c r="U75" t="n">
        <v>0.78</v>
      </c>
      <c r="V75" t="n">
        <v>0.89</v>
      </c>
      <c r="W75" t="n">
        <v>3.39</v>
      </c>
      <c r="X75" t="n">
        <v>0.29</v>
      </c>
      <c r="Y75" t="n">
        <v>1</v>
      </c>
      <c r="Z75" t="n">
        <v>10</v>
      </c>
    </row>
    <row r="76">
      <c r="A76" t="n">
        <v>42</v>
      </c>
      <c r="B76" t="n">
        <v>140</v>
      </c>
      <c r="C76" t="inlineStr">
        <is>
          <t xml:space="preserve">CONCLUIDO	</t>
        </is>
      </c>
      <c r="D76" t="n">
        <v>5.5522</v>
      </c>
      <c r="E76" t="n">
        <v>18.01</v>
      </c>
      <c r="F76" t="n">
        <v>14.38</v>
      </c>
      <c r="G76" t="n">
        <v>61.62</v>
      </c>
      <c r="H76" t="n">
        <v>0.6899999999999999</v>
      </c>
      <c r="I76" t="n">
        <v>14</v>
      </c>
      <c r="J76" t="n">
        <v>295.06</v>
      </c>
      <c r="K76" t="n">
        <v>60.56</v>
      </c>
      <c r="L76" t="n">
        <v>11.5</v>
      </c>
      <c r="M76" t="n">
        <v>12</v>
      </c>
      <c r="N76" t="n">
        <v>83.01000000000001</v>
      </c>
      <c r="O76" t="n">
        <v>36625.39</v>
      </c>
      <c r="P76" t="n">
        <v>208.39</v>
      </c>
      <c r="Q76" t="n">
        <v>1389.62</v>
      </c>
      <c r="R76" t="n">
        <v>49.32</v>
      </c>
      <c r="S76" t="n">
        <v>39.31</v>
      </c>
      <c r="T76" t="n">
        <v>4154.16</v>
      </c>
      <c r="U76" t="n">
        <v>0.8</v>
      </c>
      <c r="V76" t="n">
        <v>0.89</v>
      </c>
      <c r="W76" t="n">
        <v>3.38</v>
      </c>
      <c r="X76" t="n">
        <v>0.26</v>
      </c>
      <c r="Y76" t="n">
        <v>1</v>
      </c>
      <c r="Z76" t="n">
        <v>10</v>
      </c>
    </row>
    <row r="77">
      <c r="A77" t="n">
        <v>43</v>
      </c>
      <c r="B77" t="n">
        <v>140</v>
      </c>
      <c r="C77" t="inlineStr">
        <is>
          <t xml:space="preserve">CONCLUIDO	</t>
        </is>
      </c>
      <c r="D77" t="n">
        <v>5.5516</v>
      </c>
      <c r="E77" t="n">
        <v>18.01</v>
      </c>
      <c r="F77" t="n">
        <v>14.38</v>
      </c>
      <c r="G77" t="n">
        <v>61.63</v>
      </c>
      <c r="H77" t="n">
        <v>0.71</v>
      </c>
      <c r="I77" t="n">
        <v>14</v>
      </c>
      <c r="J77" t="n">
        <v>295.58</v>
      </c>
      <c r="K77" t="n">
        <v>60.56</v>
      </c>
      <c r="L77" t="n">
        <v>11.75</v>
      </c>
      <c r="M77" t="n">
        <v>12</v>
      </c>
      <c r="N77" t="n">
        <v>83.28</v>
      </c>
      <c r="O77" t="n">
        <v>36689.22</v>
      </c>
      <c r="P77" t="n">
        <v>206.77</v>
      </c>
      <c r="Q77" t="n">
        <v>1389.64</v>
      </c>
      <c r="R77" t="n">
        <v>49.33</v>
      </c>
      <c r="S77" t="n">
        <v>39.31</v>
      </c>
      <c r="T77" t="n">
        <v>4160.54</v>
      </c>
      <c r="U77" t="n">
        <v>0.8</v>
      </c>
      <c r="V77" t="n">
        <v>0.89</v>
      </c>
      <c r="W77" t="n">
        <v>3.38</v>
      </c>
      <c r="X77" t="n">
        <v>0.26</v>
      </c>
      <c r="Y77" t="n">
        <v>1</v>
      </c>
      <c r="Z77" t="n">
        <v>10</v>
      </c>
    </row>
    <row r="78">
      <c r="A78" t="n">
        <v>44</v>
      </c>
      <c r="B78" t="n">
        <v>140</v>
      </c>
      <c r="C78" t="inlineStr">
        <is>
          <t xml:space="preserve">CONCLUIDO	</t>
        </is>
      </c>
      <c r="D78" t="n">
        <v>5.5514</v>
      </c>
      <c r="E78" t="n">
        <v>18.01</v>
      </c>
      <c r="F78" t="n">
        <v>14.38</v>
      </c>
      <c r="G78" t="n">
        <v>61.63</v>
      </c>
      <c r="H78" t="n">
        <v>0.72</v>
      </c>
      <c r="I78" t="n">
        <v>14</v>
      </c>
      <c r="J78" t="n">
        <v>296.1</v>
      </c>
      <c r="K78" t="n">
        <v>60.56</v>
      </c>
      <c r="L78" t="n">
        <v>12</v>
      </c>
      <c r="M78" t="n">
        <v>12</v>
      </c>
      <c r="N78" t="n">
        <v>83.54000000000001</v>
      </c>
      <c r="O78" t="n">
        <v>36753.16</v>
      </c>
      <c r="P78" t="n">
        <v>205.5</v>
      </c>
      <c r="Q78" t="n">
        <v>1389.62</v>
      </c>
      <c r="R78" t="n">
        <v>49.46</v>
      </c>
      <c r="S78" t="n">
        <v>39.31</v>
      </c>
      <c r="T78" t="n">
        <v>4227.63</v>
      </c>
      <c r="U78" t="n">
        <v>0.79</v>
      </c>
      <c r="V78" t="n">
        <v>0.89</v>
      </c>
      <c r="W78" t="n">
        <v>3.38</v>
      </c>
      <c r="X78" t="n">
        <v>0.26</v>
      </c>
      <c r="Y78" t="n">
        <v>1</v>
      </c>
      <c r="Z78" t="n">
        <v>10</v>
      </c>
    </row>
    <row r="79">
      <c r="A79" t="n">
        <v>45</v>
      </c>
      <c r="B79" t="n">
        <v>140</v>
      </c>
      <c r="C79" t="inlineStr">
        <is>
          <t xml:space="preserve">CONCLUIDO	</t>
        </is>
      </c>
      <c r="D79" t="n">
        <v>5.5721</v>
      </c>
      <c r="E79" t="n">
        <v>17.95</v>
      </c>
      <c r="F79" t="n">
        <v>14.37</v>
      </c>
      <c r="G79" t="n">
        <v>66.31</v>
      </c>
      <c r="H79" t="n">
        <v>0.74</v>
      </c>
      <c r="I79" t="n">
        <v>13</v>
      </c>
      <c r="J79" t="n">
        <v>296.62</v>
      </c>
      <c r="K79" t="n">
        <v>60.56</v>
      </c>
      <c r="L79" t="n">
        <v>12.25</v>
      </c>
      <c r="M79" t="n">
        <v>11</v>
      </c>
      <c r="N79" t="n">
        <v>83.81</v>
      </c>
      <c r="O79" t="n">
        <v>36817.22</v>
      </c>
      <c r="P79" t="n">
        <v>204.27</v>
      </c>
      <c r="Q79" t="n">
        <v>1389.73</v>
      </c>
      <c r="R79" t="n">
        <v>49.06</v>
      </c>
      <c r="S79" t="n">
        <v>39.31</v>
      </c>
      <c r="T79" t="n">
        <v>4029.88</v>
      </c>
      <c r="U79" t="n">
        <v>0.8</v>
      </c>
      <c r="V79" t="n">
        <v>0.89</v>
      </c>
      <c r="W79" t="n">
        <v>3.38</v>
      </c>
      <c r="X79" t="n">
        <v>0.24</v>
      </c>
      <c r="Y79" t="n">
        <v>1</v>
      </c>
      <c r="Z79" t="n">
        <v>10</v>
      </c>
    </row>
    <row r="80">
      <c r="A80" t="n">
        <v>46</v>
      </c>
      <c r="B80" t="n">
        <v>140</v>
      </c>
      <c r="C80" t="inlineStr">
        <is>
          <t xml:space="preserve">CONCLUIDO	</t>
        </is>
      </c>
      <c r="D80" t="n">
        <v>5.5732</v>
      </c>
      <c r="E80" t="n">
        <v>17.94</v>
      </c>
      <c r="F80" t="n">
        <v>14.36</v>
      </c>
      <c r="G80" t="n">
        <v>66.29000000000001</v>
      </c>
      <c r="H80" t="n">
        <v>0.75</v>
      </c>
      <c r="I80" t="n">
        <v>13</v>
      </c>
      <c r="J80" t="n">
        <v>297.14</v>
      </c>
      <c r="K80" t="n">
        <v>60.56</v>
      </c>
      <c r="L80" t="n">
        <v>12.5</v>
      </c>
      <c r="M80" t="n">
        <v>11</v>
      </c>
      <c r="N80" t="n">
        <v>84.08</v>
      </c>
      <c r="O80" t="n">
        <v>36881.39</v>
      </c>
      <c r="P80" t="n">
        <v>203.25</v>
      </c>
      <c r="Q80" t="n">
        <v>1389.59</v>
      </c>
      <c r="R80" t="n">
        <v>48.74</v>
      </c>
      <c r="S80" t="n">
        <v>39.31</v>
      </c>
      <c r="T80" t="n">
        <v>3870.83</v>
      </c>
      <c r="U80" t="n">
        <v>0.8100000000000001</v>
      </c>
      <c r="V80" t="n">
        <v>0.89</v>
      </c>
      <c r="W80" t="n">
        <v>3.38</v>
      </c>
      <c r="X80" t="n">
        <v>0.24</v>
      </c>
      <c r="Y80" t="n">
        <v>1</v>
      </c>
      <c r="Z80" t="n">
        <v>10</v>
      </c>
    </row>
    <row r="81">
      <c r="A81" t="n">
        <v>47</v>
      </c>
      <c r="B81" t="n">
        <v>140</v>
      </c>
      <c r="C81" t="inlineStr">
        <is>
          <t xml:space="preserve">CONCLUIDO	</t>
        </is>
      </c>
      <c r="D81" t="n">
        <v>5.5736</v>
      </c>
      <c r="E81" t="n">
        <v>17.94</v>
      </c>
      <c r="F81" t="n">
        <v>14.36</v>
      </c>
      <c r="G81" t="n">
        <v>66.28</v>
      </c>
      <c r="H81" t="n">
        <v>0.76</v>
      </c>
      <c r="I81" t="n">
        <v>13</v>
      </c>
      <c r="J81" t="n">
        <v>297.66</v>
      </c>
      <c r="K81" t="n">
        <v>60.56</v>
      </c>
      <c r="L81" t="n">
        <v>12.75</v>
      </c>
      <c r="M81" t="n">
        <v>11</v>
      </c>
      <c r="N81" t="n">
        <v>84.36</v>
      </c>
      <c r="O81" t="n">
        <v>36945.67</v>
      </c>
      <c r="P81" t="n">
        <v>201.21</v>
      </c>
      <c r="Q81" t="n">
        <v>1389.65</v>
      </c>
      <c r="R81" t="n">
        <v>48.85</v>
      </c>
      <c r="S81" t="n">
        <v>39.31</v>
      </c>
      <c r="T81" t="n">
        <v>3925.31</v>
      </c>
      <c r="U81" t="n">
        <v>0.8</v>
      </c>
      <c r="V81" t="n">
        <v>0.89</v>
      </c>
      <c r="W81" t="n">
        <v>3.38</v>
      </c>
      <c r="X81" t="n">
        <v>0.24</v>
      </c>
      <c r="Y81" t="n">
        <v>1</v>
      </c>
      <c r="Z81" t="n">
        <v>10</v>
      </c>
    </row>
    <row r="82">
      <c r="A82" t="n">
        <v>48</v>
      </c>
      <c r="B82" t="n">
        <v>140</v>
      </c>
      <c r="C82" t="inlineStr">
        <is>
          <t xml:space="preserve">CONCLUIDO	</t>
        </is>
      </c>
      <c r="D82" t="n">
        <v>5.596</v>
      </c>
      <c r="E82" t="n">
        <v>17.87</v>
      </c>
      <c r="F82" t="n">
        <v>14.34</v>
      </c>
      <c r="G82" t="n">
        <v>71.70999999999999</v>
      </c>
      <c r="H82" t="n">
        <v>0.78</v>
      </c>
      <c r="I82" t="n">
        <v>12</v>
      </c>
      <c r="J82" t="n">
        <v>298.18</v>
      </c>
      <c r="K82" t="n">
        <v>60.56</v>
      </c>
      <c r="L82" t="n">
        <v>13</v>
      </c>
      <c r="M82" t="n">
        <v>9</v>
      </c>
      <c r="N82" t="n">
        <v>84.63</v>
      </c>
      <c r="O82" t="n">
        <v>37010.06</v>
      </c>
      <c r="P82" t="n">
        <v>199.1</v>
      </c>
      <c r="Q82" t="n">
        <v>1389.57</v>
      </c>
      <c r="R82" t="n">
        <v>48.12</v>
      </c>
      <c r="S82" t="n">
        <v>39.31</v>
      </c>
      <c r="T82" t="n">
        <v>3563.42</v>
      </c>
      <c r="U82" t="n">
        <v>0.82</v>
      </c>
      <c r="V82" t="n">
        <v>0.89</v>
      </c>
      <c r="W82" t="n">
        <v>3.38</v>
      </c>
      <c r="X82" t="n">
        <v>0.22</v>
      </c>
      <c r="Y82" t="n">
        <v>1</v>
      </c>
      <c r="Z82" t="n">
        <v>10</v>
      </c>
    </row>
    <row r="83">
      <c r="A83" t="n">
        <v>49</v>
      </c>
      <c r="B83" t="n">
        <v>140</v>
      </c>
      <c r="C83" t="inlineStr">
        <is>
          <t xml:space="preserve">CONCLUIDO	</t>
        </is>
      </c>
      <c r="D83" t="n">
        <v>5.5968</v>
      </c>
      <c r="E83" t="n">
        <v>17.87</v>
      </c>
      <c r="F83" t="n">
        <v>14.34</v>
      </c>
      <c r="G83" t="n">
        <v>71.7</v>
      </c>
      <c r="H83" t="n">
        <v>0.79</v>
      </c>
      <c r="I83" t="n">
        <v>12</v>
      </c>
      <c r="J83" t="n">
        <v>298.71</v>
      </c>
      <c r="K83" t="n">
        <v>60.56</v>
      </c>
      <c r="L83" t="n">
        <v>13.25</v>
      </c>
      <c r="M83" t="n">
        <v>8</v>
      </c>
      <c r="N83" t="n">
        <v>84.90000000000001</v>
      </c>
      <c r="O83" t="n">
        <v>37074.57</v>
      </c>
      <c r="P83" t="n">
        <v>198.79</v>
      </c>
      <c r="Q83" t="n">
        <v>1389.59</v>
      </c>
      <c r="R83" t="n">
        <v>48.08</v>
      </c>
      <c r="S83" t="n">
        <v>39.31</v>
      </c>
      <c r="T83" t="n">
        <v>3547.9</v>
      </c>
      <c r="U83" t="n">
        <v>0.82</v>
      </c>
      <c r="V83" t="n">
        <v>0.9</v>
      </c>
      <c r="W83" t="n">
        <v>3.38</v>
      </c>
      <c r="X83" t="n">
        <v>0.22</v>
      </c>
      <c r="Y83" t="n">
        <v>1</v>
      </c>
      <c r="Z83" t="n">
        <v>10</v>
      </c>
    </row>
    <row r="84">
      <c r="A84" t="n">
        <v>50</v>
      </c>
      <c r="B84" t="n">
        <v>140</v>
      </c>
      <c r="C84" t="inlineStr">
        <is>
          <t xml:space="preserve">CONCLUIDO	</t>
        </is>
      </c>
      <c r="D84" t="n">
        <v>5.5956</v>
      </c>
      <c r="E84" t="n">
        <v>17.87</v>
      </c>
      <c r="F84" t="n">
        <v>14.34</v>
      </c>
      <c r="G84" t="n">
        <v>71.72</v>
      </c>
      <c r="H84" t="n">
        <v>0.8</v>
      </c>
      <c r="I84" t="n">
        <v>12</v>
      </c>
      <c r="J84" t="n">
        <v>299.23</v>
      </c>
      <c r="K84" t="n">
        <v>60.56</v>
      </c>
      <c r="L84" t="n">
        <v>13.5</v>
      </c>
      <c r="M84" t="n">
        <v>7</v>
      </c>
      <c r="N84" t="n">
        <v>85.18000000000001</v>
      </c>
      <c r="O84" t="n">
        <v>37139.2</v>
      </c>
      <c r="P84" t="n">
        <v>198.68</v>
      </c>
      <c r="Q84" t="n">
        <v>1389.67</v>
      </c>
      <c r="R84" t="n">
        <v>48.24</v>
      </c>
      <c r="S84" t="n">
        <v>39.31</v>
      </c>
      <c r="T84" t="n">
        <v>3625.72</v>
      </c>
      <c r="U84" t="n">
        <v>0.8100000000000001</v>
      </c>
      <c r="V84" t="n">
        <v>0.89</v>
      </c>
      <c r="W84" t="n">
        <v>3.38</v>
      </c>
      <c r="X84" t="n">
        <v>0.22</v>
      </c>
      <c r="Y84" t="n">
        <v>1</v>
      </c>
      <c r="Z84" t="n">
        <v>10</v>
      </c>
    </row>
    <row r="85">
      <c r="A85" t="n">
        <v>51</v>
      </c>
      <c r="B85" t="n">
        <v>140</v>
      </c>
      <c r="C85" t="inlineStr">
        <is>
          <t xml:space="preserve">CONCLUIDO	</t>
        </is>
      </c>
      <c r="D85" t="n">
        <v>5.5968</v>
      </c>
      <c r="E85" t="n">
        <v>17.87</v>
      </c>
      <c r="F85" t="n">
        <v>14.34</v>
      </c>
      <c r="G85" t="n">
        <v>71.7</v>
      </c>
      <c r="H85" t="n">
        <v>0.82</v>
      </c>
      <c r="I85" t="n">
        <v>12</v>
      </c>
      <c r="J85" t="n">
        <v>299.76</v>
      </c>
      <c r="K85" t="n">
        <v>60.56</v>
      </c>
      <c r="L85" t="n">
        <v>13.75</v>
      </c>
      <c r="M85" t="n">
        <v>7</v>
      </c>
      <c r="N85" t="n">
        <v>85.45</v>
      </c>
      <c r="O85" t="n">
        <v>37204.07</v>
      </c>
      <c r="P85" t="n">
        <v>198.09</v>
      </c>
      <c r="Q85" t="n">
        <v>1389.67</v>
      </c>
      <c r="R85" t="n">
        <v>47.98</v>
      </c>
      <c r="S85" t="n">
        <v>39.31</v>
      </c>
      <c r="T85" t="n">
        <v>3495.15</v>
      </c>
      <c r="U85" t="n">
        <v>0.82</v>
      </c>
      <c r="V85" t="n">
        <v>0.9</v>
      </c>
      <c r="W85" t="n">
        <v>3.38</v>
      </c>
      <c r="X85" t="n">
        <v>0.22</v>
      </c>
      <c r="Y85" t="n">
        <v>1</v>
      </c>
      <c r="Z85" t="n">
        <v>10</v>
      </c>
    </row>
    <row r="86">
      <c r="A86" t="n">
        <v>52</v>
      </c>
      <c r="B86" t="n">
        <v>140</v>
      </c>
      <c r="C86" t="inlineStr">
        <is>
          <t xml:space="preserve">CONCLUIDO	</t>
        </is>
      </c>
      <c r="D86" t="n">
        <v>5.5904</v>
      </c>
      <c r="E86" t="n">
        <v>17.89</v>
      </c>
      <c r="F86" t="n">
        <v>14.36</v>
      </c>
      <c r="G86" t="n">
        <v>71.8</v>
      </c>
      <c r="H86" t="n">
        <v>0.83</v>
      </c>
      <c r="I86" t="n">
        <v>12</v>
      </c>
      <c r="J86" t="n">
        <v>300.28</v>
      </c>
      <c r="K86" t="n">
        <v>60.56</v>
      </c>
      <c r="L86" t="n">
        <v>14</v>
      </c>
      <c r="M86" t="n">
        <v>6</v>
      </c>
      <c r="N86" t="n">
        <v>85.73</v>
      </c>
      <c r="O86" t="n">
        <v>37268.93</v>
      </c>
      <c r="P86" t="n">
        <v>195.91</v>
      </c>
      <c r="Q86" t="n">
        <v>1389.58</v>
      </c>
      <c r="R86" t="n">
        <v>48.47</v>
      </c>
      <c r="S86" t="n">
        <v>39.31</v>
      </c>
      <c r="T86" t="n">
        <v>3739.12</v>
      </c>
      <c r="U86" t="n">
        <v>0.8100000000000001</v>
      </c>
      <c r="V86" t="n">
        <v>0.89</v>
      </c>
      <c r="W86" t="n">
        <v>3.39</v>
      </c>
      <c r="X86" t="n">
        <v>0.24</v>
      </c>
      <c r="Y86" t="n">
        <v>1</v>
      </c>
      <c r="Z86" t="n">
        <v>10</v>
      </c>
    </row>
    <row r="87">
      <c r="A87" t="n">
        <v>53</v>
      </c>
      <c r="B87" t="n">
        <v>140</v>
      </c>
      <c r="C87" t="inlineStr">
        <is>
          <t xml:space="preserve">CONCLUIDO	</t>
        </is>
      </c>
      <c r="D87" t="n">
        <v>5.589</v>
      </c>
      <c r="E87" t="n">
        <v>17.89</v>
      </c>
      <c r="F87" t="n">
        <v>14.36</v>
      </c>
      <c r="G87" t="n">
        <v>71.81999999999999</v>
      </c>
      <c r="H87" t="n">
        <v>0.84</v>
      </c>
      <c r="I87" t="n">
        <v>12</v>
      </c>
      <c r="J87" t="n">
        <v>300.81</v>
      </c>
      <c r="K87" t="n">
        <v>60.56</v>
      </c>
      <c r="L87" t="n">
        <v>14.25</v>
      </c>
      <c r="M87" t="n">
        <v>3</v>
      </c>
      <c r="N87" t="n">
        <v>86</v>
      </c>
      <c r="O87" t="n">
        <v>37333.9</v>
      </c>
      <c r="P87" t="n">
        <v>196.22</v>
      </c>
      <c r="Q87" t="n">
        <v>1389.68</v>
      </c>
      <c r="R87" t="n">
        <v>48.75</v>
      </c>
      <c r="S87" t="n">
        <v>39.31</v>
      </c>
      <c r="T87" t="n">
        <v>3882.88</v>
      </c>
      <c r="U87" t="n">
        <v>0.8100000000000001</v>
      </c>
      <c r="V87" t="n">
        <v>0.89</v>
      </c>
      <c r="W87" t="n">
        <v>3.39</v>
      </c>
      <c r="X87" t="n">
        <v>0.24</v>
      </c>
      <c r="Y87" t="n">
        <v>1</v>
      </c>
      <c r="Z87" t="n">
        <v>10</v>
      </c>
    </row>
    <row r="88">
      <c r="A88" t="n">
        <v>54</v>
      </c>
      <c r="B88" t="n">
        <v>140</v>
      </c>
      <c r="C88" t="inlineStr">
        <is>
          <t xml:space="preserve">CONCLUIDO	</t>
        </is>
      </c>
      <c r="D88" t="n">
        <v>5.588</v>
      </c>
      <c r="E88" t="n">
        <v>17.9</v>
      </c>
      <c r="F88" t="n">
        <v>14.37</v>
      </c>
      <c r="G88" t="n">
        <v>71.84</v>
      </c>
      <c r="H88" t="n">
        <v>0.86</v>
      </c>
      <c r="I88" t="n">
        <v>12</v>
      </c>
      <c r="J88" t="n">
        <v>301.34</v>
      </c>
      <c r="K88" t="n">
        <v>60.56</v>
      </c>
      <c r="L88" t="n">
        <v>14.5</v>
      </c>
      <c r="M88" t="n">
        <v>2</v>
      </c>
      <c r="N88" t="n">
        <v>86.28</v>
      </c>
      <c r="O88" t="n">
        <v>37399</v>
      </c>
      <c r="P88" t="n">
        <v>195.95</v>
      </c>
      <c r="Q88" t="n">
        <v>1389.57</v>
      </c>
      <c r="R88" t="n">
        <v>48.82</v>
      </c>
      <c r="S88" t="n">
        <v>39.31</v>
      </c>
      <c r="T88" t="n">
        <v>3916.48</v>
      </c>
      <c r="U88" t="n">
        <v>0.8100000000000001</v>
      </c>
      <c r="V88" t="n">
        <v>0.89</v>
      </c>
      <c r="W88" t="n">
        <v>3.39</v>
      </c>
      <c r="X88" t="n">
        <v>0.25</v>
      </c>
      <c r="Y88" t="n">
        <v>1</v>
      </c>
      <c r="Z88" t="n">
        <v>10</v>
      </c>
    </row>
    <row r="89">
      <c r="A89" t="n">
        <v>55</v>
      </c>
      <c r="B89" t="n">
        <v>140</v>
      </c>
      <c r="C89" t="inlineStr">
        <is>
          <t xml:space="preserve">CONCLUIDO	</t>
        </is>
      </c>
      <c r="D89" t="n">
        <v>5.6131</v>
      </c>
      <c r="E89" t="n">
        <v>17.82</v>
      </c>
      <c r="F89" t="n">
        <v>14.34</v>
      </c>
      <c r="G89" t="n">
        <v>78.22</v>
      </c>
      <c r="H89" t="n">
        <v>0.87</v>
      </c>
      <c r="I89" t="n">
        <v>11</v>
      </c>
      <c r="J89" t="n">
        <v>301.86</v>
      </c>
      <c r="K89" t="n">
        <v>60.56</v>
      </c>
      <c r="L89" t="n">
        <v>14.75</v>
      </c>
      <c r="M89" t="n">
        <v>1</v>
      </c>
      <c r="N89" t="n">
        <v>86.56</v>
      </c>
      <c r="O89" t="n">
        <v>37464.21</v>
      </c>
      <c r="P89" t="n">
        <v>195.58</v>
      </c>
      <c r="Q89" t="n">
        <v>1389.59</v>
      </c>
      <c r="R89" t="n">
        <v>47.93</v>
      </c>
      <c r="S89" t="n">
        <v>39.31</v>
      </c>
      <c r="T89" t="n">
        <v>3473.94</v>
      </c>
      <c r="U89" t="n">
        <v>0.82</v>
      </c>
      <c r="V89" t="n">
        <v>0.9</v>
      </c>
      <c r="W89" t="n">
        <v>3.39</v>
      </c>
      <c r="X89" t="n">
        <v>0.22</v>
      </c>
      <c r="Y89" t="n">
        <v>1</v>
      </c>
      <c r="Z89" t="n">
        <v>10</v>
      </c>
    </row>
    <row r="90">
      <c r="A90" t="n">
        <v>56</v>
      </c>
      <c r="B90" t="n">
        <v>140</v>
      </c>
      <c r="C90" t="inlineStr">
        <is>
          <t xml:space="preserve">CONCLUIDO	</t>
        </is>
      </c>
      <c r="D90" t="n">
        <v>5.6103</v>
      </c>
      <c r="E90" t="n">
        <v>17.82</v>
      </c>
      <c r="F90" t="n">
        <v>14.35</v>
      </c>
      <c r="G90" t="n">
        <v>78.27</v>
      </c>
      <c r="H90" t="n">
        <v>0.88</v>
      </c>
      <c r="I90" t="n">
        <v>11</v>
      </c>
      <c r="J90" t="n">
        <v>302.39</v>
      </c>
      <c r="K90" t="n">
        <v>60.56</v>
      </c>
      <c r="L90" t="n">
        <v>15</v>
      </c>
      <c r="M90" t="n">
        <v>1</v>
      </c>
      <c r="N90" t="n">
        <v>86.84</v>
      </c>
      <c r="O90" t="n">
        <v>37529.55</v>
      </c>
      <c r="P90" t="n">
        <v>196.11</v>
      </c>
      <c r="Q90" t="n">
        <v>1389.67</v>
      </c>
      <c r="R90" t="n">
        <v>48.05</v>
      </c>
      <c r="S90" t="n">
        <v>39.31</v>
      </c>
      <c r="T90" t="n">
        <v>3537.58</v>
      </c>
      <c r="U90" t="n">
        <v>0.82</v>
      </c>
      <c r="V90" t="n">
        <v>0.89</v>
      </c>
      <c r="W90" t="n">
        <v>3.39</v>
      </c>
      <c r="X90" t="n">
        <v>0.23</v>
      </c>
      <c r="Y90" t="n">
        <v>1</v>
      </c>
      <c r="Z90" t="n">
        <v>10</v>
      </c>
    </row>
    <row r="91">
      <c r="A91" t="n">
        <v>57</v>
      </c>
      <c r="B91" t="n">
        <v>140</v>
      </c>
      <c r="C91" t="inlineStr">
        <is>
          <t xml:space="preserve">CONCLUIDO	</t>
        </is>
      </c>
      <c r="D91" t="n">
        <v>5.6108</v>
      </c>
      <c r="E91" t="n">
        <v>17.82</v>
      </c>
      <c r="F91" t="n">
        <v>14.35</v>
      </c>
      <c r="G91" t="n">
        <v>78.26000000000001</v>
      </c>
      <c r="H91" t="n">
        <v>0.9</v>
      </c>
      <c r="I91" t="n">
        <v>11</v>
      </c>
      <c r="J91" t="n">
        <v>302.92</v>
      </c>
      <c r="K91" t="n">
        <v>60.56</v>
      </c>
      <c r="L91" t="n">
        <v>15.25</v>
      </c>
      <c r="M91" t="n">
        <v>0</v>
      </c>
      <c r="N91" t="n">
        <v>87.12</v>
      </c>
      <c r="O91" t="n">
        <v>37595</v>
      </c>
      <c r="P91" t="n">
        <v>196.5</v>
      </c>
      <c r="Q91" t="n">
        <v>1389.63</v>
      </c>
      <c r="R91" t="n">
        <v>48</v>
      </c>
      <c r="S91" t="n">
        <v>39.31</v>
      </c>
      <c r="T91" t="n">
        <v>3510.94</v>
      </c>
      <c r="U91" t="n">
        <v>0.82</v>
      </c>
      <c r="V91" t="n">
        <v>0.89</v>
      </c>
      <c r="W91" t="n">
        <v>3.39</v>
      </c>
      <c r="X91" t="n">
        <v>0.23</v>
      </c>
      <c r="Y91" t="n">
        <v>1</v>
      </c>
      <c r="Z91" t="n">
        <v>10</v>
      </c>
    </row>
    <row r="92">
      <c r="A92" t="n">
        <v>0</v>
      </c>
      <c r="B92" t="n">
        <v>40</v>
      </c>
      <c r="C92" t="inlineStr">
        <is>
          <t xml:space="preserve">CONCLUIDO	</t>
        </is>
      </c>
      <c r="D92" t="n">
        <v>5.108</v>
      </c>
      <c r="E92" t="n">
        <v>19.58</v>
      </c>
      <c r="F92" t="n">
        <v>15.94</v>
      </c>
      <c r="G92" t="n">
        <v>10.62</v>
      </c>
      <c r="H92" t="n">
        <v>0.2</v>
      </c>
      <c r="I92" t="n">
        <v>90</v>
      </c>
      <c r="J92" t="n">
        <v>89.87</v>
      </c>
      <c r="K92" t="n">
        <v>37.55</v>
      </c>
      <c r="L92" t="n">
        <v>1</v>
      </c>
      <c r="M92" t="n">
        <v>88</v>
      </c>
      <c r="N92" t="n">
        <v>11.32</v>
      </c>
      <c r="O92" t="n">
        <v>11317.98</v>
      </c>
      <c r="P92" t="n">
        <v>124.3</v>
      </c>
      <c r="Q92" t="n">
        <v>1390.13</v>
      </c>
      <c r="R92" t="n">
        <v>97.34</v>
      </c>
      <c r="S92" t="n">
        <v>39.31</v>
      </c>
      <c r="T92" t="n">
        <v>27783.6</v>
      </c>
      <c r="U92" t="n">
        <v>0.4</v>
      </c>
      <c r="V92" t="n">
        <v>0.8100000000000001</v>
      </c>
      <c r="W92" t="n">
        <v>3.52</v>
      </c>
      <c r="X92" t="n">
        <v>1.81</v>
      </c>
      <c r="Y92" t="n">
        <v>1</v>
      </c>
      <c r="Z92" t="n">
        <v>10</v>
      </c>
    </row>
    <row r="93">
      <c r="A93" t="n">
        <v>1</v>
      </c>
      <c r="B93" t="n">
        <v>40</v>
      </c>
      <c r="C93" t="inlineStr">
        <is>
          <t xml:space="preserve">CONCLUIDO	</t>
        </is>
      </c>
      <c r="D93" t="n">
        <v>5.3502</v>
      </c>
      <c r="E93" t="n">
        <v>18.69</v>
      </c>
      <c r="F93" t="n">
        <v>15.47</v>
      </c>
      <c r="G93" t="n">
        <v>13.65</v>
      </c>
      <c r="H93" t="n">
        <v>0.24</v>
      </c>
      <c r="I93" t="n">
        <v>68</v>
      </c>
      <c r="J93" t="n">
        <v>90.18000000000001</v>
      </c>
      <c r="K93" t="n">
        <v>37.55</v>
      </c>
      <c r="L93" t="n">
        <v>1.25</v>
      </c>
      <c r="M93" t="n">
        <v>66</v>
      </c>
      <c r="N93" t="n">
        <v>11.37</v>
      </c>
      <c r="O93" t="n">
        <v>11355.7</v>
      </c>
      <c r="P93" t="n">
        <v>116.84</v>
      </c>
      <c r="Q93" t="n">
        <v>1389.71</v>
      </c>
      <c r="R93" t="n">
        <v>83.25</v>
      </c>
      <c r="S93" t="n">
        <v>39.31</v>
      </c>
      <c r="T93" t="n">
        <v>20850.31</v>
      </c>
      <c r="U93" t="n">
        <v>0.47</v>
      </c>
      <c r="V93" t="n">
        <v>0.83</v>
      </c>
      <c r="W93" t="n">
        <v>3.47</v>
      </c>
      <c r="X93" t="n">
        <v>1.34</v>
      </c>
      <c r="Y93" t="n">
        <v>1</v>
      </c>
      <c r="Z93" t="n">
        <v>10</v>
      </c>
    </row>
    <row r="94">
      <c r="A94" t="n">
        <v>2</v>
      </c>
      <c r="B94" t="n">
        <v>40</v>
      </c>
      <c r="C94" t="inlineStr">
        <is>
          <t xml:space="preserve">CONCLUIDO	</t>
        </is>
      </c>
      <c r="D94" t="n">
        <v>5.5069</v>
      </c>
      <c r="E94" t="n">
        <v>18.16</v>
      </c>
      <c r="F94" t="n">
        <v>15.2</v>
      </c>
      <c r="G94" t="n">
        <v>16.89</v>
      </c>
      <c r="H94" t="n">
        <v>0.29</v>
      </c>
      <c r="I94" t="n">
        <v>54</v>
      </c>
      <c r="J94" t="n">
        <v>90.48</v>
      </c>
      <c r="K94" t="n">
        <v>37.55</v>
      </c>
      <c r="L94" t="n">
        <v>1.5</v>
      </c>
      <c r="M94" t="n">
        <v>52</v>
      </c>
      <c r="N94" t="n">
        <v>11.43</v>
      </c>
      <c r="O94" t="n">
        <v>11393.43</v>
      </c>
      <c r="P94" t="n">
        <v>111.12</v>
      </c>
      <c r="Q94" t="n">
        <v>1389.67</v>
      </c>
      <c r="R94" t="n">
        <v>74.95</v>
      </c>
      <c r="S94" t="n">
        <v>39.31</v>
      </c>
      <c r="T94" t="n">
        <v>16773.03</v>
      </c>
      <c r="U94" t="n">
        <v>0.52</v>
      </c>
      <c r="V94" t="n">
        <v>0.84</v>
      </c>
      <c r="W94" t="n">
        <v>3.45</v>
      </c>
      <c r="X94" t="n">
        <v>1.08</v>
      </c>
      <c r="Y94" t="n">
        <v>1</v>
      </c>
      <c r="Z94" t="n">
        <v>10</v>
      </c>
    </row>
    <row r="95">
      <c r="A95" t="n">
        <v>3</v>
      </c>
      <c r="B95" t="n">
        <v>40</v>
      </c>
      <c r="C95" t="inlineStr">
        <is>
          <t xml:space="preserve">CONCLUIDO	</t>
        </is>
      </c>
      <c r="D95" t="n">
        <v>5.6156</v>
      </c>
      <c r="E95" t="n">
        <v>17.81</v>
      </c>
      <c r="F95" t="n">
        <v>15.02</v>
      </c>
      <c r="G95" t="n">
        <v>20.02</v>
      </c>
      <c r="H95" t="n">
        <v>0.34</v>
      </c>
      <c r="I95" t="n">
        <v>45</v>
      </c>
      <c r="J95" t="n">
        <v>90.79000000000001</v>
      </c>
      <c r="K95" t="n">
        <v>37.55</v>
      </c>
      <c r="L95" t="n">
        <v>1.75</v>
      </c>
      <c r="M95" t="n">
        <v>39</v>
      </c>
      <c r="N95" t="n">
        <v>11.49</v>
      </c>
      <c r="O95" t="n">
        <v>11431.19</v>
      </c>
      <c r="P95" t="n">
        <v>105.31</v>
      </c>
      <c r="Q95" t="n">
        <v>1389.79</v>
      </c>
      <c r="R95" t="n">
        <v>68.98999999999999</v>
      </c>
      <c r="S95" t="n">
        <v>39.31</v>
      </c>
      <c r="T95" t="n">
        <v>13834.29</v>
      </c>
      <c r="U95" t="n">
        <v>0.57</v>
      </c>
      <c r="V95" t="n">
        <v>0.85</v>
      </c>
      <c r="W95" t="n">
        <v>3.44</v>
      </c>
      <c r="X95" t="n">
        <v>0.89</v>
      </c>
      <c r="Y95" t="n">
        <v>1</v>
      </c>
      <c r="Z95" t="n">
        <v>10</v>
      </c>
    </row>
    <row r="96">
      <c r="A96" t="n">
        <v>4</v>
      </c>
      <c r="B96" t="n">
        <v>40</v>
      </c>
      <c r="C96" t="inlineStr">
        <is>
          <t xml:space="preserve">CONCLUIDO	</t>
        </is>
      </c>
      <c r="D96" t="n">
        <v>5.7027</v>
      </c>
      <c r="E96" t="n">
        <v>17.54</v>
      </c>
      <c r="F96" t="n">
        <v>14.88</v>
      </c>
      <c r="G96" t="n">
        <v>23.49</v>
      </c>
      <c r="H96" t="n">
        <v>0.39</v>
      </c>
      <c r="I96" t="n">
        <v>38</v>
      </c>
      <c r="J96" t="n">
        <v>91.09999999999999</v>
      </c>
      <c r="K96" t="n">
        <v>37.55</v>
      </c>
      <c r="L96" t="n">
        <v>2</v>
      </c>
      <c r="M96" t="n">
        <v>24</v>
      </c>
      <c r="N96" t="n">
        <v>11.54</v>
      </c>
      <c r="O96" t="n">
        <v>11468.97</v>
      </c>
      <c r="P96" t="n">
        <v>101.15</v>
      </c>
      <c r="Q96" t="n">
        <v>1389.65</v>
      </c>
      <c r="R96" t="n">
        <v>64.42</v>
      </c>
      <c r="S96" t="n">
        <v>39.31</v>
      </c>
      <c r="T96" t="n">
        <v>11585.84</v>
      </c>
      <c r="U96" t="n">
        <v>0.61</v>
      </c>
      <c r="V96" t="n">
        <v>0.86</v>
      </c>
      <c r="W96" t="n">
        <v>3.44</v>
      </c>
      <c r="X96" t="n">
        <v>0.76</v>
      </c>
      <c r="Y96" t="n">
        <v>1</v>
      </c>
      <c r="Z96" t="n">
        <v>10</v>
      </c>
    </row>
    <row r="97">
      <c r="A97" t="n">
        <v>5</v>
      </c>
      <c r="B97" t="n">
        <v>40</v>
      </c>
      <c r="C97" t="inlineStr">
        <is>
          <t xml:space="preserve">CONCLUIDO	</t>
        </is>
      </c>
      <c r="D97" t="n">
        <v>5.7186</v>
      </c>
      <c r="E97" t="n">
        <v>17.49</v>
      </c>
      <c r="F97" t="n">
        <v>14.87</v>
      </c>
      <c r="G97" t="n">
        <v>24.78</v>
      </c>
      <c r="H97" t="n">
        <v>0.43</v>
      </c>
      <c r="I97" t="n">
        <v>36</v>
      </c>
      <c r="J97" t="n">
        <v>91.40000000000001</v>
      </c>
      <c r="K97" t="n">
        <v>37.55</v>
      </c>
      <c r="L97" t="n">
        <v>2.25</v>
      </c>
      <c r="M97" t="n">
        <v>2</v>
      </c>
      <c r="N97" t="n">
        <v>11.6</v>
      </c>
      <c r="O97" t="n">
        <v>11506.78</v>
      </c>
      <c r="P97" t="n">
        <v>99.95999999999999</v>
      </c>
      <c r="Q97" t="n">
        <v>1389.61</v>
      </c>
      <c r="R97" t="n">
        <v>63.05</v>
      </c>
      <c r="S97" t="n">
        <v>39.31</v>
      </c>
      <c r="T97" t="n">
        <v>10912.12</v>
      </c>
      <c r="U97" t="n">
        <v>0.62</v>
      </c>
      <c r="V97" t="n">
        <v>0.86</v>
      </c>
      <c r="W97" t="n">
        <v>3.47</v>
      </c>
      <c r="X97" t="n">
        <v>0.74</v>
      </c>
      <c r="Y97" t="n">
        <v>1</v>
      </c>
      <c r="Z97" t="n">
        <v>10</v>
      </c>
    </row>
    <row r="98">
      <c r="A98" t="n">
        <v>6</v>
      </c>
      <c r="B98" t="n">
        <v>40</v>
      </c>
      <c r="C98" t="inlineStr">
        <is>
          <t xml:space="preserve">CONCLUIDO	</t>
        </is>
      </c>
      <c r="D98" t="n">
        <v>5.7177</v>
      </c>
      <c r="E98" t="n">
        <v>17.49</v>
      </c>
      <c r="F98" t="n">
        <v>14.87</v>
      </c>
      <c r="G98" t="n">
        <v>24.78</v>
      </c>
      <c r="H98" t="n">
        <v>0.48</v>
      </c>
      <c r="I98" t="n">
        <v>36</v>
      </c>
      <c r="J98" t="n">
        <v>91.70999999999999</v>
      </c>
      <c r="K98" t="n">
        <v>37.55</v>
      </c>
      <c r="L98" t="n">
        <v>2.5</v>
      </c>
      <c r="M98" t="n">
        <v>0</v>
      </c>
      <c r="N98" t="n">
        <v>11.66</v>
      </c>
      <c r="O98" t="n">
        <v>11544.61</v>
      </c>
      <c r="P98" t="n">
        <v>100.29</v>
      </c>
      <c r="Q98" t="n">
        <v>1389.81</v>
      </c>
      <c r="R98" t="n">
        <v>63.02</v>
      </c>
      <c r="S98" t="n">
        <v>39.31</v>
      </c>
      <c r="T98" t="n">
        <v>10893.35</v>
      </c>
      <c r="U98" t="n">
        <v>0.62</v>
      </c>
      <c r="V98" t="n">
        <v>0.86</v>
      </c>
      <c r="W98" t="n">
        <v>3.47</v>
      </c>
      <c r="X98" t="n">
        <v>0.75</v>
      </c>
      <c r="Y98" t="n">
        <v>1</v>
      </c>
      <c r="Z98" t="n">
        <v>10</v>
      </c>
    </row>
    <row r="99">
      <c r="A99" t="n">
        <v>0</v>
      </c>
      <c r="B99" t="n">
        <v>125</v>
      </c>
      <c r="C99" t="inlineStr">
        <is>
          <t xml:space="preserve">CONCLUIDO	</t>
        </is>
      </c>
      <c r="D99" t="n">
        <v>3.1895</v>
      </c>
      <c r="E99" t="n">
        <v>31.35</v>
      </c>
      <c r="F99" t="n">
        <v>18.54</v>
      </c>
      <c r="G99" t="n">
        <v>5.22</v>
      </c>
      <c r="H99" t="n">
        <v>0.07000000000000001</v>
      </c>
      <c r="I99" t="n">
        <v>213</v>
      </c>
      <c r="J99" t="n">
        <v>242.64</v>
      </c>
      <c r="K99" t="n">
        <v>58.47</v>
      </c>
      <c r="L99" t="n">
        <v>1</v>
      </c>
      <c r="M99" t="n">
        <v>211</v>
      </c>
      <c r="N99" t="n">
        <v>58.17</v>
      </c>
      <c r="O99" t="n">
        <v>30160.1</v>
      </c>
      <c r="P99" t="n">
        <v>295.98</v>
      </c>
      <c r="Q99" t="n">
        <v>1390.52</v>
      </c>
      <c r="R99" t="n">
        <v>178.05</v>
      </c>
      <c r="S99" t="n">
        <v>39.31</v>
      </c>
      <c r="T99" t="n">
        <v>67526.23</v>
      </c>
      <c r="U99" t="n">
        <v>0.22</v>
      </c>
      <c r="V99" t="n">
        <v>0.6899999999999999</v>
      </c>
      <c r="W99" t="n">
        <v>3.74</v>
      </c>
      <c r="X99" t="n">
        <v>4.41</v>
      </c>
      <c r="Y99" t="n">
        <v>1</v>
      </c>
      <c r="Z99" t="n">
        <v>10</v>
      </c>
    </row>
    <row r="100">
      <c r="A100" t="n">
        <v>1</v>
      </c>
      <c r="B100" t="n">
        <v>125</v>
      </c>
      <c r="C100" t="inlineStr">
        <is>
          <t xml:space="preserve">CONCLUIDO	</t>
        </is>
      </c>
      <c r="D100" t="n">
        <v>3.609</v>
      </c>
      <c r="E100" t="n">
        <v>27.71</v>
      </c>
      <c r="F100" t="n">
        <v>17.4</v>
      </c>
      <c r="G100" t="n">
        <v>6.52</v>
      </c>
      <c r="H100" t="n">
        <v>0.09</v>
      </c>
      <c r="I100" t="n">
        <v>160</v>
      </c>
      <c r="J100" t="n">
        <v>243.08</v>
      </c>
      <c r="K100" t="n">
        <v>58.47</v>
      </c>
      <c r="L100" t="n">
        <v>1.25</v>
      </c>
      <c r="M100" t="n">
        <v>158</v>
      </c>
      <c r="N100" t="n">
        <v>58.36</v>
      </c>
      <c r="O100" t="n">
        <v>30214.33</v>
      </c>
      <c r="P100" t="n">
        <v>276.56</v>
      </c>
      <c r="Q100" t="n">
        <v>1390.18</v>
      </c>
      <c r="R100" t="n">
        <v>143.2</v>
      </c>
      <c r="S100" t="n">
        <v>39.31</v>
      </c>
      <c r="T100" t="n">
        <v>50368.02</v>
      </c>
      <c r="U100" t="n">
        <v>0.27</v>
      </c>
      <c r="V100" t="n">
        <v>0.74</v>
      </c>
      <c r="W100" t="n">
        <v>3.63</v>
      </c>
      <c r="X100" t="n">
        <v>3.27</v>
      </c>
      <c r="Y100" t="n">
        <v>1</v>
      </c>
      <c r="Z100" t="n">
        <v>10</v>
      </c>
    </row>
    <row r="101">
      <c r="A101" t="n">
        <v>2</v>
      </c>
      <c r="B101" t="n">
        <v>125</v>
      </c>
      <c r="C101" t="inlineStr">
        <is>
          <t xml:space="preserve">CONCLUIDO	</t>
        </is>
      </c>
      <c r="D101" t="n">
        <v>3.9176</v>
      </c>
      <c r="E101" t="n">
        <v>25.53</v>
      </c>
      <c r="F101" t="n">
        <v>16.72</v>
      </c>
      <c r="G101" t="n">
        <v>7.84</v>
      </c>
      <c r="H101" t="n">
        <v>0.11</v>
      </c>
      <c r="I101" t="n">
        <v>128</v>
      </c>
      <c r="J101" t="n">
        <v>243.52</v>
      </c>
      <c r="K101" t="n">
        <v>58.47</v>
      </c>
      <c r="L101" t="n">
        <v>1.5</v>
      </c>
      <c r="M101" t="n">
        <v>126</v>
      </c>
      <c r="N101" t="n">
        <v>58.55</v>
      </c>
      <c r="O101" t="n">
        <v>30268.64</v>
      </c>
      <c r="P101" t="n">
        <v>264.84</v>
      </c>
      <c r="Q101" t="n">
        <v>1390.05</v>
      </c>
      <c r="R101" t="n">
        <v>122.6</v>
      </c>
      <c r="S101" t="n">
        <v>39.31</v>
      </c>
      <c r="T101" t="n">
        <v>40227.91</v>
      </c>
      <c r="U101" t="n">
        <v>0.32</v>
      </c>
      <c r="V101" t="n">
        <v>0.77</v>
      </c>
      <c r="W101" t="n">
        <v>3.56</v>
      </c>
      <c r="X101" t="n">
        <v>2.6</v>
      </c>
      <c r="Y101" t="n">
        <v>1</v>
      </c>
      <c r="Z101" t="n">
        <v>10</v>
      </c>
    </row>
    <row r="102">
      <c r="A102" t="n">
        <v>3</v>
      </c>
      <c r="B102" t="n">
        <v>125</v>
      </c>
      <c r="C102" t="inlineStr">
        <is>
          <t xml:space="preserve">CONCLUIDO	</t>
        </is>
      </c>
      <c r="D102" t="n">
        <v>4.1616</v>
      </c>
      <c r="E102" t="n">
        <v>24.03</v>
      </c>
      <c r="F102" t="n">
        <v>16.27</v>
      </c>
      <c r="G102" t="n">
        <v>9.210000000000001</v>
      </c>
      <c r="H102" t="n">
        <v>0.13</v>
      </c>
      <c r="I102" t="n">
        <v>106</v>
      </c>
      <c r="J102" t="n">
        <v>243.96</v>
      </c>
      <c r="K102" t="n">
        <v>58.47</v>
      </c>
      <c r="L102" t="n">
        <v>1.75</v>
      </c>
      <c r="M102" t="n">
        <v>104</v>
      </c>
      <c r="N102" t="n">
        <v>58.74</v>
      </c>
      <c r="O102" t="n">
        <v>30323.01</v>
      </c>
      <c r="P102" t="n">
        <v>256.42</v>
      </c>
      <c r="Q102" t="n">
        <v>1390.04</v>
      </c>
      <c r="R102" t="n">
        <v>108.12</v>
      </c>
      <c r="S102" t="n">
        <v>39.31</v>
      </c>
      <c r="T102" t="n">
        <v>33094.67</v>
      </c>
      <c r="U102" t="n">
        <v>0.36</v>
      </c>
      <c r="V102" t="n">
        <v>0.79</v>
      </c>
      <c r="W102" t="n">
        <v>3.53</v>
      </c>
      <c r="X102" t="n">
        <v>2.14</v>
      </c>
      <c r="Y102" t="n">
        <v>1</v>
      </c>
      <c r="Z102" t="n">
        <v>10</v>
      </c>
    </row>
    <row r="103">
      <c r="A103" t="n">
        <v>4</v>
      </c>
      <c r="B103" t="n">
        <v>125</v>
      </c>
      <c r="C103" t="inlineStr">
        <is>
          <t xml:space="preserve">CONCLUIDO	</t>
        </is>
      </c>
      <c r="D103" t="n">
        <v>4.3445</v>
      </c>
      <c r="E103" t="n">
        <v>23.02</v>
      </c>
      <c r="F103" t="n">
        <v>15.96</v>
      </c>
      <c r="G103" t="n">
        <v>10.53</v>
      </c>
      <c r="H103" t="n">
        <v>0.15</v>
      </c>
      <c r="I103" t="n">
        <v>91</v>
      </c>
      <c r="J103" t="n">
        <v>244.41</v>
      </c>
      <c r="K103" t="n">
        <v>58.47</v>
      </c>
      <c r="L103" t="n">
        <v>2</v>
      </c>
      <c r="M103" t="n">
        <v>89</v>
      </c>
      <c r="N103" t="n">
        <v>58.93</v>
      </c>
      <c r="O103" t="n">
        <v>30377.45</v>
      </c>
      <c r="P103" t="n">
        <v>250.62</v>
      </c>
      <c r="Q103" t="n">
        <v>1390.25</v>
      </c>
      <c r="R103" t="n">
        <v>98.59</v>
      </c>
      <c r="S103" t="n">
        <v>39.31</v>
      </c>
      <c r="T103" t="n">
        <v>28407.84</v>
      </c>
      <c r="U103" t="n">
        <v>0.4</v>
      </c>
      <c r="V103" t="n">
        <v>0.8</v>
      </c>
      <c r="W103" t="n">
        <v>3.51</v>
      </c>
      <c r="X103" t="n">
        <v>1.84</v>
      </c>
      <c r="Y103" t="n">
        <v>1</v>
      </c>
      <c r="Z103" t="n">
        <v>10</v>
      </c>
    </row>
    <row r="104">
      <c r="A104" t="n">
        <v>5</v>
      </c>
      <c r="B104" t="n">
        <v>125</v>
      </c>
      <c r="C104" t="inlineStr">
        <is>
          <t xml:space="preserve">CONCLUIDO	</t>
        </is>
      </c>
      <c r="D104" t="n">
        <v>4.4905</v>
      </c>
      <c r="E104" t="n">
        <v>22.27</v>
      </c>
      <c r="F104" t="n">
        <v>15.73</v>
      </c>
      <c r="G104" t="n">
        <v>11.8</v>
      </c>
      <c r="H104" t="n">
        <v>0.16</v>
      </c>
      <c r="I104" t="n">
        <v>80</v>
      </c>
      <c r="J104" t="n">
        <v>244.85</v>
      </c>
      <c r="K104" t="n">
        <v>58.47</v>
      </c>
      <c r="L104" t="n">
        <v>2.25</v>
      </c>
      <c r="M104" t="n">
        <v>78</v>
      </c>
      <c r="N104" t="n">
        <v>59.12</v>
      </c>
      <c r="O104" t="n">
        <v>30431.96</v>
      </c>
      <c r="P104" t="n">
        <v>245.85</v>
      </c>
      <c r="Q104" t="n">
        <v>1389.89</v>
      </c>
      <c r="R104" t="n">
        <v>91.37</v>
      </c>
      <c r="S104" t="n">
        <v>39.31</v>
      </c>
      <c r="T104" t="n">
        <v>24850.32</v>
      </c>
      <c r="U104" t="n">
        <v>0.43</v>
      </c>
      <c r="V104" t="n">
        <v>0.82</v>
      </c>
      <c r="W104" t="n">
        <v>3.5</v>
      </c>
      <c r="X104" t="n">
        <v>1.61</v>
      </c>
      <c r="Y104" t="n">
        <v>1</v>
      </c>
      <c r="Z104" t="n">
        <v>10</v>
      </c>
    </row>
    <row r="105">
      <c r="A105" t="n">
        <v>6</v>
      </c>
      <c r="B105" t="n">
        <v>125</v>
      </c>
      <c r="C105" t="inlineStr">
        <is>
          <t xml:space="preserve">CONCLUIDO	</t>
        </is>
      </c>
      <c r="D105" t="n">
        <v>4.6196</v>
      </c>
      <c r="E105" t="n">
        <v>21.65</v>
      </c>
      <c r="F105" t="n">
        <v>15.54</v>
      </c>
      <c r="G105" t="n">
        <v>13.13</v>
      </c>
      <c r="H105" t="n">
        <v>0.18</v>
      </c>
      <c r="I105" t="n">
        <v>71</v>
      </c>
      <c r="J105" t="n">
        <v>245.29</v>
      </c>
      <c r="K105" t="n">
        <v>58.47</v>
      </c>
      <c r="L105" t="n">
        <v>2.5</v>
      </c>
      <c r="M105" t="n">
        <v>69</v>
      </c>
      <c r="N105" t="n">
        <v>59.32</v>
      </c>
      <c r="O105" t="n">
        <v>30486.54</v>
      </c>
      <c r="P105" t="n">
        <v>241.67</v>
      </c>
      <c r="Q105" t="n">
        <v>1389.85</v>
      </c>
      <c r="R105" t="n">
        <v>85.48</v>
      </c>
      <c r="S105" t="n">
        <v>39.31</v>
      </c>
      <c r="T105" t="n">
        <v>21951.75</v>
      </c>
      <c r="U105" t="n">
        <v>0.46</v>
      </c>
      <c r="V105" t="n">
        <v>0.83</v>
      </c>
      <c r="W105" t="n">
        <v>3.47</v>
      </c>
      <c r="X105" t="n">
        <v>1.41</v>
      </c>
      <c r="Y105" t="n">
        <v>1</v>
      </c>
      <c r="Z105" t="n">
        <v>10</v>
      </c>
    </row>
    <row r="106">
      <c r="A106" t="n">
        <v>7</v>
      </c>
      <c r="B106" t="n">
        <v>125</v>
      </c>
      <c r="C106" t="inlineStr">
        <is>
          <t xml:space="preserve">CONCLUIDO	</t>
        </is>
      </c>
      <c r="D106" t="n">
        <v>4.7383</v>
      </c>
      <c r="E106" t="n">
        <v>21.1</v>
      </c>
      <c r="F106" t="n">
        <v>15.37</v>
      </c>
      <c r="G106" t="n">
        <v>14.64</v>
      </c>
      <c r="H106" t="n">
        <v>0.2</v>
      </c>
      <c r="I106" t="n">
        <v>63</v>
      </c>
      <c r="J106" t="n">
        <v>245.73</v>
      </c>
      <c r="K106" t="n">
        <v>58.47</v>
      </c>
      <c r="L106" t="n">
        <v>2.75</v>
      </c>
      <c r="M106" t="n">
        <v>61</v>
      </c>
      <c r="N106" t="n">
        <v>59.51</v>
      </c>
      <c r="O106" t="n">
        <v>30541.19</v>
      </c>
      <c r="P106" t="n">
        <v>238</v>
      </c>
      <c r="Q106" t="n">
        <v>1389.71</v>
      </c>
      <c r="R106" t="n">
        <v>80.12</v>
      </c>
      <c r="S106" t="n">
        <v>39.31</v>
      </c>
      <c r="T106" t="n">
        <v>19310.66</v>
      </c>
      <c r="U106" t="n">
        <v>0.49</v>
      </c>
      <c r="V106" t="n">
        <v>0.84</v>
      </c>
      <c r="W106" t="n">
        <v>3.46</v>
      </c>
      <c r="X106" t="n">
        <v>1.25</v>
      </c>
      <c r="Y106" t="n">
        <v>1</v>
      </c>
      <c r="Z106" t="n">
        <v>10</v>
      </c>
    </row>
    <row r="107">
      <c r="A107" t="n">
        <v>8</v>
      </c>
      <c r="B107" t="n">
        <v>125</v>
      </c>
      <c r="C107" t="inlineStr">
        <is>
          <t xml:space="preserve">CONCLUIDO	</t>
        </is>
      </c>
      <c r="D107" t="n">
        <v>4.8137</v>
      </c>
      <c r="E107" t="n">
        <v>20.77</v>
      </c>
      <c r="F107" t="n">
        <v>15.28</v>
      </c>
      <c r="G107" t="n">
        <v>15.81</v>
      </c>
      <c r="H107" t="n">
        <v>0.22</v>
      </c>
      <c r="I107" t="n">
        <v>58</v>
      </c>
      <c r="J107" t="n">
        <v>246.18</v>
      </c>
      <c r="K107" t="n">
        <v>58.47</v>
      </c>
      <c r="L107" t="n">
        <v>3</v>
      </c>
      <c r="M107" t="n">
        <v>56</v>
      </c>
      <c r="N107" t="n">
        <v>59.7</v>
      </c>
      <c r="O107" t="n">
        <v>30595.91</v>
      </c>
      <c r="P107" t="n">
        <v>235.4</v>
      </c>
      <c r="Q107" t="n">
        <v>1389.63</v>
      </c>
      <c r="R107" t="n">
        <v>77.52</v>
      </c>
      <c r="S107" t="n">
        <v>39.31</v>
      </c>
      <c r="T107" t="n">
        <v>18035.37</v>
      </c>
      <c r="U107" t="n">
        <v>0.51</v>
      </c>
      <c r="V107" t="n">
        <v>0.84</v>
      </c>
      <c r="W107" t="n">
        <v>3.45</v>
      </c>
      <c r="X107" t="n">
        <v>1.16</v>
      </c>
      <c r="Y107" t="n">
        <v>1</v>
      </c>
      <c r="Z107" t="n">
        <v>10</v>
      </c>
    </row>
    <row r="108">
      <c r="A108" t="n">
        <v>9</v>
      </c>
      <c r="B108" t="n">
        <v>125</v>
      </c>
      <c r="C108" t="inlineStr">
        <is>
          <t xml:space="preserve">CONCLUIDO	</t>
        </is>
      </c>
      <c r="D108" t="n">
        <v>4.8924</v>
      </c>
      <c r="E108" t="n">
        <v>20.44</v>
      </c>
      <c r="F108" t="n">
        <v>15.18</v>
      </c>
      <c r="G108" t="n">
        <v>17.18</v>
      </c>
      <c r="H108" t="n">
        <v>0.23</v>
      </c>
      <c r="I108" t="n">
        <v>53</v>
      </c>
      <c r="J108" t="n">
        <v>246.62</v>
      </c>
      <c r="K108" t="n">
        <v>58.47</v>
      </c>
      <c r="L108" t="n">
        <v>3.25</v>
      </c>
      <c r="M108" t="n">
        <v>51</v>
      </c>
      <c r="N108" t="n">
        <v>59.9</v>
      </c>
      <c r="O108" t="n">
        <v>30650.7</v>
      </c>
      <c r="P108" t="n">
        <v>232.91</v>
      </c>
      <c r="Q108" t="n">
        <v>1389.84</v>
      </c>
      <c r="R108" t="n">
        <v>74.18000000000001</v>
      </c>
      <c r="S108" t="n">
        <v>39.31</v>
      </c>
      <c r="T108" t="n">
        <v>16390.01</v>
      </c>
      <c r="U108" t="n">
        <v>0.53</v>
      </c>
      <c r="V108" t="n">
        <v>0.85</v>
      </c>
      <c r="W108" t="n">
        <v>3.45</v>
      </c>
      <c r="X108" t="n">
        <v>1.06</v>
      </c>
      <c r="Y108" t="n">
        <v>1</v>
      </c>
      <c r="Z108" t="n">
        <v>10</v>
      </c>
    </row>
    <row r="109">
      <c r="A109" t="n">
        <v>10</v>
      </c>
      <c r="B109" t="n">
        <v>125</v>
      </c>
      <c r="C109" t="inlineStr">
        <is>
          <t xml:space="preserve">CONCLUIDO	</t>
        </is>
      </c>
      <c r="D109" t="n">
        <v>4.9748</v>
      </c>
      <c r="E109" t="n">
        <v>20.1</v>
      </c>
      <c r="F109" t="n">
        <v>15.08</v>
      </c>
      <c r="G109" t="n">
        <v>18.85</v>
      </c>
      <c r="H109" t="n">
        <v>0.25</v>
      </c>
      <c r="I109" t="n">
        <v>48</v>
      </c>
      <c r="J109" t="n">
        <v>247.07</v>
      </c>
      <c r="K109" t="n">
        <v>58.47</v>
      </c>
      <c r="L109" t="n">
        <v>3.5</v>
      </c>
      <c r="M109" t="n">
        <v>46</v>
      </c>
      <c r="N109" t="n">
        <v>60.09</v>
      </c>
      <c r="O109" t="n">
        <v>30705.56</v>
      </c>
      <c r="P109" t="n">
        <v>230.05</v>
      </c>
      <c r="Q109" t="n">
        <v>1389.98</v>
      </c>
      <c r="R109" t="n">
        <v>70.73</v>
      </c>
      <c r="S109" t="n">
        <v>39.31</v>
      </c>
      <c r="T109" t="n">
        <v>14691.63</v>
      </c>
      <c r="U109" t="n">
        <v>0.5600000000000001</v>
      </c>
      <c r="V109" t="n">
        <v>0.85</v>
      </c>
      <c r="W109" t="n">
        <v>3.45</v>
      </c>
      <c r="X109" t="n">
        <v>0.95</v>
      </c>
      <c r="Y109" t="n">
        <v>1</v>
      </c>
      <c r="Z109" t="n">
        <v>10</v>
      </c>
    </row>
    <row r="110">
      <c r="A110" t="n">
        <v>11</v>
      </c>
      <c r="B110" t="n">
        <v>125</v>
      </c>
      <c r="C110" t="inlineStr">
        <is>
          <t xml:space="preserve">CONCLUIDO	</t>
        </is>
      </c>
      <c r="D110" t="n">
        <v>5.026</v>
      </c>
      <c r="E110" t="n">
        <v>19.9</v>
      </c>
      <c r="F110" t="n">
        <v>15.01</v>
      </c>
      <c r="G110" t="n">
        <v>20.02</v>
      </c>
      <c r="H110" t="n">
        <v>0.27</v>
      </c>
      <c r="I110" t="n">
        <v>45</v>
      </c>
      <c r="J110" t="n">
        <v>247.51</v>
      </c>
      <c r="K110" t="n">
        <v>58.47</v>
      </c>
      <c r="L110" t="n">
        <v>3.75</v>
      </c>
      <c r="M110" t="n">
        <v>43</v>
      </c>
      <c r="N110" t="n">
        <v>60.29</v>
      </c>
      <c r="O110" t="n">
        <v>30760.49</v>
      </c>
      <c r="P110" t="n">
        <v>228.4</v>
      </c>
      <c r="Q110" t="n">
        <v>1389.7</v>
      </c>
      <c r="R110" t="n">
        <v>68.98999999999999</v>
      </c>
      <c r="S110" t="n">
        <v>39.31</v>
      </c>
      <c r="T110" t="n">
        <v>13835.16</v>
      </c>
      <c r="U110" t="n">
        <v>0.57</v>
      </c>
      <c r="V110" t="n">
        <v>0.85</v>
      </c>
      <c r="W110" t="n">
        <v>3.44</v>
      </c>
      <c r="X110" t="n">
        <v>0.89</v>
      </c>
      <c r="Y110" t="n">
        <v>1</v>
      </c>
      <c r="Z110" t="n">
        <v>10</v>
      </c>
    </row>
    <row r="111">
      <c r="A111" t="n">
        <v>12</v>
      </c>
      <c r="B111" t="n">
        <v>125</v>
      </c>
      <c r="C111" t="inlineStr">
        <is>
          <t xml:space="preserve">CONCLUIDO	</t>
        </is>
      </c>
      <c r="D111" t="n">
        <v>5.0767</v>
      </c>
      <c r="E111" t="n">
        <v>19.7</v>
      </c>
      <c r="F111" t="n">
        <v>14.96</v>
      </c>
      <c r="G111" t="n">
        <v>21.37</v>
      </c>
      <c r="H111" t="n">
        <v>0.29</v>
      </c>
      <c r="I111" t="n">
        <v>42</v>
      </c>
      <c r="J111" t="n">
        <v>247.96</v>
      </c>
      <c r="K111" t="n">
        <v>58.47</v>
      </c>
      <c r="L111" t="n">
        <v>4</v>
      </c>
      <c r="M111" t="n">
        <v>40</v>
      </c>
      <c r="N111" t="n">
        <v>60.48</v>
      </c>
      <c r="O111" t="n">
        <v>30815.5</v>
      </c>
      <c r="P111" t="n">
        <v>226.08</v>
      </c>
      <c r="Q111" t="n">
        <v>1389.79</v>
      </c>
      <c r="R111" t="n">
        <v>67.54000000000001</v>
      </c>
      <c r="S111" t="n">
        <v>39.31</v>
      </c>
      <c r="T111" t="n">
        <v>13125.16</v>
      </c>
      <c r="U111" t="n">
        <v>0.58</v>
      </c>
      <c r="V111" t="n">
        <v>0.86</v>
      </c>
      <c r="W111" t="n">
        <v>3.42</v>
      </c>
      <c r="X111" t="n">
        <v>0.83</v>
      </c>
      <c r="Y111" t="n">
        <v>1</v>
      </c>
      <c r="Z111" t="n">
        <v>10</v>
      </c>
    </row>
    <row r="112">
      <c r="A112" t="n">
        <v>13</v>
      </c>
      <c r="B112" t="n">
        <v>125</v>
      </c>
      <c r="C112" t="inlineStr">
        <is>
          <t xml:space="preserve">CONCLUIDO	</t>
        </is>
      </c>
      <c r="D112" t="n">
        <v>5.1344</v>
      </c>
      <c r="E112" t="n">
        <v>19.48</v>
      </c>
      <c r="F112" t="n">
        <v>14.88</v>
      </c>
      <c r="G112" t="n">
        <v>22.89</v>
      </c>
      <c r="H112" t="n">
        <v>0.3</v>
      </c>
      <c r="I112" t="n">
        <v>39</v>
      </c>
      <c r="J112" t="n">
        <v>248.4</v>
      </c>
      <c r="K112" t="n">
        <v>58.47</v>
      </c>
      <c r="L112" t="n">
        <v>4.25</v>
      </c>
      <c r="M112" t="n">
        <v>37</v>
      </c>
      <c r="N112" t="n">
        <v>60.68</v>
      </c>
      <c r="O112" t="n">
        <v>30870.57</v>
      </c>
      <c r="P112" t="n">
        <v>223.78</v>
      </c>
      <c r="Q112" t="n">
        <v>1389.76</v>
      </c>
      <c r="R112" t="n">
        <v>64.81999999999999</v>
      </c>
      <c r="S112" t="n">
        <v>39.31</v>
      </c>
      <c r="T112" t="n">
        <v>11779.15</v>
      </c>
      <c r="U112" t="n">
        <v>0.61</v>
      </c>
      <c r="V112" t="n">
        <v>0.86</v>
      </c>
      <c r="W112" t="n">
        <v>3.42</v>
      </c>
      <c r="X112" t="n">
        <v>0.75</v>
      </c>
      <c r="Y112" t="n">
        <v>1</v>
      </c>
      <c r="Z112" t="n">
        <v>10</v>
      </c>
    </row>
    <row r="113">
      <c r="A113" t="n">
        <v>14</v>
      </c>
      <c r="B113" t="n">
        <v>125</v>
      </c>
      <c r="C113" t="inlineStr">
        <is>
          <t xml:space="preserve">CONCLUIDO	</t>
        </is>
      </c>
      <c r="D113" t="n">
        <v>5.1732</v>
      </c>
      <c r="E113" t="n">
        <v>19.33</v>
      </c>
      <c r="F113" t="n">
        <v>14.83</v>
      </c>
      <c r="G113" t="n">
        <v>24.04</v>
      </c>
      <c r="H113" t="n">
        <v>0.32</v>
      </c>
      <c r="I113" t="n">
        <v>37</v>
      </c>
      <c r="J113" t="n">
        <v>248.85</v>
      </c>
      <c r="K113" t="n">
        <v>58.47</v>
      </c>
      <c r="L113" t="n">
        <v>4.5</v>
      </c>
      <c r="M113" t="n">
        <v>35</v>
      </c>
      <c r="N113" t="n">
        <v>60.88</v>
      </c>
      <c r="O113" t="n">
        <v>30925.72</v>
      </c>
      <c r="P113" t="n">
        <v>221.94</v>
      </c>
      <c r="Q113" t="n">
        <v>1389.7</v>
      </c>
      <c r="R113" t="n">
        <v>63.23</v>
      </c>
      <c r="S113" t="n">
        <v>39.31</v>
      </c>
      <c r="T113" t="n">
        <v>10996.69</v>
      </c>
      <c r="U113" t="n">
        <v>0.62</v>
      </c>
      <c r="V113" t="n">
        <v>0.87</v>
      </c>
      <c r="W113" t="n">
        <v>3.42</v>
      </c>
      <c r="X113" t="n">
        <v>0.7</v>
      </c>
      <c r="Y113" t="n">
        <v>1</v>
      </c>
      <c r="Z113" t="n">
        <v>10</v>
      </c>
    </row>
    <row r="114">
      <c r="A114" t="n">
        <v>15</v>
      </c>
      <c r="B114" t="n">
        <v>125</v>
      </c>
      <c r="C114" t="inlineStr">
        <is>
          <t xml:space="preserve">CONCLUIDO	</t>
        </is>
      </c>
      <c r="D114" t="n">
        <v>5.2059</v>
      </c>
      <c r="E114" t="n">
        <v>19.21</v>
      </c>
      <c r="F114" t="n">
        <v>14.8</v>
      </c>
      <c r="G114" t="n">
        <v>25.37</v>
      </c>
      <c r="H114" t="n">
        <v>0.34</v>
      </c>
      <c r="I114" t="n">
        <v>35</v>
      </c>
      <c r="J114" t="n">
        <v>249.3</v>
      </c>
      <c r="K114" t="n">
        <v>58.47</v>
      </c>
      <c r="L114" t="n">
        <v>4.75</v>
      </c>
      <c r="M114" t="n">
        <v>33</v>
      </c>
      <c r="N114" t="n">
        <v>61.07</v>
      </c>
      <c r="O114" t="n">
        <v>30980.93</v>
      </c>
      <c r="P114" t="n">
        <v>220.03</v>
      </c>
      <c r="Q114" t="n">
        <v>1389.77</v>
      </c>
      <c r="R114" t="n">
        <v>62.58</v>
      </c>
      <c r="S114" t="n">
        <v>39.31</v>
      </c>
      <c r="T114" t="n">
        <v>10682.29</v>
      </c>
      <c r="U114" t="n">
        <v>0.63</v>
      </c>
      <c r="V114" t="n">
        <v>0.87</v>
      </c>
      <c r="W114" t="n">
        <v>3.41</v>
      </c>
      <c r="X114" t="n">
        <v>0.68</v>
      </c>
      <c r="Y114" t="n">
        <v>1</v>
      </c>
      <c r="Z114" t="n">
        <v>10</v>
      </c>
    </row>
    <row r="115">
      <c r="A115" t="n">
        <v>16</v>
      </c>
      <c r="B115" t="n">
        <v>125</v>
      </c>
      <c r="C115" t="inlineStr">
        <is>
          <t xml:space="preserve">CONCLUIDO	</t>
        </is>
      </c>
      <c r="D115" t="n">
        <v>5.2434</v>
      </c>
      <c r="E115" t="n">
        <v>19.07</v>
      </c>
      <c r="F115" t="n">
        <v>14.76</v>
      </c>
      <c r="G115" t="n">
        <v>26.83</v>
      </c>
      <c r="H115" t="n">
        <v>0.36</v>
      </c>
      <c r="I115" t="n">
        <v>33</v>
      </c>
      <c r="J115" t="n">
        <v>249.75</v>
      </c>
      <c r="K115" t="n">
        <v>58.47</v>
      </c>
      <c r="L115" t="n">
        <v>5</v>
      </c>
      <c r="M115" t="n">
        <v>31</v>
      </c>
      <c r="N115" t="n">
        <v>61.27</v>
      </c>
      <c r="O115" t="n">
        <v>31036.22</v>
      </c>
      <c r="P115" t="n">
        <v>218.82</v>
      </c>
      <c r="Q115" t="n">
        <v>1389.74</v>
      </c>
      <c r="R115" t="n">
        <v>61.03</v>
      </c>
      <c r="S115" t="n">
        <v>39.31</v>
      </c>
      <c r="T115" t="n">
        <v>9917.07</v>
      </c>
      <c r="U115" t="n">
        <v>0.64</v>
      </c>
      <c r="V115" t="n">
        <v>0.87</v>
      </c>
      <c r="W115" t="n">
        <v>3.41</v>
      </c>
      <c r="X115" t="n">
        <v>0.63</v>
      </c>
      <c r="Y115" t="n">
        <v>1</v>
      </c>
      <c r="Z115" t="n">
        <v>10</v>
      </c>
    </row>
    <row r="116">
      <c r="A116" t="n">
        <v>17</v>
      </c>
      <c r="B116" t="n">
        <v>125</v>
      </c>
      <c r="C116" t="inlineStr">
        <is>
          <t xml:space="preserve">CONCLUIDO	</t>
        </is>
      </c>
      <c r="D116" t="n">
        <v>5.2805</v>
      </c>
      <c r="E116" t="n">
        <v>18.94</v>
      </c>
      <c r="F116" t="n">
        <v>14.72</v>
      </c>
      <c r="G116" t="n">
        <v>28.48</v>
      </c>
      <c r="H116" t="n">
        <v>0.37</v>
      </c>
      <c r="I116" t="n">
        <v>31</v>
      </c>
      <c r="J116" t="n">
        <v>250.2</v>
      </c>
      <c r="K116" t="n">
        <v>58.47</v>
      </c>
      <c r="L116" t="n">
        <v>5.25</v>
      </c>
      <c r="M116" t="n">
        <v>29</v>
      </c>
      <c r="N116" t="n">
        <v>61.47</v>
      </c>
      <c r="O116" t="n">
        <v>31091.59</v>
      </c>
      <c r="P116" t="n">
        <v>216.78</v>
      </c>
      <c r="Q116" t="n">
        <v>1389.71</v>
      </c>
      <c r="R116" t="n">
        <v>59.93</v>
      </c>
      <c r="S116" t="n">
        <v>39.31</v>
      </c>
      <c r="T116" t="n">
        <v>9376.27</v>
      </c>
      <c r="U116" t="n">
        <v>0.66</v>
      </c>
      <c r="V116" t="n">
        <v>0.87</v>
      </c>
      <c r="W116" t="n">
        <v>3.41</v>
      </c>
      <c r="X116" t="n">
        <v>0.59</v>
      </c>
      <c r="Y116" t="n">
        <v>1</v>
      </c>
      <c r="Z116" t="n">
        <v>10</v>
      </c>
    </row>
    <row r="117">
      <c r="A117" t="n">
        <v>18</v>
      </c>
      <c r="B117" t="n">
        <v>125</v>
      </c>
      <c r="C117" t="inlineStr">
        <is>
          <t xml:space="preserve">CONCLUIDO	</t>
        </is>
      </c>
      <c r="D117" t="n">
        <v>5.3149</v>
      </c>
      <c r="E117" t="n">
        <v>18.82</v>
      </c>
      <c r="F117" t="n">
        <v>14.69</v>
      </c>
      <c r="G117" t="n">
        <v>30.39</v>
      </c>
      <c r="H117" t="n">
        <v>0.39</v>
      </c>
      <c r="I117" t="n">
        <v>29</v>
      </c>
      <c r="J117" t="n">
        <v>250.64</v>
      </c>
      <c r="K117" t="n">
        <v>58.47</v>
      </c>
      <c r="L117" t="n">
        <v>5.5</v>
      </c>
      <c r="M117" t="n">
        <v>27</v>
      </c>
      <c r="N117" t="n">
        <v>61.67</v>
      </c>
      <c r="O117" t="n">
        <v>31147.02</v>
      </c>
      <c r="P117" t="n">
        <v>215.17</v>
      </c>
      <c r="Q117" t="n">
        <v>1389.71</v>
      </c>
      <c r="R117" t="n">
        <v>58.8</v>
      </c>
      <c r="S117" t="n">
        <v>39.31</v>
      </c>
      <c r="T117" t="n">
        <v>8818.889999999999</v>
      </c>
      <c r="U117" t="n">
        <v>0.67</v>
      </c>
      <c r="V117" t="n">
        <v>0.87</v>
      </c>
      <c r="W117" t="n">
        <v>3.41</v>
      </c>
      <c r="X117" t="n">
        <v>0.57</v>
      </c>
      <c r="Y117" t="n">
        <v>1</v>
      </c>
      <c r="Z117" t="n">
        <v>10</v>
      </c>
    </row>
    <row r="118">
      <c r="A118" t="n">
        <v>19</v>
      </c>
      <c r="B118" t="n">
        <v>125</v>
      </c>
      <c r="C118" t="inlineStr">
        <is>
          <t xml:space="preserve">CONCLUIDO	</t>
        </is>
      </c>
      <c r="D118" t="n">
        <v>5.3302</v>
      </c>
      <c r="E118" t="n">
        <v>18.76</v>
      </c>
      <c r="F118" t="n">
        <v>14.68</v>
      </c>
      <c r="G118" t="n">
        <v>31.46</v>
      </c>
      <c r="H118" t="n">
        <v>0.41</v>
      </c>
      <c r="I118" t="n">
        <v>28</v>
      </c>
      <c r="J118" t="n">
        <v>251.09</v>
      </c>
      <c r="K118" t="n">
        <v>58.47</v>
      </c>
      <c r="L118" t="n">
        <v>5.75</v>
      </c>
      <c r="M118" t="n">
        <v>26</v>
      </c>
      <c r="N118" t="n">
        <v>61.87</v>
      </c>
      <c r="O118" t="n">
        <v>31202.53</v>
      </c>
      <c r="P118" t="n">
        <v>213.91</v>
      </c>
      <c r="Q118" t="n">
        <v>1389.74</v>
      </c>
      <c r="R118" t="n">
        <v>58.52</v>
      </c>
      <c r="S118" t="n">
        <v>39.31</v>
      </c>
      <c r="T118" t="n">
        <v>8684.530000000001</v>
      </c>
      <c r="U118" t="n">
        <v>0.67</v>
      </c>
      <c r="V118" t="n">
        <v>0.87</v>
      </c>
      <c r="W118" t="n">
        <v>3.42</v>
      </c>
      <c r="X118" t="n">
        <v>0.5600000000000001</v>
      </c>
      <c r="Y118" t="n">
        <v>1</v>
      </c>
      <c r="Z118" t="n">
        <v>10</v>
      </c>
    </row>
    <row r="119">
      <c r="A119" t="n">
        <v>20</v>
      </c>
      <c r="B119" t="n">
        <v>125</v>
      </c>
      <c r="C119" t="inlineStr">
        <is>
          <t xml:space="preserve">CONCLUIDO	</t>
        </is>
      </c>
      <c r="D119" t="n">
        <v>5.3493</v>
      </c>
      <c r="E119" t="n">
        <v>18.69</v>
      </c>
      <c r="F119" t="n">
        <v>14.66</v>
      </c>
      <c r="G119" t="n">
        <v>32.58</v>
      </c>
      <c r="H119" t="n">
        <v>0.42</v>
      </c>
      <c r="I119" t="n">
        <v>27</v>
      </c>
      <c r="J119" t="n">
        <v>251.55</v>
      </c>
      <c r="K119" t="n">
        <v>58.47</v>
      </c>
      <c r="L119" t="n">
        <v>6</v>
      </c>
      <c r="M119" t="n">
        <v>25</v>
      </c>
      <c r="N119" t="n">
        <v>62.07</v>
      </c>
      <c r="O119" t="n">
        <v>31258.11</v>
      </c>
      <c r="P119" t="n">
        <v>212.47</v>
      </c>
      <c r="Q119" t="n">
        <v>1389.77</v>
      </c>
      <c r="R119" t="n">
        <v>58.02</v>
      </c>
      <c r="S119" t="n">
        <v>39.31</v>
      </c>
      <c r="T119" t="n">
        <v>8441.26</v>
      </c>
      <c r="U119" t="n">
        <v>0.68</v>
      </c>
      <c r="V119" t="n">
        <v>0.88</v>
      </c>
      <c r="W119" t="n">
        <v>3.41</v>
      </c>
      <c r="X119" t="n">
        <v>0.54</v>
      </c>
      <c r="Y119" t="n">
        <v>1</v>
      </c>
      <c r="Z119" t="n">
        <v>10</v>
      </c>
    </row>
    <row r="120">
      <c r="A120" t="n">
        <v>21</v>
      </c>
      <c r="B120" t="n">
        <v>125</v>
      </c>
      <c r="C120" t="inlineStr">
        <is>
          <t xml:space="preserve">CONCLUIDO	</t>
        </is>
      </c>
      <c r="D120" t="n">
        <v>5.3687</v>
      </c>
      <c r="E120" t="n">
        <v>18.63</v>
      </c>
      <c r="F120" t="n">
        <v>14.64</v>
      </c>
      <c r="G120" t="n">
        <v>33.79</v>
      </c>
      <c r="H120" t="n">
        <v>0.44</v>
      </c>
      <c r="I120" t="n">
        <v>26</v>
      </c>
      <c r="J120" t="n">
        <v>252</v>
      </c>
      <c r="K120" t="n">
        <v>58.47</v>
      </c>
      <c r="L120" t="n">
        <v>6.25</v>
      </c>
      <c r="M120" t="n">
        <v>24</v>
      </c>
      <c r="N120" t="n">
        <v>62.27</v>
      </c>
      <c r="O120" t="n">
        <v>31313.77</v>
      </c>
      <c r="P120" t="n">
        <v>211.15</v>
      </c>
      <c r="Q120" t="n">
        <v>1389.68</v>
      </c>
      <c r="R120" t="n">
        <v>57.35</v>
      </c>
      <c r="S120" t="n">
        <v>39.31</v>
      </c>
      <c r="T120" t="n">
        <v>8110.01</v>
      </c>
      <c r="U120" t="n">
        <v>0.6899999999999999</v>
      </c>
      <c r="V120" t="n">
        <v>0.88</v>
      </c>
      <c r="W120" t="n">
        <v>3.41</v>
      </c>
      <c r="X120" t="n">
        <v>0.52</v>
      </c>
      <c r="Y120" t="n">
        <v>1</v>
      </c>
      <c r="Z120" t="n">
        <v>10</v>
      </c>
    </row>
    <row r="121">
      <c r="A121" t="n">
        <v>22</v>
      </c>
      <c r="B121" t="n">
        <v>125</v>
      </c>
      <c r="C121" t="inlineStr">
        <is>
          <t xml:space="preserve">CONCLUIDO	</t>
        </is>
      </c>
      <c r="D121" t="n">
        <v>5.3912</v>
      </c>
      <c r="E121" t="n">
        <v>18.55</v>
      </c>
      <c r="F121" t="n">
        <v>14.61</v>
      </c>
      <c r="G121" t="n">
        <v>35.07</v>
      </c>
      <c r="H121" t="n">
        <v>0.46</v>
      </c>
      <c r="I121" t="n">
        <v>25</v>
      </c>
      <c r="J121" t="n">
        <v>252.45</v>
      </c>
      <c r="K121" t="n">
        <v>58.47</v>
      </c>
      <c r="L121" t="n">
        <v>6.5</v>
      </c>
      <c r="M121" t="n">
        <v>23</v>
      </c>
      <c r="N121" t="n">
        <v>62.47</v>
      </c>
      <c r="O121" t="n">
        <v>31369.49</v>
      </c>
      <c r="P121" t="n">
        <v>209.77</v>
      </c>
      <c r="Q121" t="n">
        <v>1389.62</v>
      </c>
      <c r="R121" t="n">
        <v>56.4</v>
      </c>
      <c r="S121" t="n">
        <v>39.31</v>
      </c>
      <c r="T121" t="n">
        <v>7639.07</v>
      </c>
      <c r="U121" t="n">
        <v>0.7</v>
      </c>
      <c r="V121" t="n">
        <v>0.88</v>
      </c>
      <c r="W121" t="n">
        <v>3.41</v>
      </c>
      <c r="X121" t="n">
        <v>0.49</v>
      </c>
      <c r="Y121" t="n">
        <v>1</v>
      </c>
      <c r="Z121" t="n">
        <v>10</v>
      </c>
    </row>
    <row r="122">
      <c r="A122" t="n">
        <v>23</v>
      </c>
      <c r="B122" t="n">
        <v>125</v>
      </c>
      <c r="C122" t="inlineStr">
        <is>
          <t xml:space="preserve">CONCLUIDO	</t>
        </is>
      </c>
      <c r="D122" t="n">
        <v>5.4319</v>
      </c>
      <c r="E122" t="n">
        <v>18.41</v>
      </c>
      <c r="F122" t="n">
        <v>14.57</v>
      </c>
      <c r="G122" t="n">
        <v>38</v>
      </c>
      <c r="H122" t="n">
        <v>0.47</v>
      </c>
      <c r="I122" t="n">
        <v>23</v>
      </c>
      <c r="J122" t="n">
        <v>252.9</v>
      </c>
      <c r="K122" t="n">
        <v>58.47</v>
      </c>
      <c r="L122" t="n">
        <v>6.75</v>
      </c>
      <c r="M122" t="n">
        <v>21</v>
      </c>
      <c r="N122" t="n">
        <v>62.68</v>
      </c>
      <c r="O122" t="n">
        <v>31425.3</v>
      </c>
      <c r="P122" t="n">
        <v>207.12</v>
      </c>
      <c r="Q122" t="n">
        <v>1389.64</v>
      </c>
      <c r="R122" t="n">
        <v>55.07</v>
      </c>
      <c r="S122" t="n">
        <v>39.31</v>
      </c>
      <c r="T122" t="n">
        <v>6987.29</v>
      </c>
      <c r="U122" t="n">
        <v>0.71</v>
      </c>
      <c r="V122" t="n">
        <v>0.88</v>
      </c>
      <c r="W122" t="n">
        <v>3.4</v>
      </c>
      <c r="X122" t="n">
        <v>0.44</v>
      </c>
      <c r="Y122" t="n">
        <v>1</v>
      </c>
      <c r="Z122" t="n">
        <v>10</v>
      </c>
    </row>
    <row r="123">
      <c r="A123" t="n">
        <v>24</v>
      </c>
      <c r="B123" t="n">
        <v>125</v>
      </c>
      <c r="C123" t="inlineStr">
        <is>
          <t xml:space="preserve">CONCLUIDO	</t>
        </is>
      </c>
      <c r="D123" t="n">
        <v>5.4528</v>
      </c>
      <c r="E123" t="n">
        <v>18.34</v>
      </c>
      <c r="F123" t="n">
        <v>14.54</v>
      </c>
      <c r="G123" t="n">
        <v>39.66</v>
      </c>
      <c r="H123" t="n">
        <v>0.49</v>
      </c>
      <c r="I123" t="n">
        <v>22</v>
      </c>
      <c r="J123" t="n">
        <v>253.35</v>
      </c>
      <c r="K123" t="n">
        <v>58.47</v>
      </c>
      <c r="L123" t="n">
        <v>7</v>
      </c>
      <c r="M123" t="n">
        <v>20</v>
      </c>
      <c r="N123" t="n">
        <v>62.88</v>
      </c>
      <c r="O123" t="n">
        <v>31481.17</v>
      </c>
      <c r="P123" t="n">
        <v>205.48</v>
      </c>
      <c r="Q123" t="n">
        <v>1389.8</v>
      </c>
      <c r="R123" t="n">
        <v>54.37</v>
      </c>
      <c r="S123" t="n">
        <v>39.31</v>
      </c>
      <c r="T123" t="n">
        <v>6640.87</v>
      </c>
      <c r="U123" t="n">
        <v>0.72</v>
      </c>
      <c r="V123" t="n">
        <v>0.88</v>
      </c>
      <c r="W123" t="n">
        <v>3.4</v>
      </c>
      <c r="X123" t="n">
        <v>0.42</v>
      </c>
      <c r="Y123" t="n">
        <v>1</v>
      </c>
      <c r="Z123" t="n">
        <v>10</v>
      </c>
    </row>
    <row r="124">
      <c r="A124" t="n">
        <v>25</v>
      </c>
      <c r="B124" t="n">
        <v>125</v>
      </c>
      <c r="C124" t="inlineStr">
        <is>
          <t xml:space="preserve">CONCLUIDO	</t>
        </is>
      </c>
      <c r="D124" t="n">
        <v>5.4488</v>
      </c>
      <c r="E124" t="n">
        <v>18.35</v>
      </c>
      <c r="F124" t="n">
        <v>14.56</v>
      </c>
      <c r="G124" t="n">
        <v>39.7</v>
      </c>
      <c r="H124" t="n">
        <v>0.51</v>
      </c>
      <c r="I124" t="n">
        <v>22</v>
      </c>
      <c r="J124" t="n">
        <v>253.81</v>
      </c>
      <c r="K124" t="n">
        <v>58.47</v>
      </c>
      <c r="L124" t="n">
        <v>7.25</v>
      </c>
      <c r="M124" t="n">
        <v>20</v>
      </c>
      <c r="N124" t="n">
        <v>63.08</v>
      </c>
      <c r="O124" t="n">
        <v>31537.13</v>
      </c>
      <c r="P124" t="n">
        <v>204.99</v>
      </c>
      <c r="Q124" t="n">
        <v>1389.65</v>
      </c>
      <c r="R124" t="n">
        <v>54.78</v>
      </c>
      <c r="S124" t="n">
        <v>39.31</v>
      </c>
      <c r="T124" t="n">
        <v>6845.2</v>
      </c>
      <c r="U124" t="n">
        <v>0.72</v>
      </c>
      <c r="V124" t="n">
        <v>0.88</v>
      </c>
      <c r="W124" t="n">
        <v>3.4</v>
      </c>
      <c r="X124" t="n">
        <v>0.43</v>
      </c>
      <c r="Y124" t="n">
        <v>1</v>
      </c>
      <c r="Z124" t="n">
        <v>10</v>
      </c>
    </row>
    <row r="125">
      <c r="A125" t="n">
        <v>26</v>
      </c>
      <c r="B125" t="n">
        <v>125</v>
      </c>
      <c r="C125" t="inlineStr">
        <is>
          <t xml:space="preserve">CONCLUIDO	</t>
        </is>
      </c>
      <c r="D125" t="n">
        <v>5.4812</v>
      </c>
      <c r="E125" t="n">
        <v>18.24</v>
      </c>
      <c r="F125" t="n">
        <v>14.5</v>
      </c>
      <c r="G125" t="n">
        <v>41.42</v>
      </c>
      <c r="H125" t="n">
        <v>0.52</v>
      </c>
      <c r="I125" t="n">
        <v>21</v>
      </c>
      <c r="J125" t="n">
        <v>254.26</v>
      </c>
      <c r="K125" t="n">
        <v>58.47</v>
      </c>
      <c r="L125" t="n">
        <v>7.5</v>
      </c>
      <c r="M125" t="n">
        <v>19</v>
      </c>
      <c r="N125" t="n">
        <v>63.29</v>
      </c>
      <c r="O125" t="n">
        <v>31593.16</v>
      </c>
      <c r="P125" t="n">
        <v>202.33</v>
      </c>
      <c r="Q125" t="n">
        <v>1389.65</v>
      </c>
      <c r="R125" t="n">
        <v>53.09</v>
      </c>
      <c r="S125" t="n">
        <v>39.31</v>
      </c>
      <c r="T125" t="n">
        <v>6008.03</v>
      </c>
      <c r="U125" t="n">
        <v>0.74</v>
      </c>
      <c r="V125" t="n">
        <v>0.89</v>
      </c>
      <c r="W125" t="n">
        <v>3.39</v>
      </c>
      <c r="X125" t="n">
        <v>0.37</v>
      </c>
      <c r="Y125" t="n">
        <v>1</v>
      </c>
      <c r="Z125" t="n">
        <v>10</v>
      </c>
    </row>
    <row r="126">
      <c r="A126" t="n">
        <v>27</v>
      </c>
      <c r="B126" t="n">
        <v>125</v>
      </c>
      <c r="C126" t="inlineStr">
        <is>
          <t xml:space="preserve">CONCLUIDO	</t>
        </is>
      </c>
      <c r="D126" t="n">
        <v>5.4912</v>
      </c>
      <c r="E126" t="n">
        <v>18.21</v>
      </c>
      <c r="F126" t="n">
        <v>14.51</v>
      </c>
      <c r="G126" t="n">
        <v>43.53</v>
      </c>
      <c r="H126" t="n">
        <v>0.54</v>
      </c>
      <c r="I126" t="n">
        <v>20</v>
      </c>
      <c r="J126" t="n">
        <v>254.72</v>
      </c>
      <c r="K126" t="n">
        <v>58.47</v>
      </c>
      <c r="L126" t="n">
        <v>7.75</v>
      </c>
      <c r="M126" t="n">
        <v>18</v>
      </c>
      <c r="N126" t="n">
        <v>63.49</v>
      </c>
      <c r="O126" t="n">
        <v>31649.26</v>
      </c>
      <c r="P126" t="n">
        <v>201.99</v>
      </c>
      <c r="Q126" t="n">
        <v>1389.59</v>
      </c>
      <c r="R126" t="n">
        <v>53.32</v>
      </c>
      <c r="S126" t="n">
        <v>39.31</v>
      </c>
      <c r="T126" t="n">
        <v>6125.1</v>
      </c>
      <c r="U126" t="n">
        <v>0.74</v>
      </c>
      <c r="V126" t="n">
        <v>0.88</v>
      </c>
      <c r="W126" t="n">
        <v>3.4</v>
      </c>
      <c r="X126" t="n">
        <v>0.39</v>
      </c>
      <c r="Y126" t="n">
        <v>1</v>
      </c>
      <c r="Z126" t="n">
        <v>10</v>
      </c>
    </row>
    <row r="127">
      <c r="A127" t="n">
        <v>28</v>
      </c>
      <c r="B127" t="n">
        <v>125</v>
      </c>
      <c r="C127" t="inlineStr">
        <is>
          <t xml:space="preserve">CONCLUIDO	</t>
        </is>
      </c>
      <c r="D127" t="n">
        <v>5.5135</v>
      </c>
      <c r="E127" t="n">
        <v>18.14</v>
      </c>
      <c r="F127" t="n">
        <v>14.48</v>
      </c>
      <c r="G127" t="n">
        <v>45.74</v>
      </c>
      <c r="H127" t="n">
        <v>0.5600000000000001</v>
      </c>
      <c r="I127" t="n">
        <v>19</v>
      </c>
      <c r="J127" t="n">
        <v>255.17</v>
      </c>
      <c r="K127" t="n">
        <v>58.47</v>
      </c>
      <c r="L127" t="n">
        <v>8</v>
      </c>
      <c r="M127" t="n">
        <v>17</v>
      </c>
      <c r="N127" t="n">
        <v>63.7</v>
      </c>
      <c r="O127" t="n">
        <v>31705.44</v>
      </c>
      <c r="P127" t="n">
        <v>200.6</v>
      </c>
      <c r="Q127" t="n">
        <v>1389.58</v>
      </c>
      <c r="R127" t="n">
        <v>52.48</v>
      </c>
      <c r="S127" t="n">
        <v>39.31</v>
      </c>
      <c r="T127" t="n">
        <v>5710.21</v>
      </c>
      <c r="U127" t="n">
        <v>0.75</v>
      </c>
      <c r="V127" t="n">
        <v>0.89</v>
      </c>
      <c r="W127" t="n">
        <v>3.39</v>
      </c>
      <c r="X127" t="n">
        <v>0.36</v>
      </c>
      <c r="Y127" t="n">
        <v>1</v>
      </c>
      <c r="Z127" t="n">
        <v>10</v>
      </c>
    </row>
    <row r="128">
      <c r="A128" t="n">
        <v>29</v>
      </c>
      <c r="B128" t="n">
        <v>125</v>
      </c>
      <c r="C128" t="inlineStr">
        <is>
          <t xml:space="preserve">CONCLUIDO	</t>
        </is>
      </c>
      <c r="D128" t="n">
        <v>5.5154</v>
      </c>
      <c r="E128" t="n">
        <v>18.13</v>
      </c>
      <c r="F128" t="n">
        <v>14.48</v>
      </c>
      <c r="G128" t="n">
        <v>45.72</v>
      </c>
      <c r="H128" t="n">
        <v>0.57</v>
      </c>
      <c r="I128" t="n">
        <v>19</v>
      </c>
      <c r="J128" t="n">
        <v>255.63</v>
      </c>
      <c r="K128" t="n">
        <v>58.47</v>
      </c>
      <c r="L128" t="n">
        <v>8.25</v>
      </c>
      <c r="M128" t="n">
        <v>17</v>
      </c>
      <c r="N128" t="n">
        <v>63.91</v>
      </c>
      <c r="O128" t="n">
        <v>31761.69</v>
      </c>
      <c r="P128" t="n">
        <v>199.02</v>
      </c>
      <c r="Q128" t="n">
        <v>1389.6</v>
      </c>
      <c r="R128" t="n">
        <v>52.4</v>
      </c>
      <c r="S128" t="n">
        <v>39.31</v>
      </c>
      <c r="T128" t="n">
        <v>5668.41</v>
      </c>
      <c r="U128" t="n">
        <v>0.75</v>
      </c>
      <c r="V128" t="n">
        <v>0.89</v>
      </c>
      <c r="W128" t="n">
        <v>3.39</v>
      </c>
      <c r="X128" t="n">
        <v>0.36</v>
      </c>
      <c r="Y128" t="n">
        <v>1</v>
      </c>
      <c r="Z128" t="n">
        <v>10</v>
      </c>
    </row>
    <row r="129">
      <c r="A129" t="n">
        <v>30</v>
      </c>
      <c r="B129" t="n">
        <v>125</v>
      </c>
      <c r="C129" t="inlineStr">
        <is>
          <t xml:space="preserve">CONCLUIDO	</t>
        </is>
      </c>
      <c r="D129" t="n">
        <v>5.5351</v>
      </c>
      <c r="E129" t="n">
        <v>18.07</v>
      </c>
      <c r="F129" t="n">
        <v>14.46</v>
      </c>
      <c r="G129" t="n">
        <v>48.2</v>
      </c>
      <c r="H129" t="n">
        <v>0.59</v>
      </c>
      <c r="I129" t="n">
        <v>18</v>
      </c>
      <c r="J129" t="n">
        <v>256.09</v>
      </c>
      <c r="K129" t="n">
        <v>58.47</v>
      </c>
      <c r="L129" t="n">
        <v>8.5</v>
      </c>
      <c r="M129" t="n">
        <v>16</v>
      </c>
      <c r="N129" t="n">
        <v>64.11</v>
      </c>
      <c r="O129" t="n">
        <v>31818.02</v>
      </c>
      <c r="P129" t="n">
        <v>196.86</v>
      </c>
      <c r="Q129" t="n">
        <v>1389.57</v>
      </c>
      <c r="R129" t="n">
        <v>51.72</v>
      </c>
      <c r="S129" t="n">
        <v>39.31</v>
      </c>
      <c r="T129" t="n">
        <v>5333.09</v>
      </c>
      <c r="U129" t="n">
        <v>0.76</v>
      </c>
      <c r="V129" t="n">
        <v>0.89</v>
      </c>
      <c r="W129" t="n">
        <v>3.39</v>
      </c>
      <c r="X129" t="n">
        <v>0.34</v>
      </c>
      <c r="Y129" t="n">
        <v>1</v>
      </c>
      <c r="Z129" t="n">
        <v>10</v>
      </c>
    </row>
    <row r="130">
      <c r="A130" t="n">
        <v>31</v>
      </c>
      <c r="B130" t="n">
        <v>125</v>
      </c>
      <c r="C130" t="inlineStr">
        <is>
          <t xml:space="preserve">CONCLUIDO	</t>
        </is>
      </c>
      <c r="D130" t="n">
        <v>5.5526</v>
      </c>
      <c r="E130" t="n">
        <v>18.01</v>
      </c>
      <c r="F130" t="n">
        <v>14.45</v>
      </c>
      <c r="G130" t="n">
        <v>51</v>
      </c>
      <c r="H130" t="n">
        <v>0.61</v>
      </c>
      <c r="I130" t="n">
        <v>17</v>
      </c>
      <c r="J130" t="n">
        <v>256.54</v>
      </c>
      <c r="K130" t="n">
        <v>58.47</v>
      </c>
      <c r="L130" t="n">
        <v>8.75</v>
      </c>
      <c r="M130" t="n">
        <v>15</v>
      </c>
      <c r="N130" t="n">
        <v>64.31999999999999</v>
      </c>
      <c r="O130" t="n">
        <v>31874.43</v>
      </c>
      <c r="P130" t="n">
        <v>194.54</v>
      </c>
      <c r="Q130" t="n">
        <v>1389.62</v>
      </c>
      <c r="R130" t="n">
        <v>51.47</v>
      </c>
      <c r="S130" t="n">
        <v>39.31</v>
      </c>
      <c r="T130" t="n">
        <v>5216.05</v>
      </c>
      <c r="U130" t="n">
        <v>0.76</v>
      </c>
      <c r="V130" t="n">
        <v>0.89</v>
      </c>
      <c r="W130" t="n">
        <v>3.39</v>
      </c>
      <c r="X130" t="n">
        <v>0.33</v>
      </c>
      <c r="Y130" t="n">
        <v>1</v>
      </c>
      <c r="Z130" t="n">
        <v>10</v>
      </c>
    </row>
    <row r="131">
      <c r="A131" t="n">
        <v>32</v>
      </c>
      <c r="B131" t="n">
        <v>125</v>
      </c>
      <c r="C131" t="inlineStr">
        <is>
          <t xml:space="preserve">CONCLUIDO	</t>
        </is>
      </c>
      <c r="D131" t="n">
        <v>5.5555</v>
      </c>
      <c r="E131" t="n">
        <v>18</v>
      </c>
      <c r="F131" t="n">
        <v>14.44</v>
      </c>
      <c r="G131" t="n">
        <v>50.97</v>
      </c>
      <c r="H131" t="n">
        <v>0.62</v>
      </c>
      <c r="I131" t="n">
        <v>17</v>
      </c>
      <c r="J131" t="n">
        <v>257</v>
      </c>
      <c r="K131" t="n">
        <v>58.47</v>
      </c>
      <c r="L131" t="n">
        <v>9</v>
      </c>
      <c r="M131" t="n">
        <v>15</v>
      </c>
      <c r="N131" t="n">
        <v>64.53</v>
      </c>
      <c r="O131" t="n">
        <v>31931.04</v>
      </c>
      <c r="P131" t="n">
        <v>194.55</v>
      </c>
      <c r="Q131" t="n">
        <v>1389.65</v>
      </c>
      <c r="R131" t="n">
        <v>51.28</v>
      </c>
      <c r="S131" t="n">
        <v>39.31</v>
      </c>
      <c r="T131" t="n">
        <v>5120.48</v>
      </c>
      <c r="U131" t="n">
        <v>0.77</v>
      </c>
      <c r="V131" t="n">
        <v>0.89</v>
      </c>
      <c r="W131" t="n">
        <v>3.39</v>
      </c>
      <c r="X131" t="n">
        <v>0.32</v>
      </c>
      <c r="Y131" t="n">
        <v>1</v>
      </c>
      <c r="Z131" t="n">
        <v>10</v>
      </c>
    </row>
    <row r="132">
      <c r="A132" t="n">
        <v>33</v>
      </c>
      <c r="B132" t="n">
        <v>125</v>
      </c>
      <c r="C132" t="inlineStr">
        <is>
          <t xml:space="preserve">CONCLUIDO	</t>
        </is>
      </c>
      <c r="D132" t="n">
        <v>5.5779</v>
      </c>
      <c r="E132" t="n">
        <v>17.93</v>
      </c>
      <c r="F132" t="n">
        <v>14.42</v>
      </c>
      <c r="G132" t="n">
        <v>54.06</v>
      </c>
      <c r="H132" t="n">
        <v>0.64</v>
      </c>
      <c r="I132" t="n">
        <v>16</v>
      </c>
      <c r="J132" t="n">
        <v>257.46</v>
      </c>
      <c r="K132" t="n">
        <v>58.47</v>
      </c>
      <c r="L132" t="n">
        <v>9.25</v>
      </c>
      <c r="M132" t="n">
        <v>14</v>
      </c>
      <c r="N132" t="n">
        <v>64.73999999999999</v>
      </c>
      <c r="O132" t="n">
        <v>31987.61</v>
      </c>
      <c r="P132" t="n">
        <v>191.48</v>
      </c>
      <c r="Q132" t="n">
        <v>1389.57</v>
      </c>
      <c r="R132" t="n">
        <v>50.52</v>
      </c>
      <c r="S132" t="n">
        <v>39.31</v>
      </c>
      <c r="T132" t="n">
        <v>4743.64</v>
      </c>
      <c r="U132" t="n">
        <v>0.78</v>
      </c>
      <c r="V132" t="n">
        <v>0.89</v>
      </c>
      <c r="W132" t="n">
        <v>3.38</v>
      </c>
      <c r="X132" t="n">
        <v>0.29</v>
      </c>
      <c r="Y132" t="n">
        <v>1</v>
      </c>
      <c r="Z132" t="n">
        <v>10</v>
      </c>
    </row>
    <row r="133">
      <c r="A133" t="n">
        <v>34</v>
      </c>
      <c r="B133" t="n">
        <v>125</v>
      </c>
      <c r="C133" t="inlineStr">
        <is>
          <t xml:space="preserve">CONCLUIDO	</t>
        </is>
      </c>
      <c r="D133" t="n">
        <v>5.5718</v>
      </c>
      <c r="E133" t="n">
        <v>17.95</v>
      </c>
      <c r="F133" t="n">
        <v>14.44</v>
      </c>
      <c r="G133" t="n">
        <v>54.13</v>
      </c>
      <c r="H133" t="n">
        <v>0.66</v>
      </c>
      <c r="I133" t="n">
        <v>16</v>
      </c>
      <c r="J133" t="n">
        <v>257.92</v>
      </c>
      <c r="K133" t="n">
        <v>58.47</v>
      </c>
      <c r="L133" t="n">
        <v>9.5</v>
      </c>
      <c r="M133" t="n">
        <v>14</v>
      </c>
      <c r="N133" t="n">
        <v>64.95</v>
      </c>
      <c r="O133" t="n">
        <v>32044.25</v>
      </c>
      <c r="P133" t="n">
        <v>191.45</v>
      </c>
      <c r="Q133" t="n">
        <v>1389.64</v>
      </c>
      <c r="R133" t="n">
        <v>51.1</v>
      </c>
      <c r="S133" t="n">
        <v>39.31</v>
      </c>
      <c r="T133" t="n">
        <v>5036.94</v>
      </c>
      <c r="U133" t="n">
        <v>0.77</v>
      </c>
      <c r="V133" t="n">
        <v>0.89</v>
      </c>
      <c r="W133" t="n">
        <v>3.39</v>
      </c>
      <c r="X133" t="n">
        <v>0.31</v>
      </c>
      <c r="Y133" t="n">
        <v>1</v>
      </c>
      <c r="Z133" t="n">
        <v>10</v>
      </c>
    </row>
    <row r="134">
      <c r="A134" t="n">
        <v>35</v>
      </c>
      <c r="B134" t="n">
        <v>125</v>
      </c>
      <c r="C134" t="inlineStr">
        <is>
          <t xml:space="preserve">CONCLUIDO	</t>
        </is>
      </c>
      <c r="D134" t="n">
        <v>5.5928</v>
      </c>
      <c r="E134" t="n">
        <v>17.88</v>
      </c>
      <c r="F134" t="n">
        <v>14.41</v>
      </c>
      <c r="G134" t="n">
        <v>57.66</v>
      </c>
      <c r="H134" t="n">
        <v>0.67</v>
      </c>
      <c r="I134" t="n">
        <v>15</v>
      </c>
      <c r="J134" t="n">
        <v>258.38</v>
      </c>
      <c r="K134" t="n">
        <v>58.47</v>
      </c>
      <c r="L134" t="n">
        <v>9.75</v>
      </c>
      <c r="M134" t="n">
        <v>13</v>
      </c>
      <c r="N134" t="n">
        <v>65.16</v>
      </c>
      <c r="O134" t="n">
        <v>32100.97</v>
      </c>
      <c r="P134" t="n">
        <v>189.32</v>
      </c>
      <c r="Q134" t="n">
        <v>1389.66</v>
      </c>
      <c r="R134" t="n">
        <v>50.46</v>
      </c>
      <c r="S134" t="n">
        <v>39.31</v>
      </c>
      <c r="T134" t="n">
        <v>4721.39</v>
      </c>
      <c r="U134" t="n">
        <v>0.78</v>
      </c>
      <c r="V134" t="n">
        <v>0.89</v>
      </c>
      <c r="W134" t="n">
        <v>3.39</v>
      </c>
      <c r="X134" t="n">
        <v>0.29</v>
      </c>
      <c r="Y134" t="n">
        <v>1</v>
      </c>
      <c r="Z134" t="n">
        <v>10</v>
      </c>
    </row>
    <row r="135">
      <c r="A135" t="n">
        <v>36</v>
      </c>
      <c r="B135" t="n">
        <v>125</v>
      </c>
      <c r="C135" t="inlineStr">
        <is>
          <t xml:space="preserve">CONCLUIDO	</t>
        </is>
      </c>
      <c r="D135" t="n">
        <v>5.5948</v>
      </c>
      <c r="E135" t="n">
        <v>17.87</v>
      </c>
      <c r="F135" t="n">
        <v>14.41</v>
      </c>
      <c r="G135" t="n">
        <v>57.63</v>
      </c>
      <c r="H135" t="n">
        <v>0.6899999999999999</v>
      </c>
      <c r="I135" t="n">
        <v>15</v>
      </c>
      <c r="J135" t="n">
        <v>258.84</v>
      </c>
      <c r="K135" t="n">
        <v>58.47</v>
      </c>
      <c r="L135" t="n">
        <v>10</v>
      </c>
      <c r="M135" t="n">
        <v>12</v>
      </c>
      <c r="N135" t="n">
        <v>65.37</v>
      </c>
      <c r="O135" t="n">
        <v>32157.77</v>
      </c>
      <c r="P135" t="n">
        <v>187.75</v>
      </c>
      <c r="Q135" t="n">
        <v>1389.59</v>
      </c>
      <c r="R135" t="n">
        <v>50.23</v>
      </c>
      <c r="S135" t="n">
        <v>39.31</v>
      </c>
      <c r="T135" t="n">
        <v>4605.21</v>
      </c>
      <c r="U135" t="n">
        <v>0.78</v>
      </c>
      <c r="V135" t="n">
        <v>0.89</v>
      </c>
      <c r="W135" t="n">
        <v>3.39</v>
      </c>
      <c r="X135" t="n">
        <v>0.29</v>
      </c>
      <c r="Y135" t="n">
        <v>1</v>
      </c>
      <c r="Z135" t="n">
        <v>10</v>
      </c>
    </row>
    <row r="136">
      <c r="A136" t="n">
        <v>37</v>
      </c>
      <c r="B136" t="n">
        <v>125</v>
      </c>
      <c r="C136" t="inlineStr">
        <is>
          <t xml:space="preserve">CONCLUIDO	</t>
        </is>
      </c>
      <c r="D136" t="n">
        <v>5.6182</v>
      </c>
      <c r="E136" t="n">
        <v>17.8</v>
      </c>
      <c r="F136" t="n">
        <v>14.38</v>
      </c>
      <c r="G136" t="n">
        <v>61.63</v>
      </c>
      <c r="H136" t="n">
        <v>0.7</v>
      </c>
      <c r="I136" t="n">
        <v>14</v>
      </c>
      <c r="J136" t="n">
        <v>259.3</v>
      </c>
      <c r="K136" t="n">
        <v>58.47</v>
      </c>
      <c r="L136" t="n">
        <v>10.25</v>
      </c>
      <c r="M136" t="n">
        <v>12</v>
      </c>
      <c r="N136" t="n">
        <v>65.58</v>
      </c>
      <c r="O136" t="n">
        <v>32214.64</v>
      </c>
      <c r="P136" t="n">
        <v>186.21</v>
      </c>
      <c r="Q136" t="n">
        <v>1389.6</v>
      </c>
      <c r="R136" t="n">
        <v>49.4</v>
      </c>
      <c r="S136" t="n">
        <v>39.31</v>
      </c>
      <c r="T136" t="n">
        <v>4194.32</v>
      </c>
      <c r="U136" t="n">
        <v>0.8</v>
      </c>
      <c r="V136" t="n">
        <v>0.89</v>
      </c>
      <c r="W136" t="n">
        <v>3.38</v>
      </c>
      <c r="X136" t="n">
        <v>0.26</v>
      </c>
      <c r="Y136" t="n">
        <v>1</v>
      </c>
      <c r="Z136" t="n">
        <v>10</v>
      </c>
    </row>
    <row r="137">
      <c r="A137" t="n">
        <v>38</v>
      </c>
      <c r="B137" t="n">
        <v>125</v>
      </c>
      <c r="C137" t="inlineStr">
        <is>
          <t xml:space="preserve">CONCLUIDO	</t>
        </is>
      </c>
      <c r="D137" t="n">
        <v>5.618</v>
      </c>
      <c r="E137" t="n">
        <v>17.8</v>
      </c>
      <c r="F137" t="n">
        <v>14.38</v>
      </c>
      <c r="G137" t="n">
        <v>61.64</v>
      </c>
      <c r="H137" t="n">
        <v>0.72</v>
      </c>
      <c r="I137" t="n">
        <v>14</v>
      </c>
      <c r="J137" t="n">
        <v>259.76</v>
      </c>
      <c r="K137" t="n">
        <v>58.47</v>
      </c>
      <c r="L137" t="n">
        <v>10.5</v>
      </c>
      <c r="M137" t="n">
        <v>10</v>
      </c>
      <c r="N137" t="n">
        <v>65.79000000000001</v>
      </c>
      <c r="O137" t="n">
        <v>32271.6</v>
      </c>
      <c r="P137" t="n">
        <v>184.51</v>
      </c>
      <c r="Q137" t="n">
        <v>1389.57</v>
      </c>
      <c r="R137" t="n">
        <v>49.36</v>
      </c>
      <c r="S137" t="n">
        <v>39.31</v>
      </c>
      <c r="T137" t="n">
        <v>4174.13</v>
      </c>
      <c r="U137" t="n">
        <v>0.8</v>
      </c>
      <c r="V137" t="n">
        <v>0.89</v>
      </c>
      <c r="W137" t="n">
        <v>3.39</v>
      </c>
      <c r="X137" t="n">
        <v>0.26</v>
      </c>
      <c r="Y137" t="n">
        <v>1</v>
      </c>
      <c r="Z137" t="n">
        <v>10</v>
      </c>
    </row>
    <row r="138">
      <c r="A138" t="n">
        <v>39</v>
      </c>
      <c r="B138" t="n">
        <v>125</v>
      </c>
      <c r="C138" t="inlineStr">
        <is>
          <t xml:space="preserve">CONCLUIDO	</t>
        </is>
      </c>
      <c r="D138" t="n">
        <v>5.6145</v>
      </c>
      <c r="E138" t="n">
        <v>17.81</v>
      </c>
      <c r="F138" t="n">
        <v>14.39</v>
      </c>
      <c r="G138" t="n">
        <v>61.68</v>
      </c>
      <c r="H138" t="n">
        <v>0.74</v>
      </c>
      <c r="I138" t="n">
        <v>14</v>
      </c>
      <c r="J138" t="n">
        <v>260.23</v>
      </c>
      <c r="K138" t="n">
        <v>58.47</v>
      </c>
      <c r="L138" t="n">
        <v>10.75</v>
      </c>
      <c r="M138" t="n">
        <v>10</v>
      </c>
      <c r="N138" t="n">
        <v>66</v>
      </c>
      <c r="O138" t="n">
        <v>32328.64</v>
      </c>
      <c r="P138" t="n">
        <v>183.5</v>
      </c>
      <c r="Q138" t="n">
        <v>1389.74</v>
      </c>
      <c r="R138" t="n">
        <v>49.58</v>
      </c>
      <c r="S138" t="n">
        <v>39.31</v>
      </c>
      <c r="T138" t="n">
        <v>4286.4</v>
      </c>
      <c r="U138" t="n">
        <v>0.79</v>
      </c>
      <c r="V138" t="n">
        <v>0.89</v>
      </c>
      <c r="W138" t="n">
        <v>3.39</v>
      </c>
      <c r="X138" t="n">
        <v>0.27</v>
      </c>
      <c r="Y138" t="n">
        <v>1</v>
      </c>
      <c r="Z138" t="n">
        <v>10</v>
      </c>
    </row>
    <row r="139">
      <c r="A139" t="n">
        <v>40</v>
      </c>
      <c r="B139" t="n">
        <v>125</v>
      </c>
      <c r="C139" t="inlineStr">
        <is>
          <t xml:space="preserve">CONCLUIDO	</t>
        </is>
      </c>
      <c r="D139" t="n">
        <v>5.6343</v>
      </c>
      <c r="E139" t="n">
        <v>17.75</v>
      </c>
      <c r="F139" t="n">
        <v>14.38</v>
      </c>
      <c r="G139" t="n">
        <v>66.36</v>
      </c>
      <c r="H139" t="n">
        <v>0.75</v>
      </c>
      <c r="I139" t="n">
        <v>13</v>
      </c>
      <c r="J139" t="n">
        <v>260.69</v>
      </c>
      <c r="K139" t="n">
        <v>58.47</v>
      </c>
      <c r="L139" t="n">
        <v>11</v>
      </c>
      <c r="M139" t="n">
        <v>8</v>
      </c>
      <c r="N139" t="n">
        <v>66.20999999999999</v>
      </c>
      <c r="O139" t="n">
        <v>32385.75</v>
      </c>
      <c r="P139" t="n">
        <v>182.42</v>
      </c>
      <c r="Q139" t="n">
        <v>1389.66</v>
      </c>
      <c r="R139" t="n">
        <v>49.23</v>
      </c>
      <c r="S139" t="n">
        <v>39.31</v>
      </c>
      <c r="T139" t="n">
        <v>4116.35</v>
      </c>
      <c r="U139" t="n">
        <v>0.8</v>
      </c>
      <c r="V139" t="n">
        <v>0.89</v>
      </c>
      <c r="W139" t="n">
        <v>3.39</v>
      </c>
      <c r="X139" t="n">
        <v>0.26</v>
      </c>
      <c r="Y139" t="n">
        <v>1</v>
      </c>
      <c r="Z139" t="n">
        <v>10</v>
      </c>
    </row>
    <row r="140">
      <c r="A140" t="n">
        <v>41</v>
      </c>
      <c r="B140" t="n">
        <v>125</v>
      </c>
      <c r="C140" t="inlineStr">
        <is>
          <t xml:space="preserve">CONCLUIDO	</t>
        </is>
      </c>
      <c r="D140" t="n">
        <v>5.6357</v>
      </c>
      <c r="E140" t="n">
        <v>17.74</v>
      </c>
      <c r="F140" t="n">
        <v>14.37</v>
      </c>
      <c r="G140" t="n">
        <v>66.34</v>
      </c>
      <c r="H140" t="n">
        <v>0.77</v>
      </c>
      <c r="I140" t="n">
        <v>13</v>
      </c>
      <c r="J140" t="n">
        <v>261.15</v>
      </c>
      <c r="K140" t="n">
        <v>58.47</v>
      </c>
      <c r="L140" t="n">
        <v>11.25</v>
      </c>
      <c r="M140" t="n">
        <v>7</v>
      </c>
      <c r="N140" t="n">
        <v>66.43000000000001</v>
      </c>
      <c r="O140" t="n">
        <v>32442.95</v>
      </c>
      <c r="P140" t="n">
        <v>181.48</v>
      </c>
      <c r="Q140" t="n">
        <v>1389.6</v>
      </c>
      <c r="R140" t="n">
        <v>48.84</v>
      </c>
      <c r="S140" t="n">
        <v>39.31</v>
      </c>
      <c r="T140" t="n">
        <v>3918.04</v>
      </c>
      <c r="U140" t="n">
        <v>0.8</v>
      </c>
      <c r="V140" t="n">
        <v>0.89</v>
      </c>
      <c r="W140" t="n">
        <v>3.39</v>
      </c>
      <c r="X140" t="n">
        <v>0.25</v>
      </c>
      <c r="Y140" t="n">
        <v>1</v>
      </c>
      <c r="Z140" t="n">
        <v>10</v>
      </c>
    </row>
    <row r="141">
      <c r="A141" t="n">
        <v>42</v>
      </c>
      <c r="B141" t="n">
        <v>125</v>
      </c>
      <c r="C141" t="inlineStr">
        <is>
          <t xml:space="preserve">CONCLUIDO	</t>
        </is>
      </c>
      <c r="D141" t="n">
        <v>5.6357</v>
      </c>
      <c r="E141" t="n">
        <v>17.74</v>
      </c>
      <c r="F141" t="n">
        <v>14.37</v>
      </c>
      <c r="G141" t="n">
        <v>66.34</v>
      </c>
      <c r="H141" t="n">
        <v>0.78</v>
      </c>
      <c r="I141" t="n">
        <v>13</v>
      </c>
      <c r="J141" t="n">
        <v>261.62</v>
      </c>
      <c r="K141" t="n">
        <v>58.47</v>
      </c>
      <c r="L141" t="n">
        <v>11.5</v>
      </c>
      <c r="M141" t="n">
        <v>4</v>
      </c>
      <c r="N141" t="n">
        <v>66.64</v>
      </c>
      <c r="O141" t="n">
        <v>32500.22</v>
      </c>
      <c r="P141" t="n">
        <v>179.93</v>
      </c>
      <c r="Q141" t="n">
        <v>1389.66</v>
      </c>
      <c r="R141" t="n">
        <v>48.86</v>
      </c>
      <c r="S141" t="n">
        <v>39.31</v>
      </c>
      <c r="T141" t="n">
        <v>3931.06</v>
      </c>
      <c r="U141" t="n">
        <v>0.8</v>
      </c>
      <c r="V141" t="n">
        <v>0.89</v>
      </c>
      <c r="W141" t="n">
        <v>3.39</v>
      </c>
      <c r="X141" t="n">
        <v>0.25</v>
      </c>
      <c r="Y141" t="n">
        <v>1</v>
      </c>
      <c r="Z141" t="n">
        <v>10</v>
      </c>
    </row>
    <row r="142">
      <c r="A142" t="n">
        <v>43</v>
      </c>
      <c r="B142" t="n">
        <v>125</v>
      </c>
      <c r="C142" t="inlineStr">
        <is>
          <t xml:space="preserve">CONCLUIDO	</t>
        </is>
      </c>
      <c r="D142" t="n">
        <v>5.6333</v>
      </c>
      <c r="E142" t="n">
        <v>17.75</v>
      </c>
      <c r="F142" t="n">
        <v>14.38</v>
      </c>
      <c r="G142" t="n">
        <v>66.37</v>
      </c>
      <c r="H142" t="n">
        <v>0.8</v>
      </c>
      <c r="I142" t="n">
        <v>13</v>
      </c>
      <c r="J142" t="n">
        <v>262.08</v>
      </c>
      <c r="K142" t="n">
        <v>58.47</v>
      </c>
      <c r="L142" t="n">
        <v>11.75</v>
      </c>
      <c r="M142" t="n">
        <v>2</v>
      </c>
      <c r="N142" t="n">
        <v>66.86</v>
      </c>
      <c r="O142" t="n">
        <v>32557.58</v>
      </c>
      <c r="P142" t="n">
        <v>179.42</v>
      </c>
      <c r="Q142" t="n">
        <v>1389.59</v>
      </c>
      <c r="R142" t="n">
        <v>48.91</v>
      </c>
      <c r="S142" t="n">
        <v>39.31</v>
      </c>
      <c r="T142" t="n">
        <v>3957.94</v>
      </c>
      <c r="U142" t="n">
        <v>0.8</v>
      </c>
      <c r="V142" t="n">
        <v>0.89</v>
      </c>
      <c r="W142" t="n">
        <v>3.4</v>
      </c>
      <c r="X142" t="n">
        <v>0.26</v>
      </c>
      <c r="Y142" t="n">
        <v>1</v>
      </c>
      <c r="Z142" t="n">
        <v>10</v>
      </c>
    </row>
    <row r="143">
      <c r="A143" t="n">
        <v>44</v>
      </c>
      <c r="B143" t="n">
        <v>125</v>
      </c>
      <c r="C143" t="inlineStr">
        <is>
          <t xml:space="preserve">CONCLUIDO	</t>
        </is>
      </c>
      <c r="D143" t="n">
        <v>5.6354</v>
      </c>
      <c r="E143" t="n">
        <v>17.74</v>
      </c>
      <c r="F143" t="n">
        <v>14.37</v>
      </c>
      <c r="G143" t="n">
        <v>66.34</v>
      </c>
      <c r="H143" t="n">
        <v>0.8100000000000001</v>
      </c>
      <c r="I143" t="n">
        <v>13</v>
      </c>
      <c r="J143" t="n">
        <v>262.55</v>
      </c>
      <c r="K143" t="n">
        <v>58.47</v>
      </c>
      <c r="L143" t="n">
        <v>12</v>
      </c>
      <c r="M143" t="n">
        <v>2</v>
      </c>
      <c r="N143" t="n">
        <v>67.06999999999999</v>
      </c>
      <c r="O143" t="n">
        <v>32615.02</v>
      </c>
      <c r="P143" t="n">
        <v>179.4</v>
      </c>
      <c r="Q143" t="n">
        <v>1389.72</v>
      </c>
      <c r="R143" t="n">
        <v>48.75</v>
      </c>
      <c r="S143" t="n">
        <v>39.31</v>
      </c>
      <c r="T143" t="n">
        <v>3874.17</v>
      </c>
      <c r="U143" t="n">
        <v>0.8100000000000001</v>
      </c>
      <c r="V143" t="n">
        <v>0.89</v>
      </c>
      <c r="W143" t="n">
        <v>3.4</v>
      </c>
      <c r="X143" t="n">
        <v>0.25</v>
      </c>
      <c r="Y143" t="n">
        <v>1</v>
      </c>
      <c r="Z143" t="n">
        <v>10</v>
      </c>
    </row>
    <row r="144">
      <c r="A144" t="n">
        <v>45</v>
      </c>
      <c r="B144" t="n">
        <v>125</v>
      </c>
      <c r="C144" t="inlineStr">
        <is>
          <t xml:space="preserve">CONCLUIDO	</t>
        </is>
      </c>
      <c r="D144" t="n">
        <v>5.6349</v>
      </c>
      <c r="E144" t="n">
        <v>17.75</v>
      </c>
      <c r="F144" t="n">
        <v>14.38</v>
      </c>
      <c r="G144" t="n">
        <v>66.34999999999999</v>
      </c>
      <c r="H144" t="n">
        <v>0.83</v>
      </c>
      <c r="I144" t="n">
        <v>13</v>
      </c>
      <c r="J144" t="n">
        <v>263.01</v>
      </c>
      <c r="K144" t="n">
        <v>58.47</v>
      </c>
      <c r="L144" t="n">
        <v>12.25</v>
      </c>
      <c r="M144" t="n">
        <v>1</v>
      </c>
      <c r="N144" t="n">
        <v>67.29000000000001</v>
      </c>
      <c r="O144" t="n">
        <v>32672.53</v>
      </c>
      <c r="P144" t="n">
        <v>179.33</v>
      </c>
      <c r="Q144" t="n">
        <v>1389.63</v>
      </c>
      <c r="R144" t="n">
        <v>48.79</v>
      </c>
      <c r="S144" t="n">
        <v>39.31</v>
      </c>
      <c r="T144" t="n">
        <v>3896.1</v>
      </c>
      <c r="U144" t="n">
        <v>0.8100000000000001</v>
      </c>
      <c r="V144" t="n">
        <v>0.89</v>
      </c>
      <c r="W144" t="n">
        <v>3.4</v>
      </c>
      <c r="X144" t="n">
        <v>0.25</v>
      </c>
      <c r="Y144" t="n">
        <v>1</v>
      </c>
      <c r="Z144" t="n">
        <v>10</v>
      </c>
    </row>
    <row r="145">
      <c r="A145" t="n">
        <v>46</v>
      </c>
      <c r="B145" t="n">
        <v>125</v>
      </c>
      <c r="C145" t="inlineStr">
        <is>
          <t xml:space="preserve">CONCLUIDO	</t>
        </is>
      </c>
      <c r="D145" t="n">
        <v>5.6324</v>
      </c>
      <c r="E145" t="n">
        <v>17.75</v>
      </c>
      <c r="F145" t="n">
        <v>14.38</v>
      </c>
      <c r="G145" t="n">
        <v>66.39</v>
      </c>
      <c r="H145" t="n">
        <v>0.84</v>
      </c>
      <c r="I145" t="n">
        <v>13</v>
      </c>
      <c r="J145" t="n">
        <v>263.48</v>
      </c>
      <c r="K145" t="n">
        <v>58.47</v>
      </c>
      <c r="L145" t="n">
        <v>12.5</v>
      </c>
      <c r="M145" t="n">
        <v>0</v>
      </c>
      <c r="N145" t="n">
        <v>67.51000000000001</v>
      </c>
      <c r="O145" t="n">
        <v>32730.13</v>
      </c>
      <c r="P145" t="n">
        <v>179.65</v>
      </c>
      <c r="Q145" t="n">
        <v>1389.59</v>
      </c>
      <c r="R145" t="n">
        <v>48.84</v>
      </c>
      <c r="S145" t="n">
        <v>39.31</v>
      </c>
      <c r="T145" t="n">
        <v>3920.79</v>
      </c>
      <c r="U145" t="n">
        <v>0.8</v>
      </c>
      <c r="V145" t="n">
        <v>0.89</v>
      </c>
      <c r="W145" t="n">
        <v>3.4</v>
      </c>
      <c r="X145" t="n">
        <v>0.26</v>
      </c>
      <c r="Y145" t="n">
        <v>1</v>
      </c>
      <c r="Z145" t="n">
        <v>10</v>
      </c>
    </row>
    <row r="146">
      <c r="A146" t="n">
        <v>0</v>
      </c>
      <c r="B146" t="n">
        <v>30</v>
      </c>
      <c r="C146" t="inlineStr">
        <is>
          <t xml:space="preserve">CONCLUIDO	</t>
        </is>
      </c>
      <c r="D146" t="n">
        <v>5.4099</v>
      </c>
      <c r="E146" t="n">
        <v>18.48</v>
      </c>
      <c r="F146" t="n">
        <v>15.54</v>
      </c>
      <c r="G146" t="n">
        <v>13.13</v>
      </c>
      <c r="H146" t="n">
        <v>0.24</v>
      </c>
      <c r="I146" t="n">
        <v>71</v>
      </c>
      <c r="J146" t="n">
        <v>71.52</v>
      </c>
      <c r="K146" t="n">
        <v>32.27</v>
      </c>
      <c r="L146" t="n">
        <v>1</v>
      </c>
      <c r="M146" t="n">
        <v>69</v>
      </c>
      <c r="N146" t="n">
        <v>8.25</v>
      </c>
      <c r="O146" t="n">
        <v>9054.6</v>
      </c>
      <c r="P146" t="n">
        <v>97.81</v>
      </c>
      <c r="Q146" t="n">
        <v>1389.88</v>
      </c>
      <c r="R146" t="n">
        <v>85.54000000000001</v>
      </c>
      <c r="S146" t="n">
        <v>39.31</v>
      </c>
      <c r="T146" t="n">
        <v>21982.02</v>
      </c>
      <c r="U146" t="n">
        <v>0.46</v>
      </c>
      <c r="V146" t="n">
        <v>0.83</v>
      </c>
      <c r="W146" t="n">
        <v>3.47</v>
      </c>
      <c r="X146" t="n">
        <v>1.41</v>
      </c>
      <c r="Y146" t="n">
        <v>1</v>
      </c>
      <c r="Z146" t="n">
        <v>10</v>
      </c>
    </row>
    <row r="147">
      <c r="A147" t="n">
        <v>1</v>
      </c>
      <c r="B147" t="n">
        <v>30</v>
      </c>
      <c r="C147" t="inlineStr">
        <is>
          <t xml:space="preserve">CONCLUIDO	</t>
        </is>
      </c>
      <c r="D147" t="n">
        <v>5.5863</v>
      </c>
      <c r="E147" t="n">
        <v>17.9</v>
      </c>
      <c r="F147" t="n">
        <v>15.22</v>
      </c>
      <c r="G147" t="n">
        <v>16.91</v>
      </c>
      <c r="H147" t="n">
        <v>0.3</v>
      </c>
      <c r="I147" t="n">
        <v>54</v>
      </c>
      <c r="J147" t="n">
        <v>71.81</v>
      </c>
      <c r="K147" t="n">
        <v>32.27</v>
      </c>
      <c r="L147" t="n">
        <v>1.25</v>
      </c>
      <c r="M147" t="n">
        <v>41</v>
      </c>
      <c r="N147" t="n">
        <v>8.289999999999999</v>
      </c>
      <c r="O147" t="n">
        <v>9090.98</v>
      </c>
      <c r="P147" t="n">
        <v>91.28</v>
      </c>
      <c r="Q147" t="n">
        <v>1389.94</v>
      </c>
      <c r="R147" t="n">
        <v>75.12</v>
      </c>
      <c r="S147" t="n">
        <v>39.31</v>
      </c>
      <c r="T147" t="n">
        <v>16854.82</v>
      </c>
      <c r="U147" t="n">
        <v>0.52</v>
      </c>
      <c r="V147" t="n">
        <v>0.84</v>
      </c>
      <c r="W147" t="n">
        <v>3.46</v>
      </c>
      <c r="X147" t="n">
        <v>1.09</v>
      </c>
      <c r="Y147" t="n">
        <v>1</v>
      </c>
      <c r="Z147" t="n">
        <v>10</v>
      </c>
    </row>
    <row r="148">
      <c r="A148" t="n">
        <v>2</v>
      </c>
      <c r="B148" t="n">
        <v>30</v>
      </c>
      <c r="C148" t="inlineStr">
        <is>
          <t xml:space="preserve">CONCLUIDO	</t>
        </is>
      </c>
      <c r="D148" t="n">
        <v>5.6438</v>
      </c>
      <c r="E148" t="n">
        <v>17.72</v>
      </c>
      <c r="F148" t="n">
        <v>15.13</v>
      </c>
      <c r="G148" t="n">
        <v>18.91</v>
      </c>
      <c r="H148" t="n">
        <v>0.36</v>
      </c>
      <c r="I148" t="n">
        <v>48</v>
      </c>
      <c r="J148" t="n">
        <v>72.11</v>
      </c>
      <c r="K148" t="n">
        <v>32.27</v>
      </c>
      <c r="L148" t="n">
        <v>1.5</v>
      </c>
      <c r="M148" t="n">
        <v>6</v>
      </c>
      <c r="N148" t="n">
        <v>8.34</v>
      </c>
      <c r="O148" t="n">
        <v>9127.379999999999</v>
      </c>
      <c r="P148" t="n">
        <v>88.28</v>
      </c>
      <c r="Q148" t="n">
        <v>1389.87</v>
      </c>
      <c r="R148" t="n">
        <v>70.91</v>
      </c>
      <c r="S148" t="n">
        <v>39.31</v>
      </c>
      <c r="T148" t="n">
        <v>14780.02</v>
      </c>
      <c r="U148" t="n">
        <v>0.55</v>
      </c>
      <c r="V148" t="n">
        <v>0.85</v>
      </c>
      <c r="W148" t="n">
        <v>3.49</v>
      </c>
      <c r="X148" t="n">
        <v>1</v>
      </c>
      <c r="Y148" t="n">
        <v>1</v>
      </c>
      <c r="Z148" t="n">
        <v>10</v>
      </c>
    </row>
    <row r="149">
      <c r="A149" t="n">
        <v>3</v>
      </c>
      <c r="B149" t="n">
        <v>30</v>
      </c>
      <c r="C149" t="inlineStr">
        <is>
          <t xml:space="preserve">CONCLUIDO	</t>
        </is>
      </c>
      <c r="D149" t="n">
        <v>5.644</v>
      </c>
      <c r="E149" t="n">
        <v>17.72</v>
      </c>
      <c r="F149" t="n">
        <v>15.13</v>
      </c>
      <c r="G149" t="n">
        <v>18.91</v>
      </c>
      <c r="H149" t="n">
        <v>0.42</v>
      </c>
      <c r="I149" t="n">
        <v>48</v>
      </c>
      <c r="J149" t="n">
        <v>72.40000000000001</v>
      </c>
      <c r="K149" t="n">
        <v>32.27</v>
      </c>
      <c r="L149" t="n">
        <v>1.75</v>
      </c>
      <c r="M149" t="n">
        <v>0</v>
      </c>
      <c r="N149" t="n">
        <v>8.380000000000001</v>
      </c>
      <c r="O149" t="n">
        <v>9163.799999999999</v>
      </c>
      <c r="P149" t="n">
        <v>88.34</v>
      </c>
      <c r="Q149" t="n">
        <v>1389.98</v>
      </c>
      <c r="R149" t="n">
        <v>70.62</v>
      </c>
      <c r="S149" t="n">
        <v>39.31</v>
      </c>
      <c r="T149" t="n">
        <v>14633.53</v>
      </c>
      <c r="U149" t="n">
        <v>0.5600000000000001</v>
      </c>
      <c r="V149" t="n">
        <v>0.85</v>
      </c>
      <c r="W149" t="n">
        <v>3.5</v>
      </c>
      <c r="X149" t="n">
        <v>1</v>
      </c>
      <c r="Y149" t="n">
        <v>1</v>
      </c>
      <c r="Z149" t="n">
        <v>10</v>
      </c>
    </row>
    <row r="150">
      <c r="A150" t="n">
        <v>0</v>
      </c>
      <c r="B150" t="n">
        <v>15</v>
      </c>
      <c r="C150" t="inlineStr">
        <is>
          <t xml:space="preserve">CONCLUIDO	</t>
        </is>
      </c>
      <c r="D150" t="n">
        <v>5.3025</v>
      </c>
      <c r="E150" t="n">
        <v>18.86</v>
      </c>
      <c r="F150" t="n">
        <v>16.12</v>
      </c>
      <c r="G150" t="n">
        <v>10.29</v>
      </c>
      <c r="H150" t="n">
        <v>0.43</v>
      </c>
      <c r="I150" t="n">
        <v>94</v>
      </c>
      <c r="J150" t="n">
        <v>39.78</v>
      </c>
      <c r="K150" t="n">
        <v>19.54</v>
      </c>
      <c r="L150" t="n">
        <v>1</v>
      </c>
      <c r="M150" t="n">
        <v>0</v>
      </c>
      <c r="N150" t="n">
        <v>4.24</v>
      </c>
      <c r="O150" t="n">
        <v>5140</v>
      </c>
      <c r="P150" t="n">
        <v>63.83</v>
      </c>
      <c r="Q150" t="n">
        <v>1390.02</v>
      </c>
      <c r="R150" t="n">
        <v>99.76000000000001</v>
      </c>
      <c r="S150" t="n">
        <v>39.31</v>
      </c>
      <c r="T150" t="n">
        <v>28974</v>
      </c>
      <c r="U150" t="n">
        <v>0.39</v>
      </c>
      <c r="V150" t="n">
        <v>0.8</v>
      </c>
      <c r="W150" t="n">
        <v>3.63</v>
      </c>
      <c r="X150" t="n">
        <v>1.99</v>
      </c>
      <c r="Y150" t="n">
        <v>1</v>
      </c>
      <c r="Z150" t="n">
        <v>10</v>
      </c>
    </row>
    <row r="151">
      <c r="A151" t="n">
        <v>0</v>
      </c>
      <c r="B151" t="n">
        <v>70</v>
      </c>
      <c r="C151" t="inlineStr">
        <is>
          <t xml:space="preserve">CONCLUIDO	</t>
        </is>
      </c>
      <c r="D151" t="n">
        <v>4.336</v>
      </c>
      <c r="E151" t="n">
        <v>23.06</v>
      </c>
      <c r="F151" t="n">
        <v>16.91</v>
      </c>
      <c r="G151" t="n">
        <v>7.46</v>
      </c>
      <c r="H151" t="n">
        <v>0.12</v>
      </c>
      <c r="I151" t="n">
        <v>136</v>
      </c>
      <c r="J151" t="n">
        <v>141.81</v>
      </c>
      <c r="K151" t="n">
        <v>47.83</v>
      </c>
      <c r="L151" t="n">
        <v>1</v>
      </c>
      <c r="M151" t="n">
        <v>134</v>
      </c>
      <c r="N151" t="n">
        <v>22.98</v>
      </c>
      <c r="O151" t="n">
        <v>17723.39</v>
      </c>
      <c r="P151" t="n">
        <v>187.85</v>
      </c>
      <c r="Q151" t="n">
        <v>1390.27</v>
      </c>
      <c r="R151" t="n">
        <v>127.39</v>
      </c>
      <c r="S151" t="n">
        <v>39.31</v>
      </c>
      <c r="T151" t="n">
        <v>42580.08</v>
      </c>
      <c r="U151" t="n">
        <v>0.31</v>
      </c>
      <c r="V151" t="n">
        <v>0.76</v>
      </c>
      <c r="W151" t="n">
        <v>3.6</v>
      </c>
      <c r="X151" t="n">
        <v>2.78</v>
      </c>
      <c r="Y151" t="n">
        <v>1</v>
      </c>
      <c r="Z151" t="n">
        <v>10</v>
      </c>
    </row>
    <row r="152">
      <c r="A152" t="n">
        <v>1</v>
      </c>
      <c r="B152" t="n">
        <v>70</v>
      </c>
      <c r="C152" t="inlineStr">
        <is>
          <t xml:space="preserve">CONCLUIDO	</t>
        </is>
      </c>
      <c r="D152" t="n">
        <v>4.672</v>
      </c>
      <c r="E152" t="n">
        <v>21.4</v>
      </c>
      <c r="F152" t="n">
        <v>16.2</v>
      </c>
      <c r="G152" t="n">
        <v>9.44</v>
      </c>
      <c r="H152" t="n">
        <v>0.16</v>
      </c>
      <c r="I152" t="n">
        <v>103</v>
      </c>
      <c r="J152" t="n">
        <v>142.15</v>
      </c>
      <c r="K152" t="n">
        <v>47.83</v>
      </c>
      <c r="L152" t="n">
        <v>1.25</v>
      </c>
      <c r="M152" t="n">
        <v>101</v>
      </c>
      <c r="N152" t="n">
        <v>23.07</v>
      </c>
      <c r="O152" t="n">
        <v>17765.46</v>
      </c>
      <c r="P152" t="n">
        <v>177.73</v>
      </c>
      <c r="Q152" t="n">
        <v>1390.25</v>
      </c>
      <c r="R152" t="n">
        <v>105.82</v>
      </c>
      <c r="S152" t="n">
        <v>39.31</v>
      </c>
      <c r="T152" t="n">
        <v>31958.87</v>
      </c>
      <c r="U152" t="n">
        <v>0.37</v>
      </c>
      <c r="V152" t="n">
        <v>0.79</v>
      </c>
      <c r="W152" t="n">
        <v>3.53</v>
      </c>
      <c r="X152" t="n">
        <v>2.07</v>
      </c>
      <c r="Y152" t="n">
        <v>1</v>
      </c>
      <c r="Z152" t="n">
        <v>10</v>
      </c>
    </row>
    <row r="153">
      <c r="A153" t="n">
        <v>2</v>
      </c>
      <c r="B153" t="n">
        <v>70</v>
      </c>
      <c r="C153" t="inlineStr">
        <is>
          <t xml:space="preserve">CONCLUIDO	</t>
        </is>
      </c>
      <c r="D153" t="n">
        <v>4.9006</v>
      </c>
      <c r="E153" t="n">
        <v>20.41</v>
      </c>
      <c r="F153" t="n">
        <v>15.78</v>
      </c>
      <c r="G153" t="n">
        <v>11.41</v>
      </c>
      <c r="H153" t="n">
        <v>0.19</v>
      </c>
      <c r="I153" t="n">
        <v>83</v>
      </c>
      <c r="J153" t="n">
        <v>142.49</v>
      </c>
      <c r="K153" t="n">
        <v>47.83</v>
      </c>
      <c r="L153" t="n">
        <v>1.5</v>
      </c>
      <c r="M153" t="n">
        <v>81</v>
      </c>
      <c r="N153" t="n">
        <v>23.16</v>
      </c>
      <c r="O153" t="n">
        <v>17807.56</v>
      </c>
      <c r="P153" t="n">
        <v>171.05</v>
      </c>
      <c r="Q153" t="n">
        <v>1390.01</v>
      </c>
      <c r="R153" t="n">
        <v>92.72</v>
      </c>
      <c r="S153" t="n">
        <v>39.31</v>
      </c>
      <c r="T153" t="n">
        <v>25508.37</v>
      </c>
      <c r="U153" t="n">
        <v>0.42</v>
      </c>
      <c r="V153" t="n">
        <v>0.8100000000000001</v>
      </c>
      <c r="W153" t="n">
        <v>3.5</v>
      </c>
      <c r="X153" t="n">
        <v>1.65</v>
      </c>
      <c r="Y153" t="n">
        <v>1</v>
      </c>
      <c r="Z153" t="n">
        <v>10</v>
      </c>
    </row>
    <row r="154">
      <c r="A154" t="n">
        <v>3</v>
      </c>
      <c r="B154" t="n">
        <v>70</v>
      </c>
      <c r="C154" t="inlineStr">
        <is>
          <t xml:space="preserve">CONCLUIDO	</t>
        </is>
      </c>
      <c r="D154" t="n">
        <v>5.0711</v>
      </c>
      <c r="E154" t="n">
        <v>19.72</v>
      </c>
      <c r="F154" t="n">
        <v>15.5</v>
      </c>
      <c r="G154" t="n">
        <v>13.48</v>
      </c>
      <c r="H154" t="n">
        <v>0.22</v>
      </c>
      <c r="I154" t="n">
        <v>69</v>
      </c>
      <c r="J154" t="n">
        <v>142.83</v>
      </c>
      <c r="K154" t="n">
        <v>47.83</v>
      </c>
      <c r="L154" t="n">
        <v>1.75</v>
      </c>
      <c r="M154" t="n">
        <v>67</v>
      </c>
      <c r="N154" t="n">
        <v>23.25</v>
      </c>
      <c r="O154" t="n">
        <v>17849.7</v>
      </c>
      <c r="P154" t="n">
        <v>165.91</v>
      </c>
      <c r="Q154" t="n">
        <v>1389.97</v>
      </c>
      <c r="R154" t="n">
        <v>84.01000000000001</v>
      </c>
      <c r="S154" t="n">
        <v>39.31</v>
      </c>
      <c r="T154" t="n">
        <v>21223.57</v>
      </c>
      <c r="U154" t="n">
        <v>0.47</v>
      </c>
      <c r="V154" t="n">
        <v>0.83</v>
      </c>
      <c r="W154" t="n">
        <v>3.48</v>
      </c>
      <c r="X154" t="n">
        <v>1.37</v>
      </c>
      <c r="Y154" t="n">
        <v>1</v>
      </c>
      <c r="Z154" t="n">
        <v>10</v>
      </c>
    </row>
    <row r="155">
      <c r="A155" t="n">
        <v>4</v>
      </c>
      <c r="B155" t="n">
        <v>70</v>
      </c>
      <c r="C155" t="inlineStr">
        <is>
          <t xml:space="preserve">CONCLUIDO	</t>
        </is>
      </c>
      <c r="D155" t="n">
        <v>5.1978</v>
      </c>
      <c r="E155" t="n">
        <v>19.24</v>
      </c>
      <c r="F155" t="n">
        <v>15.31</v>
      </c>
      <c r="G155" t="n">
        <v>15.57</v>
      </c>
      <c r="H155" t="n">
        <v>0.25</v>
      </c>
      <c r="I155" t="n">
        <v>59</v>
      </c>
      <c r="J155" t="n">
        <v>143.17</v>
      </c>
      <c r="K155" t="n">
        <v>47.83</v>
      </c>
      <c r="L155" t="n">
        <v>2</v>
      </c>
      <c r="M155" t="n">
        <v>57</v>
      </c>
      <c r="N155" t="n">
        <v>23.34</v>
      </c>
      <c r="O155" t="n">
        <v>17891.86</v>
      </c>
      <c r="P155" t="n">
        <v>161.75</v>
      </c>
      <c r="Q155" t="n">
        <v>1389.93</v>
      </c>
      <c r="R155" t="n">
        <v>77.91</v>
      </c>
      <c r="S155" t="n">
        <v>39.31</v>
      </c>
      <c r="T155" t="n">
        <v>18225.75</v>
      </c>
      <c r="U155" t="n">
        <v>0.5</v>
      </c>
      <c r="V155" t="n">
        <v>0.84</v>
      </c>
      <c r="W155" t="n">
        <v>3.46</v>
      </c>
      <c r="X155" t="n">
        <v>1.18</v>
      </c>
      <c r="Y155" t="n">
        <v>1</v>
      </c>
      <c r="Z155" t="n">
        <v>10</v>
      </c>
    </row>
    <row r="156">
      <c r="A156" t="n">
        <v>5</v>
      </c>
      <c r="B156" t="n">
        <v>70</v>
      </c>
      <c r="C156" t="inlineStr">
        <is>
          <t xml:space="preserve">CONCLUIDO	</t>
        </is>
      </c>
      <c r="D156" t="n">
        <v>5.3101</v>
      </c>
      <c r="E156" t="n">
        <v>18.83</v>
      </c>
      <c r="F156" t="n">
        <v>15.13</v>
      </c>
      <c r="G156" t="n">
        <v>17.8</v>
      </c>
      <c r="H156" t="n">
        <v>0.28</v>
      </c>
      <c r="I156" t="n">
        <v>51</v>
      </c>
      <c r="J156" t="n">
        <v>143.51</v>
      </c>
      <c r="K156" t="n">
        <v>47.83</v>
      </c>
      <c r="L156" t="n">
        <v>2.25</v>
      </c>
      <c r="M156" t="n">
        <v>49</v>
      </c>
      <c r="N156" t="n">
        <v>23.44</v>
      </c>
      <c r="O156" t="n">
        <v>17934.06</v>
      </c>
      <c r="P156" t="n">
        <v>157.25</v>
      </c>
      <c r="Q156" t="n">
        <v>1389.62</v>
      </c>
      <c r="R156" t="n">
        <v>72.95</v>
      </c>
      <c r="S156" t="n">
        <v>39.31</v>
      </c>
      <c r="T156" t="n">
        <v>15786.86</v>
      </c>
      <c r="U156" t="n">
        <v>0.54</v>
      </c>
      <c r="V156" t="n">
        <v>0.85</v>
      </c>
      <c r="W156" t="n">
        <v>3.44</v>
      </c>
      <c r="X156" t="n">
        <v>1.01</v>
      </c>
      <c r="Y156" t="n">
        <v>1</v>
      </c>
      <c r="Z156" t="n">
        <v>10</v>
      </c>
    </row>
    <row r="157">
      <c r="A157" t="n">
        <v>6</v>
      </c>
      <c r="B157" t="n">
        <v>70</v>
      </c>
      <c r="C157" t="inlineStr">
        <is>
          <t xml:space="preserve">CONCLUIDO	</t>
        </is>
      </c>
      <c r="D157" t="n">
        <v>5.3775</v>
      </c>
      <c r="E157" t="n">
        <v>18.6</v>
      </c>
      <c r="F157" t="n">
        <v>15.04</v>
      </c>
      <c r="G157" t="n">
        <v>19.62</v>
      </c>
      <c r="H157" t="n">
        <v>0.31</v>
      </c>
      <c r="I157" t="n">
        <v>46</v>
      </c>
      <c r="J157" t="n">
        <v>143.86</v>
      </c>
      <c r="K157" t="n">
        <v>47.83</v>
      </c>
      <c r="L157" t="n">
        <v>2.5</v>
      </c>
      <c r="M157" t="n">
        <v>44</v>
      </c>
      <c r="N157" t="n">
        <v>23.53</v>
      </c>
      <c r="O157" t="n">
        <v>17976.29</v>
      </c>
      <c r="P157" t="n">
        <v>154.22</v>
      </c>
      <c r="Q157" t="n">
        <v>1389.77</v>
      </c>
      <c r="R157" t="n">
        <v>69.61</v>
      </c>
      <c r="S157" t="n">
        <v>39.31</v>
      </c>
      <c r="T157" t="n">
        <v>14139.96</v>
      </c>
      <c r="U157" t="n">
        <v>0.5600000000000001</v>
      </c>
      <c r="V157" t="n">
        <v>0.85</v>
      </c>
      <c r="W157" t="n">
        <v>3.44</v>
      </c>
      <c r="X157" t="n">
        <v>0.92</v>
      </c>
      <c r="Y157" t="n">
        <v>1</v>
      </c>
      <c r="Z157" t="n">
        <v>10</v>
      </c>
    </row>
    <row r="158">
      <c r="A158" t="n">
        <v>7</v>
      </c>
      <c r="B158" t="n">
        <v>70</v>
      </c>
      <c r="C158" t="inlineStr">
        <is>
          <t xml:space="preserve">CONCLUIDO	</t>
        </is>
      </c>
      <c r="D158" t="n">
        <v>5.4488</v>
      </c>
      <c r="E158" t="n">
        <v>18.35</v>
      </c>
      <c r="F158" t="n">
        <v>14.94</v>
      </c>
      <c r="G158" t="n">
        <v>21.86</v>
      </c>
      <c r="H158" t="n">
        <v>0.34</v>
      </c>
      <c r="I158" t="n">
        <v>41</v>
      </c>
      <c r="J158" t="n">
        <v>144.2</v>
      </c>
      <c r="K158" t="n">
        <v>47.83</v>
      </c>
      <c r="L158" t="n">
        <v>2.75</v>
      </c>
      <c r="M158" t="n">
        <v>39</v>
      </c>
      <c r="N158" t="n">
        <v>23.62</v>
      </c>
      <c r="O158" t="n">
        <v>18018.55</v>
      </c>
      <c r="P158" t="n">
        <v>151.08</v>
      </c>
      <c r="Q158" t="n">
        <v>1389.67</v>
      </c>
      <c r="R158" t="n">
        <v>66.67</v>
      </c>
      <c r="S158" t="n">
        <v>39.31</v>
      </c>
      <c r="T158" t="n">
        <v>12697.36</v>
      </c>
      <c r="U158" t="n">
        <v>0.59</v>
      </c>
      <c r="V158" t="n">
        <v>0.86</v>
      </c>
      <c r="W158" t="n">
        <v>3.43</v>
      </c>
      <c r="X158" t="n">
        <v>0.82</v>
      </c>
      <c r="Y158" t="n">
        <v>1</v>
      </c>
      <c r="Z158" t="n">
        <v>10</v>
      </c>
    </row>
    <row r="159">
      <c r="A159" t="n">
        <v>8</v>
      </c>
      <c r="B159" t="n">
        <v>70</v>
      </c>
      <c r="C159" t="inlineStr">
        <is>
          <t xml:space="preserve">CONCLUIDO	</t>
        </is>
      </c>
      <c r="D159" t="n">
        <v>5.5156</v>
      </c>
      <c r="E159" t="n">
        <v>18.13</v>
      </c>
      <c r="F159" t="n">
        <v>14.83</v>
      </c>
      <c r="G159" t="n">
        <v>24.05</v>
      </c>
      <c r="H159" t="n">
        <v>0.37</v>
      </c>
      <c r="I159" t="n">
        <v>37</v>
      </c>
      <c r="J159" t="n">
        <v>144.54</v>
      </c>
      <c r="K159" t="n">
        <v>47.83</v>
      </c>
      <c r="L159" t="n">
        <v>3</v>
      </c>
      <c r="M159" t="n">
        <v>35</v>
      </c>
      <c r="N159" t="n">
        <v>23.71</v>
      </c>
      <c r="O159" t="n">
        <v>18060.85</v>
      </c>
      <c r="P159" t="n">
        <v>147.67</v>
      </c>
      <c r="Q159" t="n">
        <v>1389.79</v>
      </c>
      <c r="R159" t="n">
        <v>63.37</v>
      </c>
      <c r="S159" t="n">
        <v>39.31</v>
      </c>
      <c r="T159" t="n">
        <v>11066.89</v>
      </c>
      <c r="U159" t="n">
        <v>0.62</v>
      </c>
      <c r="V159" t="n">
        <v>0.87</v>
      </c>
      <c r="W159" t="n">
        <v>3.42</v>
      </c>
      <c r="X159" t="n">
        <v>0.71</v>
      </c>
      <c r="Y159" t="n">
        <v>1</v>
      </c>
      <c r="Z159" t="n">
        <v>10</v>
      </c>
    </row>
    <row r="160">
      <c r="A160" t="n">
        <v>9</v>
      </c>
      <c r="B160" t="n">
        <v>70</v>
      </c>
      <c r="C160" t="inlineStr">
        <is>
          <t xml:space="preserve">CONCLUIDO	</t>
        </is>
      </c>
      <c r="D160" t="n">
        <v>5.5755</v>
      </c>
      <c r="E160" t="n">
        <v>17.94</v>
      </c>
      <c r="F160" t="n">
        <v>14.75</v>
      </c>
      <c r="G160" t="n">
        <v>26.83</v>
      </c>
      <c r="H160" t="n">
        <v>0.4</v>
      </c>
      <c r="I160" t="n">
        <v>33</v>
      </c>
      <c r="J160" t="n">
        <v>144.89</v>
      </c>
      <c r="K160" t="n">
        <v>47.83</v>
      </c>
      <c r="L160" t="n">
        <v>3.25</v>
      </c>
      <c r="M160" t="n">
        <v>31</v>
      </c>
      <c r="N160" t="n">
        <v>23.81</v>
      </c>
      <c r="O160" t="n">
        <v>18103.18</v>
      </c>
      <c r="P160" t="n">
        <v>144.29</v>
      </c>
      <c r="Q160" t="n">
        <v>1389.88</v>
      </c>
      <c r="R160" t="n">
        <v>61.12</v>
      </c>
      <c r="S160" t="n">
        <v>39.31</v>
      </c>
      <c r="T160" t="n">
        <v>9958.5</v>
      </c>
      <c r="U160" t="n">
        <v>0.64</v>
      </c>
      <c r="V160" t="n">
        <v>0.87</v>
      </c>
      <c r="W160" t="n">
        <v>3.41</v>
      </c>
      <c r="X160" t="n">
        <v>0.63</v>
      </c>
      <c r="Y160" t="n">
        <v>1</v>
      </c>
      <c r="Z160" t="n">
        <v>10</v>
      </c>
    </row>
    <row r="161">
      <c r="A161" t="n">
        <v>10</v>
      </c>
      <c r="B161" t="n">
        <v>70</v>
      </c>
      <c r="C161" t="inlineStr">
        <is>
          <t xml:space="preserve">CONCLUIDO	</t>
        </is>
      </c>
      <c r="D161" t="n">
        <v>5.6201</v>
      </c>
      <c r="E161" t="n">
        <v>17.79</v>
      </c>
      <c r="F161" t="n">
        <v>14.7</v>
      </c>
      <c r="G161" t="n">
        <v>29.4</v>
      </c>
      <c r="H161" t="n">
        <v>0.43</v>
      </c>
      <c r="I161" t="n">
        <v>30</v>
      </c>
      <c r="J161" t="n">
        <v>145.23</v>
      </c>
      <c r="K161" t="n">
        <v>47.83</v>
      </c>
      <c r="L161" t="n">
        <v>3.5</v>
      </c>
      <c r="M161" t="n">
        <v>28</v>
      </c>
      <c r="N161" t="n">
        <v>23.9</v>
      </c>
      <c r="O161" t="n">
        <v>18145.54</v>
      </c>
      <c r="P161" t="n">
        <v>141.71</v>
      </c>
      <c r="Q161" t="n">
        <v>1389.7</v>
      </c>
      <c r="R161" t="n">
        <v>59.34</v>
      </c>
      <c r="S161" t="n">
        <v>39.31</v>
      </c>
      <c r="T161" t="n">
        <v>9086.41</v>
      </c>
      <c r="U161" t="n">
        <v>0.66</v>
      </c>
      <c r="V161" t="n">
        <v>0.87</v>
      </c>
      <c r="W161" t="n">
        <v>3.41</v>
      </c>
      <c r="X161" t="n">
        <v>0.58</v>
      </c>
      <c r="Y161" t="n">
        <v>1</v>
      </c>
      <c r="Z161" t="n">
        <v>10</v>
      </c>
    </row>
    <row r="162">
      <c r="A162" t="n">
        <v>11</v>
      </c>
      <c r="B162" t="n">
        <v>70</v>
      </c>
      <c r="C162" t="inlineStr">
        <is>
          <t xml:space="preserve">CONCLUIDO	</t>
        </is>
      </c>
      <c r="D162" t="n">
        <v>5.6507</v>
      </c>
      <c r="E162" t="n">
        <v>17.7</v>
      </c>
      <c r="F162" t="n">
        <v>14.66</v>
      </c>
      <c r="G162" t="n">
        <v>31.41</v>
      </c>
      <c r="H162" t="n">
        <v>0.46</v>
      </c>
      <c r="I162" t="n">
        <v>28</v>
      </c>
      <c r="J162" t="n">
        <v>145.57</v>
      </c>
      <c r="K162" t="n">
        <v>47.83</v>
      </c>
      <c r="L162" t="n">
        <v>3.75</v>
      </c>
      <c r="M162" t="n">
        <v>26</v>
      </c>
      <c r="N162" t="n">
        <v>23.99</v>
      </c>
      <c r="O162" t="n">
        <v>18187.93</v>
      </c>
      <c r="P162" t="n">
        <v>138.58</v>
      </c>
      <c r="Q162" t="n">
        <v>1389.61</v>
      </c>
      <c r="R162" t="n">
        <v>58.1</v>
      </c>
      <c r="S162" t="n">
        <v>39.31</v>
      </c>
      <c r="T162" t="n">
        <v>8473.379999999999</v>
      </c>
      <c r="U162" t="n">
        <v>0.68</v>
      </c>
      <c r="V162" t="n">
        <v>0.88</v>
      </c>
      <c r="W162" t="n">
        <v>3.4</v>
      </c>
      <c r="X162" t="n">
        <v>0.54</v>
      </c>
      <c r="Y162" t="n">
        <v>1</v>
      </c>
      <c r="Z162" t="n">
        <v>10</v>
      </c>
    </row>
    <row r="163">
      <c r="A163" t="n">
        <v>12</v>
      </c>
      <c r="B163" t="n">
        <v>70</v>
      </c>
      <c r="C163" t="inlineStr">
        <is>
          <t xml:space="preserve">CONCLUIDO	</t>
        </is>
      </c>
      <c r="D163" t="n">
        <v>5.6803</v>
      </c>
      <c r="E163" t="n">
        <v>17.6</v>
      </c>
      <c r="F163" t="n">
        <v>14.63</v>
      </c>
      <c r="G163" t="n">
        <v>33.75</v>
      </c>
      <c r="H163" t="n">
        <v>0.49</v>
      </c>
      <c r="I163" t="n">
        <v>26</v>
      </c>
      <c r="J163" t="n">
        <v>145.92</v>
      </c>
      <c r="K163" t="n">
        <v>47.83</v>
      </c>
      <c r="L163" t="n">
        <v>4</v>
      </c>
      <c r="M163" t="n">
        <v>24</v>
      </c>
      <c r="N163" t="n">
        <v>24.09</v>
      </c>
      <c r="O163" t="n">
        <v>18230.35</v>
      </c>
      <c r="P163" t="n">
        <v>135.45</v>
      </c>
      <c r="Q163" t="n">
        <v>1389.67</v>
      </c>
      <c r="R163" t="n">
        <v>57.19</v>
      </c>
      <c r="S163" t="n">
        <v>39.31</v>
      </c>
      <c r="T163" t="n">
        <v>8031.96</v>
      </c>
      <c r="U163" t="n">
        <v>0.6899999999999999</v>
      </c>
      <c r="V163" t="n">
        <v>0.88</v>
      </c>
      <c r="W163" t="n">
        <v>3.4</v>
      </c>
      <c r="X163" t="n">
        <v>0.5</v>
      </c>
      <c r="Y163" t="n">
        <v>1</v>
      </c>
      <c r="Z163" t="n">
        <v>10</v>
      </c>
    </row>
    <row r="164">
      <c r="A164" t="n">
        <v>13</v>
      </c>
      <c r="B164" t="n">
        <v>70</v>
      </c>
      <c r="C164" t="inlineStr">
        <is>
          <t xml:space="preserve">CONCLUIDO	</t>
        </is>
      </c>
      <c r="D164" t="n">
        <v>5.7126</v>
      </c>
      <c r="E164" t="n">
        <v>17.51</v>
      </c>
      <c r="F164" t="n">
        <v>14.58</v>
      </c>
      <c r="G164" t="n">
        <v>36.46</v>
      </c>
      <c r="H164" t="n">
        <v>0.51</v>
      </c>
      <c r="I164" t="n">
        <v>24</v>
      </c>
      <c r="J164" t="n">
        <v>146.26</v>
      </c>
      <c r="K164" t="n">
        <v>47.83</v>
      </c>
      <c r="L164" t="n">
        <v>4.25</v>
      </c>
      <c r="M164" t="n">
        <v>19</v>
      </c>
      <c r="N164" t="n">
        <v>24.18</v>
      </c>
      <c r="O164" t="n">
        <v>18272.81</v>
      </c>
      <c r="P164" t="n">
        <v>131.72</v>
      </c>
      <c r="Q164" t="n">
        <v>1389.65</v>
      </c>
      <c r="R164" t="n">
        <v>55.6</v>
      </c>
      <c r="S164" t="n">
        <v>39.31</v>
      </c>
      <c r="T164" t="n">
        <v>7246.54</v>
      </c>
      <c r="U164" t="n">
        <v>0.71</v>
      </c>
      <c r="V164" t="n">
        <v>0.88</v>
      </c>
      <c r="W164" t="n">
        <v>3.4</v>
      </c>
      <c r="X164" t="n">
        <v>0.46</v>
      </c>
      <c r="Y164" t="n">
        <v>1</v>
      </c>
      <c r="Z164" t="n">
        <v>10</v>
      </c>
    </row>
    <row r="165">
      <c r="A165" t="n">
        <v>14</v>
      </c>
      <c r="B165" t="n">
        <v>70</v>
      </c>
      <c r="C165" t="inlineStr">
        <is>
          <t xml:space="preserve">CONCLUIDO	</t>
        </is>
      </c>
      <c r="D165" t="n">
        <v>5.7427</v>
      </c>
      <c r="E165" t="n">
        <v>17.41</v>
      </c>
      <c r="F165" t="n">
        <v>14.55</v>
      </c>
      <c r="G165" t="n">
        <v>39.68</v>
      </c>
      <c r="H165" t="n">
        <v>0.54</v>
      </c>
      <c r="I165" t="n">
        <v>22</v>
      </c>
      <c r="J165" t="n">
        <v>146.61</v>
      </c>
      <c r="K165" t="n">
        <v>47.83</v>
      </c>
      <c r="L165" t="n">
        <v>4.5</v>
      </c>
      <c r="M165" t="n">
        <v>13</v>
      </c>
      <c r="N165" t="n">
        <v>24.28</v>
      </c>
      <c r="O165" t="n">
        <v>18315.3</v>
      </c>
      <c r="P165" t="n">
        <v>129.51</v>
      </c>
      <c r="Q165" t="n">
        <v>1389.87</v>
      </c>
      <c r="R165" t="n">
        <v>54.4</v>
      </c>
      <c r="S165" t="n">
        <v>39.31</v>
      </c>
      <c r="T165" t="n">
        <v>6658.04</v>
      </c>
      <c r="U165" t="n">
        <v>0.72</v>
      </c>
      <c r="V165" t="n">
        <v>0.88</v>
      </c>
      <c r="W165" t="n">
        <v>3.4</v>
      </c>
      <c r="X165" t="n">
        <v>0.43</v>
      </c>
      <c r="Y165" t="n">
        <v>1</v>
      </c>
      <c r="Z165" t="n">
        <v>10</v>
      </c>
    </row>
    <row r="166">
      <c r="A166" t="n">
        <v>15</v>
      </c>
      <c r="B166" t="n">
        <v>70</v>
      </c>
      <c r="C166" t="inlineStr">
        <is>
          <t xml:space="preserve">CONCLUIDO	</t>
        </is>
      </c>
      <c r="D166" t="n">
        <v>5.74</v>
      </c>
      <c r="E166" t="n">
        <v>17.42</v>
      </c>
      <c r="F166" t="n">
        <v>14.56</v>
      </c>
      <c r="G166" t="n">
        <v>39.7</v>
      </c>
      <c r="H166" t="n">
        <v>0.57</v>
      </c>
      <c r="I166" t="n">
        <v>22</v>
      </c>
      <c r="J166" t="n">
        <v>146.95</v>
      </c>
      <c r="K166" t="n">
        <v>47.83</v>
      </c>
      <c r="L166" t="n">
        <v>4.75</v>
      </c>
      <c r="M166" t="n">
        <v>8</v>
      </c>
      <c r="N166" t="n">
        <v>24.37</v>
      </c>
      <c r="O166" t="n">
        <v>18357.82</v>
      </c>
      <c r="P166" t="n">
        <v>129.12</v>
      </c>
      <c r="Q166" t="n">
        <v>1389.68</v>
      </c>
      <c r="R166" t="n">
        <v>54.52</v>
      </c>
      <c r="S166" t="n">
        <v>39.31</v>
      </c>
      <c r="T166" t="n">
        <v>6717.34</v>
      </c>
      <c r="U166" t="n">
        <v>0.72</v>
      </c>
      <c r="V166" t="n">
        <v>0.88</v>
      </c>
      <c r="W166" t="n">
        <v>3.41</v>
      </c>
      <c r="X166" t="n">
        <v>0.44</v>
      </c>
      <c r="Y166" t="n">
        <v>1</v>
      </c>
      <c r="Z166" t="n">
        <v>10</v>
      </c>
    </row>
    <row r="167">
      <c r="A167" t="n">
        <v>16</v>
      </c>
      <c r="B167" t="n">
        <v>70</v>
      </c>
      <c r="C167" t="inlineStr">
        <is>
          <t xml:space="preserve">CONCLUIDO	</t>
        </is>
      </c>
      <c r="D167" t="n">
        <v>5.7501</v>
      </c>
      <c r="E167" t="n">
        <v>17.39</v>
      </c>
      <c r="F167" t="n">
        <v>14.56</v>
      </c>
      <c r="G167" t="n">
        <v>41.59</v>
      </c>
      <c r="H167" t="n">
        <v>0.6</v>
      </c>
      <c r="I167" t="n">
        <v>21</v>
      </c>
      <c r="J167" t="n">
        <v>147.3</v>
      </c>
      <c r="K167" t="n">
        <v>47.83</v>
      </c>
      <c r="L167" t="n">
        <v>5</v>
      </c>
      <c r="M167" t="n">
        <v>0</v>
      </c>
      <c r="N167" t="n">
        <v>24.47</v>
      </c>
      <c r="O167" t="n">
        <v>18400.38</v>
      </c>
      <c r="P167" t="n">
        <v>128.41</v>
      </c>
      <c r="Q167" t="n">
        <v>1389.67</v>
      </c>
      <c r="R167" t="n">
        <v>54.23</v>
      </c>
      <c r="S167" t="n">
        <v>39.31</v>
      </c>
      <c r="T167" t="n">
        <v>6576.18</v>
      </c>
      <c r="U167" t="n">
        <v>0.72</v>
      </c>
      <c r="V167" t="n">
        <v>0.88</v>
      </c>
      <c r="W167" t="n">
        <v>3.42</v>
      </c>
      <c r="X167" t="n">
        <v>0.43</v>
      </c>
      <c r="Y167" t="n">
        <v>1</v>
      </c>
      <c r="Z167" t="n">
        <v>10</v>
      </c>
    </row>
    <row r="168">
      <c r="A168" t="n">
        <v>0</v>
      </c>
      <c r="B168" t="n">
        <v>90</v>
      </c>
      <c r="C168" t="inlineStr">
        <is>
          <t xml:space="preserve">CONCLUIDO	</t>
        </is>
      </c>
      <c r="D168" t="n">
        <v>3.8959</v>
      </c>
      <c r="E168" t="n">
        <v>25.67</v>
      </c>
      <c r="F168" t="n">
        <v>17.45</v>
      </c>
      <c r="G168" t="n">
        <v>6.42</v>
      </c>
      <c r="H168" t="n">
        <v>0.1</v>
      </c>
      <c r="I168" t="n">
        <v>163</v>
      </c>
      <c r="J168" t="n">
        <v>176.73</v>
      </c>
      <c r="K168" t="n">
        <v>52.44</v>
      </c>
      <c r="L168" t="n">
        <v>1</v>
      </c>
      <c r="M168" t="n">
        <v>161</v>
      </c>
      <c r="N168" t="n">
        <v>33.29</v>
      </c>
      <c r="O168" t="n">
        <v>22031.19</v>
      </c>
      <c r="P168" t="n">
        <v>225.87</v>
      </c>
      <c r="Q168" t="n">
        <v>1390.03</v>
      </c>
      <c r="R168" t="n">
        <v>145.22</v>
      </c>
      <c r="S168" t="n">
        <v>39.31</v>
      </c>
      <c r="T168" t="n">
        <v>51361.61</v>
      </c>
      <c r="U168" t="n">
        <v>0.27</v>
      </c>
      <c r="V168" t="n">
        <v>0.74</v>
      </c>
      <c r="W168" t="n">
        <v>3.62</v>
      </c>
      <c r="X168" t="n">
        <v>3.33</v>
      </c>
      <c r="Y168" t="n">
        <v>1</v>
      </c>
      <c r="Z168" t="n">
        <v>10</v>
      </c>
    </row>
    <row r="169">
      <c r="A169" t="n">
        <v>1</v>
      </c>
      <c r="B169" t="n">
        <v>90</v>
      </c>
      <c r="C169" t="inlineStr">
        <is>
          <t xml:space="preserve">CONCLUIDO	</t>
        </is>
      </c>
      <c r="D169" t="n">
        <v>4.2587</v>
      </c>
      <c r="E169" t="n">
        <v>23.48</v>
      </c>
      <c r="F169" t="n">
        <v>16.65</v>
      </c>
      <c r="G169" t="n">
        <v>8.06</v>
      </c>
      <c r="H169" t="n">
        <v>0.13</v>
      </c>
      <c r="I169" t="n">
        <v>124</v>
      </c>
      <c r="J169" t="n">
        <v>177.1</v>
      </c>
      <c r="K169" t="n">
        <v>52.44</v>
      </c>
      <c r="L169" t="n">
        <v>1.25</v>
      </c>
      <c r="M169" t="n">
        <v>122</v>
      </c>
      <c r="N169" t="n">
        <v>33.41</v>
      </c>
      <c r="O169" t="n">
        <v>22076.81</v>
      </c>
      <c r="P169" t="n">
        <v>213.8</v>
      </c>
      <c r="Q169" t="n">
        <v>1390.07</v>
      </c>
      <c r="R169" t="n">
        <v>119.94</v>
      </c>
      <c r="S169" t="n">
        <v>39.31</v>
      </c>
      <c r="T169" t="n">
        <v>38916.91</v>
      </c>
      <c r="U169" t="n">
        <v>0.33</v>
      </c>
      <c r="V169" t="n">
        <v>0.77</v>
      </c>
      <c r="W169" t="n">
        <v>3.57</v>
      </c>
      <c r="X169" t="n">
        <v>2.53</v>
      </c>
      <c r="Y169" t="n">
        <v>1</v>
      </c>
      <c r="Z169" t="n">
        <v>10</v>
      </c>
    </row>
    <row r="170">
      <c r="A170" t="n">
        <v>2</v>
      </c>
      <c r="B170" t="n">
        <v>90</v>
      </c>
      <c r="C170" t="inlineStr">
        <is>
          <t xml:space="preserve">CONCLUIDO	</t>
        </is>
      </c>
      <c r="D170" t="n">
        <v>4.5374</v>
      </c>
      <c r="E170" t="n">
        <v>22.04</v>
      </c>
      <c r="F170" t="n">
        <v>16.1</v>
      </c>
      <c r="G170" t="n">
        <v>9.76</v>
      </c>
      <c r="H170" t="n">
        <v>0.15</v>
      </c>
      <c r="I170" t="n">
        <v>99</v>
      </c>
      <c r="J170" t="n">
        <v>177.47</v>
      </c>
      <c r="K170" t="n">
        <v>52.44</v>
      </c>
      <c r="L170" t="n">
        <v>1.5</v>
      </c>
      <c r="M170" t="n">
        <v>97</v>
      </c>
      <c r="N170" t="n">
        <v>33.53</v>
      </c>
      <c r="O170" t="n">
        <v>22122.46</v>
      </c>
      <c r="P170" t="n">
        <v>205.05</v>
      </c>
      <c r="Q170" t="n">
        <v>1389.84</v>
      </c>
      <c r="R170" t="n">
        <v>103.24</v>
      </c>
      <c r="S170" t="n">
        <v>39.31</v>
      </c>
      <c r="T170" t="n">
        <v>30690.18</v>
      </c>
      <c r="U170" t="n">
        <v>0.38</v>
      </c>
      <c r="V170" t="n">
        <v>0.8</v>
      </c>
      <c r="W170" t="n">
        <v>3.51</v>
      </c>
      <c r="X170" t="n">
        <v>1.97</v>
      </c>
      <c r="Y170" t="n">
        <v>1</v>
      </c>
      <c r="Z170" t="n">
        <v>10</v>
      </c>
    </row>
    <row r="171">
      <c r="A171" t="n">
        <v>3</v>
      </c>
      <c r="B171" t="n">
        <v>90</v>
      </c>
      <c r="C171" t="inlineStr">
        <is>
          <t xml:space="preserve">CONCLUIDO	</t>
        </is>
      </c>
      <c r="D171" t="n">
        <v>4.7287</v>
      </c>
      <c r="E171" t="n">
        <v>21.15</v>
      </c>
      <c r="F171" t="n">
        <v>15.78</v>
      </c>
      <c r="G171" t="n">
        <v>11.4</v>
      </c>
      <c r="H171" t="n">
        <v>0.17</v>
      </c>
      <c r="I171" t="n">
        <v>83</v>
      </c>
      <c r="J171" t="n">
        <v>177.84</v>
      </c>
      <c r="K171" t="n">
        <v>52.44</v>
      </c>
      <c r="L171" t="n">
        <v>1.75</v>
      </c>
      <c r="M171" t="n">
        <v>81</v>
      </c>
      <c r="N171" t="n">
        <v>33.65</v>
      </c>
      <c r="O171" t="n">
        <v>22168.15</v>
      </c>
      <c r="P171" t="n">
        <v>199.41</v>
      </c>
      <c r="Q171" t="n">
        <v>1389.77</v>
      </c>
      <c r="R171" t="n">
        <v>92.64</v>
      </c>
      <c r="S171" t="n">
        <v>39.31</v>
      </c>
      <c r="T171" t="n">
        <v>25472.9</v>
      </c>
      <c r="U171" t="n">
        <v>0.42</v>
      </c>
      <c r="V171" t="n">
        <v>0.8100000000000001</v>
      </c>
      <c r="W171" t="n">
        <v>3.5</v>
      </c>
      <c r="X171" t="n">
        <v>1.65</v>
      </c>
      <c r="Y171" t="n">
        <v>1</v>
      </c>
      <c r="Z171" t="n">
        <v>10</v>
      </c>
    </row>
    <row r="172">
      <c r="A172" t="n">
        <v>4</v>
      </c>
      <c r="B172" t="n">
        <v>90</v>
      </c>
      <c r="C172" t="inlineStr">
        <is>
          <t xml:space="preserve">CONCLUIDO	</t>
        </is>
      </c>
      <c r="D172" t="n">
        <v>4.8818</v>
      </c>
      <c r="E172" t="n">
        <v>20.48</v>
      </c>
      <c r="F172" t="n">
        <v>15.54</v>
      </c>
      <c r="G172" t="n">
        <v>13.13</v>
      </c>
      <c r="H172" t="n">
        <v>0.2</v>
      </c>
      <c r="I172" t="n">
        <v>71</v>
      </c>
      <c r="J172" t="n">
        <v>178.21</v>
      </c>
      <c r="K172" t="n">
        <v>52.44</v>
      </c>
      <c r="L172" t="n">
        <v>2</v>
      </c>
      <c r="M172" t="n">
        <v>69</v>
      </c>
      <c r="N172" t="n">
        <v>33.77</v>
      </c>
      <c r="O172" t="n">
        <v>22213.89</v>
      </c>
      <c r="P172" t="n">
        <v>194.7</v>
      </c>
      <c r="Q172" t="n">
        <v>1389.89</v>
      </c>
      <c r="R172" t="n">
        <v>85.28</v>
      </c>
      <c r="S172" t="n">
        <v>39.31</v>
      </c>
      <c r="T172" t="n">
        <v>21850.99</v>
      </c>
      <c r="U172" t="n">
        <v>0.46</v>
      </c>
      <c r="V172" t="n">
        <v>0.83</v>
      </c>
      <c r="W172" t="n">
        <v>3.48</v>
      </c>
      <c r="X172" t="n">
        <v>1.42</v>
      </c>
      <c r="Y172" t="n">
        <v>1</v>
      </c>
      <c r="Z172" t="n">
        <v>10</v>
      </c>
    </row>
    <row r="173">
      <c r="A173" t="n">
        <v>5</v>
      </c>
      <c r="B173" t="n">
        <v>90</v>
      </c>
      <c r="C173" t="inlineStr">
        <is>
          <t xml:space="preserve">CONCLUIDO	</t>
        </is>
      </c>
      <c r="D173" t="n">
        <v>5.004</v>
      </c>
      <c r="E173" t="n">
        <v>19.98</v>
      </c>
      <c r="F173" t="n">
        <v>15.36</v>
      </c>
      <c r="G173" t="n">
        <v>14.86</v>
      </c>
      <c r="H173" t="n">
        <v>0.22</v>
      </c>
      <c r="I173" t="n">
        <v>62</v>
      </c>
      <c r="J173" t="n">
        <v>178.59</v>
      </c>
      <c r="K173" t="n">
        <v>52.44</v>
      </c>
      <c r="L173" t="n">
        <v>2.25</v>
      </c>
      <c r="M173" t="n">
        <v>60</v>
      </c>
      <c r="N173" t="n">
        <v>33.89</v>
      </c>
      <c r="O173" t="n">
        <v>22259.66</v>
      </c>
      <c r="P173" t="n">
        <v>190.81</v>
      </c>
      <c r="Q173" t="n">
        <v>1389.77</v>
      </c>
      <c r="R173" t="n">
        <v>79.81999999999999</v>
      </c>
      <c r="S173" t="n">
        <v>39.31</v>
      </c>
      <c r="T173" t="n">
        <v>19163.47</v>
      </c>
      <c r="U173" t="n">
        <v>0.49</v>
      </c>
      <c r="V173" t="n">
        <v>0.84</v>
      </c>
      <c r="W173" t="n">
        <v>3.46</v>
      </c>
      <c r="X173" t="n">
        <v>1.24</v>
      </c>
      <c r="Y173" t="n">
        <v>1</v>
      </c>
      <c r="Z173" t="n">
        <v>10</v>
      </c>
    </row>
    <row r="174">
      <c r="A174" t="n">
        <v>6</v>
      </c>
      <c r="B174" t="n">
        <v>90</v>
      </c>
      <c r="C174" t="inlineStr">
        <is>
          <t xml:space="preserve">CONCLUIDO	</t>
        </is>
      </c>
      <c r="D174" t="n">
        <v>5.1042</v>
      </c>
      <c r="E174" t="n">
        <v>19.59</v>
      </c>
      <c r="F174" t="n">
        <v>15.22</v>
      </c>
      <c r="G174" t="n">
        <v>16.6</v>
      </c>
      <c r="H174" t="n">
        <v>0.25</v>
      </c>
      <c r="I174" t="n">
        <v>55</v>
      </c>
      <c r="J174" t="n">
        <v>178.96</v>
      </c>
      <c r="K174" t="n">
        <v>52.44</v>
      </c>
      <c r="L174" t="n">
        <v>2.5</v>
      </c>
      <c r="M174" t="n">
        <v>53</v>
      </c>
      <c r="N174" t="n">
        <v>34.02</v>
      </c>
      <c r="O174" t="n">
        <v>22305.48</v>
      </c>
      <c r="P174" t="n">
        <v>187.29</v>
      </c>
      <c r="Q174" t="n">
        <v>1389.77</v>
      </c>
      <c r="R174" t="n">
        <v>75.19</v>
      </c>
      <c r="S174" t="n">
        <v>39.31</v>
      </c>
      <c r="T174" t="n">
        <v>16886.9</v>
      </c>
      <c r="U174" t="n">
        <v>0.52</v>
      </c>
      <c r="V174" t="n">
        <v>0.84</v>
      </c>
      <c r="W174" t="n">
        <v>3.45</v>
      </c>
      <c r="X174" t="n">
        <v>1.09</v>
      </c>
      <c r="Y174" t="n">
        <v>1</v>
      </c>
      <c r="Z174" t="n">
        <v>10</v>
      </c>
    </row>
    <row r="175">
      <c r="A175" t="n">
        <v>7</v>
      </c>
      <c r="B175" t="n">
        <v>90</v>
      </c>
      <c r="C175" t="inlineStr">
        <is>
          <t xml:space="preserve">CONCLUIDO	</t>
        </is>
      </c>
      <c r="D175" t="n">
        <v>5.1918</v>
      </c>
      <c r="E175" t="n">
        <v>19.26</v>
      </c>
      <c r="F175" t="n">
        <v>15.1</v>
      </c>
      <c r="G175" t="n">
        <v>18.49</v>
      </c>
      <c r="H175" t="n">
        <v>0.27</v>
      </c>
      <c r="I175" t="n">
        <v>49</v>
      </c>
      <c r="J175" t="n">
        <v>179.33</v>
      </c>
      <c r="K175" t="n">
        <v>52.44</v>
      </c>
      <c r="L175" t="n">
        <v>2.75</v>
      </c>
      <c r="M175" t="n">
        <v>47</v>
      </c>
      <c r="N175" t="n">
        <v>34.14</v>
      </c>
      <c r="O175" t="n">
        <v>22351.34</v>
      </c>
      <c r="P175" t="n">
        <v>184.25</v>
      </c>
      <c r="Q175" t="n">
        <v>1389.63</v>
      </c>
      <c r="R175" t="n">
        <v>71.47</v>
      </c>
      <c r="S175" t="n">
        <v>39.31</v>
      </c>
      <c r="T175" t="n">
        <v>15054.05</v>
      </c>
      <c r="U175" t="n">
        <v>0.55</v>
      </c>
      <c r="V175" t="n">
        <v>0.85</v>
      </c>
      <c r="W175" t="n">
        <v>3.45</v>
      </c>
      <c r="X175" t="n">
        <v>0.98</v>
      </c>
      <c r="Y175" t="n">
        <v>1</v>
      </c>
      <c r="Z175" t="n">
        <v>10</v>
      </c>
    </row>
    <row r="176">
      <c r="A176" t="n">
        <v>8</v>
      </c>
      <c r="B176" t="n">
        <v>90</v>
      </c>
      <c r="C176" t="inlineStr">
        <is>
          <t xml:space="preserve">CONCLUIDO	</t>
        </is>
      </c>
      <c r="D176" t="n">
        <v>5.2546</v>
      </c>
      <c r="E176" t="n">
        <v>19.03</v>
      </c>
      <c r="F176" t="n">
        <v>15.01</v>
      </c>
      <c r="G176" t="n">
        <v>20.01</v>
      </c>
      <c r="H176" t="n">
        <v>0.3</v>
      </c>
      <c r="I176" t="n">
        <v>45</v>
      </c>
      <c r="J176" t="n">
        <v>179.7</v>
      </c>
      <c r="K176" t="n">
        <v>52.44</v>
      </c>
      <c r="L176" t="n">
        <v>3</v>
      </c>
      <c r="M176" t="n">
        <v>43</v>
      </c>
      <c r="N176" t="n">
        <v>34.26</v>
      </c>
      <c r="O176" t="n">
        <v>22397.24</v>
      </c>
      <c r="P176" t="n">
        <v>181.43</v>
      </c>
      <c r="Q176" t="n">
        <v>1389.91</v>
      </c>
      <c r="R176" t="n">
        <v>68.93000000000001</v>
      </c>
      <c r="S176" t="n">
        <v>39.31</v>
      </c>
      <c r="T176" t="n">
        <v>13806.98</v>
      </c>
      <c r="U176" t="n">
        <v>0.57</v>
      </c>
      <c r="V176" t="n">
        <v>0.86</v>
      </c>
      <c r="W176" t="n">
        <v>3.43</v>
      </c>
      <c r="X176" t="n">
        <v>0.89</v>
      </c>
      <c r="Y176" t="n">
        <v>1</v>
      </c>
      <c r="Z176" t="n">
        <v>10</v>
      </c>
    </row>
    <row r="177">
      <c r="A177" t="n">
        <v>9</v>
      </c>
      <c r="B177" t="n">
        <v>90</v>
      </c>
      <c r="C177" t="inlineStr">
        <is>
          <t xml:space="preserve">CONCLUIDO	</t>
        </is>
      </c>
      <c r="D177" t="n">
        <v>5.318</v>
      </c>
      <c r="E177" t="n">
        <v>18.8</v>
      </c>
      <c r="F177" t="n">
        <v>14.93</v>
      </c>
      <c r="G177" t="n">
        <v>21.84</v>
      </c>
      <c r="H177" t="n">
        <v>0.32</v>
      </c>
      <c r="I177" t="n">
        <v>41</v>
      </c>
      <c r="J177" t="n">
        <v>180.07</v>
      </c>
      <c r="K177" t="n">
        <v>52.44</v>
      </c>
      <c r="L177" t="n">
        <v>3.25</v>
      </c>
      <c r="M177" t="n">
        <v>39</v>
      </c>
      <c r="N177" t="n">
        <v>34.38</v>
      </c>
      <c r="O177" t="n">
        <v>22443.18</v>
      </c>
      <c r="P177" t="n">
        <v>178.69</v>
      </c>
      <c r="Q177" t="n">
        <v>1389.59</v>
      </c>
      <c r="R177" t="n">
        <v>66.62</v>
      </c>
      <c r="S177" t="n">
        <v>39.31</v>
      </c>
      <c r="T177" t="n">
        <v>12670.17</v>
      </c>
      <c r="U177" t="n">
        <v>0.59</v>
      </c>
      <c r="V177" t="n">
        <v>0.86</v>
      </c>
      <c r="W177" t="n">
        <v>3.42</v>
      </c>
      <c r="X177" t="n">
        <v>0.8</v>
      </c>
      <c r="Y177" t="n">
        <v>1</v>
      </c>
      <c r="Z177" t="n">
        <v>10</v>
      </c>
    </row>
    <row r="178">
      <c r="A178" t="n">
        <v>10</v>
      </c>
      <c r="B178" t="n">
        <v>90</v>
      </c>
      <c r="C178" t="inlineStr">
        <is>
          <t xml:space="preserve">CONCLUIDO	</t>
        </is>
      </c>
      <c r="D178" t="n">
        <v>5.36</v>
      </c>
      <c r="E178" t="n">
        <v>18.66</v>
      </c>
      <c r="F178" t="n">
        <v>14.88</v>
      </c>
      <c r="G178" t="n">
        <v>23.5</v>
      </c>
      <c r="H178" t="n">
        <v>0.34</v>
      </c>
      <c r="I178" t="n">
        <v>38</v>
      </c>
      <c r="J178" t="n">
        <v>180.45</v>
      </c>
      <c r="K178" t="n">
        <v>52.44</v>
      </c>
      <c r="L178" t="n">
        <v>3.5</v>
      </c>
      <c r="M178" t="n">
        <v>36</v>
      </c>
      <c r="N178" t="n">
        <v>34.51</v>
      </c>
      <c r="O178" t="n">
        <v>22489.16</v>
      </c>
      <c r="P178" t="n">
        <v>176.57</v>
      </c>
      <c r="Q178" t="n">
        <v>1389.66</v>
      </c>
      <c r="R178" t="n">
        <v>65.05</v>
      </c>
      <c r="S178" t="n">
        <v>39.31</v>
      </c>
      <c r="T178" t="n">
        <v>11899.48</v>
      </c>
      <c r="U178" t="n">
        <v>0.6</v>
      </c>
      <c r="V178" t="n">
        <v>0.86</v>
      </c>
      <c r="W178" t="n">
        <v>3.42</v>
      </c>
      <c r="X178" t="n">
        <v>0.76</v>
      </c>
      <c r="Y178" t="n">
        <v>1</v>
      </c>
      <c r="Z178" t="n">
        <v>10</v>
      </c>
    </row>
    <row r="179">
      <c r="A179" t="n">
        <v>11</v>
      </c>
      <c r="B179" t="n">
        <v>90</v>
      </c>
      <c r="C179" t="inlineStr">
        <is>
          <t xml:space="preserve">CONCLUIDO	</t>
        </is>
      </c>
      <c r="D179" t="n">
        <v>5.4113</v>
      </c>
      <c r="E179" t="n">
        <v>18.48</v>
      </c>
      <c r="F179" t="n">
        <v>14.81</v>
      </c>
      <c r="G179" t="n">
        <v>25.4</v>
      </c>
      <c r="H179" t="n">
        <v>0.37</v>
      </c>
      <c r="I179" t="n">
        <v>35</v>
      </c>
      <c r="J179" t="n">
        <v>180.82</v>
      </c>
      <c r="K179" t="n">
        <v>52.44</v>
      </c>
      <c r="L179" t="n">
        <v>3.75</v>
      </c>
      <c r="M179" t="n">
        <v>33</v>
      </c>
      <c r="N179" t="n">
        <v>34.63</v>
      </c>
      <c r="O179" t="n">
        <v>22535.19</v>
      </c>
      <c r="P179" t="n">
        <v>173.68</v>
      </c>
      <c r="Q179" t="n">
        <v>1389.72</v>
      </c>
      <c r="R179" t="n">
        <v>62.58</v>
      </c>
      <c r="S179" t="n">
        <v>39.31</v>
      </c>
      <c r="T179" t="n">
        <v>10681.99</v>
      </c>
      <c r="U179" t="n">
        <v>0.63</v>
      </c>
      <c r="V179" t="n">
        <v>0.87</v>
      </c>
      <c r="W179" t="n">
        <v>3.42</v>
      </c>
      <c r="X179" t="n">
        <v>0.6899999999999999</v>
      </c>
      <c r="Y179" t="n">
        <v>1</v>
      </c>
      <c r="Z179" t="n">
        <v>10</v>
      </c>
    </row>
    <row r="180">
      <c r="A180" t="n">
        <v>12</v>
      </c>
      <c r="B180" t="n">
        <v>90</v>
      </c>
      <c r="C180" t="inlineStr">
        <is>
          <t xml:space="preserve">CONCLUIDO	</t>
        </is>
      </c>
      <c r="D180" t="n">
        <v>5.4615</v>
      </c>
      <c r="E180" t="n">
        <v>18.31</v>
      </c>
      <c r="F180" t="n">
        <v>14.75</v>
      </c>
      <c r="G180" t="n">
        <v>27.66</v>
      </c>
      <c r="H180" t="n">
        <v>0.39</v>
      </c>
      <c r="I180" t="n">
        <v>32</v>
      </c>
      <c r="J180" t="n">
        <v>181.19</v>
      </c>
      <c r="K180" t="n">
        <v>52.44</v>
      </c>
      <c r="L180" t="n">
        <v>4</v>
      </c>
      <c r="M180" t="n">
        <v>30</v>
      </c>
      <c r="N180" t="n">
        <v>34.75</v>
      </c>
      <c r="O180" t="n">
        <v>22581.25</v>
      </c>
      <c r="P180" t="n">
        <v>171.06</v>
      </c>
      <c r="Q180" t="n">
        <v>1389.61</v>
      </c>
      <c r="R180" t="n">
        <v>60.96</v>
      </c>
      <c r="S180" t="n">
        <v>39.31</v>
      </c>
      <c r="T180" t="n">
        <v>9886.99</v>
      </c>
      <c r="U180" t="n">
        <v>0.64</v>
      </c>
      <c r="V180" t="n">
        <v>0.87</v>
      </c>
      <c r="W180" t="n">
        <v>3.41</v>
      </c>
      <c r="X180" t="n">
        <v>0.63</v>
      </c>
      <c r="Y180" t="n">
        <v>1</v>
      </c>
      <c r="Z180" t="n">
        <v>10</v>
      </c>
    </row>
    <row r="181">
      <c r="A181" t="n">
        <v>13</v>
      </c>
      <c r="B181" t="n">
        <v>90</v>
      </c>
      <c r="C181" t="inlineStr">
        <is>
          <t xml:space="preserve">CONCLUIDO	</t>
        </is>
      </c>
      <c r="D181" t="n">
        <v>5.4991</v>
      </c>
      <c r="E181" t="n">
        <v>18.18</v>
      </c>
      <c r="F181" t="n">
        <v>14.7</v>
      </c>
      <c r="G181" t="n">
        <v>29.39</v>
      </c>
      <c r="H181" t="n">
        <v>0.42</v>
      </c>
      <c r="I181" t="n">
        <v>30</v>
      </c>
      <c r="J181" t="n">
        <v>181.57</v>
      </c>
      <c r="K181" t="n">
        <v>52.44</v>
      </c>
      <c r="L181" t="n">
        <v>4.25</v>
      </c>
      <c r="M181" t="n">
        <v>28</v>
      </c>
      <c r="N181" t="n">
        <v>34.88</v>
      </c>
      <c r="O181" t="n">
        <v>22627.36</v>
      </c>
      <c r="P181" t="n">
        <v>168.76</v>
      </c>
      <c r="Q181" t="n">
        <v>1389.76</v>
      </c>
      <c r="R181" t="n">
        <v>58.82</v>
      </c>
      <c r="S181" t="n">
        <v>39.31</v>
      </c>
      <c r="T181" t="n">
        <v>8826.1</v>
      </c>
      <c r="U181" t="n">
        <v>0.67</v>
      </c>
      <c r="V181" t="n">
        <v>0.87</v>
      </c>
      <c r="W181" t="n">
        <v>3.42</v>
      </c>
      <c r="X181" t="n">
        <v>0.57</v>
      </c>
      <c r="Y181" t="n">
        <v>1</v>
      </c>
      <c r="Z181" t="n">
        <v>10</v>
      </c>
    </row>
    <row r="182">
      <c r="A182" t="n">
        <v>14</v>
      </c>
      <c r="B182" t="n">
        <v>90</v>
      </c>
      <c r="C182" t="inlineStr">
        <is>
          <t xml:space="preserve">CONCLUIDO	</t>
        </is>
      </c>
      <c r="D182" t="n">
        <v>5.5292</v>
      </c>
      <c r="E182" t="n">
        <v>18.09</v>
      </c>
      <c r="F182" t="n">
        <v>14.67</v>
      </c>
      <c r="G182" t="n">
        <v>31.44</v>
      </c>
      <c r="H182" t="n">
        <v>0.44</v>
      </c>
      <c r="I182" t="n">
        <v>28</v>
      </c>
      <c r="J182" t="n">
        <v>181.94</v>
      </c>
      <c r="K182" t="n">
        <v>52.44</v>
      </c>
      <c r="L182" t="n">
        <v>4.5</v>
      </c>
      <c r="M182" t="n">
        <v>26</v>
      </c>
      <c r="N182" t="n">
        <v>35</v>
      </c>
      <c r="O182" t="n">
        <v>22673.63</v>
      </c>
      <c r="P182" t="n">
        <v>166.87</v>
      </c>
      <c r="Q182" t="n">
        <v>1389.73</v>
      </c>
      <c r="R182" t="n">
        <v>58.36</v>
      </c>
      <c r="S182" t="n">
        <v>39.31</v>
      </c>
      <c r="T182" t="n">
        <v>8603.91</v>
      </c>
      <c r="U182" t="n">
        <v>0.67</v>
      </c>
      <c r="V182" t="n">
        <v>0.88</v>
      </c>
      <c r="W182" t="n">
        <v>3.41</v>
      </c>
      <c r="X182" t="n">
        <v>0.55</v>
      </c>
      <c r="Y182" t="n">
        <v>1</v>
      </c>
      <c r="Z182" t="n">
        <v>10</v>
      </c>
    </row>
    <row r="183">
      <c r="A183" t="n">
        <v>15</v>
      </c>
      <c r="B183" t="n">
        <v>90</v>
      </c>
      <c r="C183" t="inlineStr">
        <is>
          <t xml:space="preserve">CONCLUIDO	</t>
        </is>
      </c>
      <c r="D183" t="n">
        <v>5.5688</v>
      </c>
      <c r="E183" t="n">
        <v>17.96</v>
      </c>
      <c r="F183" t="n">
        <v>14.61</v>
      </c>
      <c r="G183" t="n">
        <v>33.72</v>
      </c>
      <c r="H183" t="n">
        <v>0.46</v>
      </c>
      <c r="I183" t="n">
        <v>26</v>
      </c>
      <c r="J183" t="n">
        <v>182.32</v>
      </c>
      <c r="K183" t="n">
        <v>52.44</v>
      </c>
      <c r="L183" t="n">
        <v>4.75</v>
      </c>
      <c r="M183" t="n">
        <v>24</v>
      </c>
      <c r="N183" t="n">
        <v>35.12</v>
      </c>
      <c r="O183" t="n">
        <v>22719.83</v>
      </c>
      <c r="P183" t="n">
        <v>164.11</v>
      </c>
      <c r="Q183" t="n">
        <v>1389.65</v>
      </c>
      <c r="R183" t="n">
        <v>56.66</v>
      </c>
      <c r="S183" t="n">
        <v>39.31</v>
      </c>
      <c r="T183" t="n">
        <v>7767.18</v>
      </c>
      <c r="U183" t="n">
        <v>0.6899999999999999</v>
      </c>
      <c r="V183" t="n">
        <v>0.88</v>
      </c>
      <c r="W183" t="n">
        <v>3.4</v>
      </c>
      <c r="X183" t="n">
        <v>0.49</v>
      </c>
      <c r="Y183" t="n">
        <v>1</v>
      </c>
      <c r="Z183" t="n">
        <v>10</v>
      </c>
    </row>
    <row r="184">
      <c r="A184" t="n">
        <v>16</v>
      </c>
      <c r="B184" t="n">
        <v>90</v>
      </c>
      <c r="C184" t="inlineStr">
        <is>
          <t xml:space="preserve">CONCLUIDO	</t>
        </is>
      </c>
      <c r="D184" t="n">
        <v>5.58</v>
      </c>
      <c r="E184" t="n">
        <v>17.92</v>
      </c>
      <c r="F184" t="n">
        <v>14.61</v>
      </c>
      <c r="G184" t="n">
        <v>35.07</v>
      </c>
      <c r="H184" t="n">
        <v>0.49</v>
      </c>
      <c r="I184" t="n">
        <v>25</v>
      </c>
      <c r="J184" t="n">
        <v>182.69</v>
      </c>
      <c r="K184" t="n">
        <v>52.44</v>
      </c>
      <c r="L184" t="n">
        <v>5</v>
      </c>
      <c r="M184" t="n">
        <v>23</v>
      </c>
      <c r="N184" t="n">
        <v>35.25</v>
      </c>
      <c r="O184" t="n">
        <v>22766.06</v>
      </c>
      <c r="P184" t="n">
        <v>162.66</v>
      </c>
      <c r="Q184" t="n">
        <v>1389.78</v>
      </c>
      <c r="R184" t="n">
        <v>56.5</v>
      </c>
      <c r="S184" t="n">
        <v>39.31</v>
      </c>
      <c r="T184" t="n">
        <v>7688.53</v>
      </c>
      <c r="U184" t="n">
        <v>0.7</v>
      </c>
      <c r="V184" t="n">
        <v>0.88</v>
      </c>
      <c r="W184" t="n">
        <v>3.4</v>
      </c>
      <c r="X184" t="n">
        <v>0.49</v>
      </c>
      <c r="Y184" t="n">
        <v>1</v>
      </c>
      <c r="Z184" t="n">
        <v>10</v>
      </c>
    </row>
    <row r="185">
      <c r="A185" t="n">
        <v>17</v>
      </c>
      <c r="B185" t="n">
        <v>90</v>
      </c>
      <c r="C185" t="inlineStr">
        <is>
          <t xml:space="preserve">CONCLUIDO	</t>
        </is>
      </c>
      <c r="D185" t="n">
        <v>5.6177</v>
      </c>
      <c r="E185" t="n">
        <v>17.8</v>
      </c>
      <c r="F185" t="n">
        <v>14.56</v>
      </c>
      <c r="G185" t="n">
        <v>37.99</v>
      </c>
      <c r="H185" t="n">
        <v>0.51</v>
      </c>
      <c r="I185" t="n">
        <v>23</v>
      </c>
      <c r="J185" t="n">
        <v>183.07</v>
      </c>
      <c r="K185" t="n">
        <v>52.44</v>
      </c>
      <c r="L185" t="n">
        <v>5.25</v>
      </c>
      <c r="M185" t="n">
        <v>21</v>
      </c>
      <c r="N185" t="n">
        <v>35.37</v>
      </c>
      <c r="O185" t="n">
        <v>22812.34</v>
      </c>
      <c r="P185" t="n">
        <v>159.95</v>
      </c>
      <c r="Q185" t="n">
        <v>1389.68</v>
      </c>
      <c r="R185" t="n">
        <v>54.92</v>
      </c>
      <c r="S185" t="n">
        <v>39.31</v>
      </c>
      <c r="T185" t="n">
        <v>6912.26</v>
      </c>
      <c r="U185" t="n">
        <v>0.72</v>
      </c>
      <c r="V185" t="n">
        <v>0.88</v>
      </c>
      <c r="W185" t="n">
        <v>3.4</v>
      </c>
      <c r="X185" t="n">
        <v>0.44</v>
      </c>
      <c r="Y185" t="n">
        <v>1</v>
      </c>
      <c r="Z185" t="n">
        <v>10</v>
      </c>
    </row>
    <row r="186">
      <c r="A186" t="n">
        <v>18</v>
      </c>
      <c r="B186" t="n">
        <v>90</v>
      </c>
      <c r="C186" t="inlineStr">
        <is>
          <t xml:space="preserve">CONCLUIDO	</t>
        </is>
      </c>
      <c r="D186" t="n">
        <v>5.6356</v>
      </c>
      <c r="E186" t="n">
        <v>17.74</v>
      </c>
      <c r="F186" t="n">
        <v>14.54</v>
      </c>
      <c r="G186" t="n">
        <v>39.66</v>
      </c>
      <c r="H186" t="n">
        <v>0.53</v>
      </c>
      <c r="I186" t="n">
        <v>22</v>
      </c>
      <c r="J186" t="n">
        <v>183.44</v>
      </c>
      <c r="K186" t="n">
        <v>52.44</v>
      </c>
      <c r="L186" t="n">
        <v>5.5</v>
      </c>
      <c r="M186" t="n">
        <v>20</v>
      </c>
      <c r="N186" t="n">
        <v>35.5</v>
      </c>
      <c r="O186" t="n">
        <v>22858.66</v>
      </c>
      <c r="P186" t="n">
        <v>157.59</v>
      </c>
      <c r="Q186" t="n">
        <v>1389.73</v>
      </c>
      <c r="R186" t="n">
        <v>54.23</v>
      </c>
      <c r="S186" t="n">
        <v>39.31</v>
      </c>
      <c r="T186" t="n">
        <v>6569.03</v>
      </c>
      <c r="U186" t="n">
        <v>0.72</v>
      </c>
      <c r="V186" t="n">
        <v>0.88</v>
      </c>
      <c r="W186" t="n">
        <v>3.4</v>
      </c>
      <c r="X186" t="n">
        <v>0.42</v>
      </c>
      <c r="Y186" t="n">
        <v>1</v>
      </c>
      <c r="Z186" t="n">
        <v>10</v>
      </c>
    </row>
    <row r="187">
      <c r="A187" t="n">
        <v>19</v>
      </c>
      <c r="B187" t="n">
        <v>90</v>
      </c>
      <c r="C187" t="inlineStr">
        <is>
          <t xml:space="preserve">CONCLUIDO	</t>
        </is>
      </c>
      <c r="D187" t="n">
        <v>5.6518</v>
      </c>
      <c r="E187" t="n">
        <v>17.69</v>
      </c>
      <c r="F187" t="n">
        <v>14.53</v>
      </c>
      <c r="G187" t="n">
        <v>41.5</v>
      </c>
      <c r="H187" t="n">
        <v>0.55</v>
      </c>
      <c r="I187" t="n">
        <v>21</v>
      </c>
      <c r="J187" t="n">
        <v>183.82</v>
      </c>
      <c r="K187" t="n">
        <v>52.44</v>
      </c>
      <c r="L187" t="n">
        <v>5.75</v>
      </c>
      <c r="M187" t="n">
        <v>19</v>
      </c>
      <c r="N187" t="n">
        <v>35.63</v>
      </c>
      <c r="O187" t="n">
        <v>22905.03</v>
      </c>
      <c r="P187" t="n">
        <v>154.16</v>
      </c>
      <c r="Q187" t="n">
        <v>1389.71</v>
      </c>
      <c r="R187" t="n">
        <v>53.61</v>
      </c>
      <c r="S187" t="n">
        <v>39.31</v>
      </c>
      <c r="T187" t="n">
        <v>6263.49</v>
      </c>
      <c r="U187" t="n">
        <v>0.73</v>
      </c>
      <c r="V187" t="n">
        <v>0.88</v>
      </c>
      <c r="W187" t="n">
        <v>3.4</v>
      </c>
      <c r="X187" t="n">
        <v>0.4</v>
      </c>
      <c r="Y187" t="n">
        <v>1</v>
      </c>
      <c r="Z187" t="n">
        <v>10</v>
      </c>
    </row>
    <row r="188">
      <c r="A188" t="n">
        <v>20</v>
      </c>
      <c r="B188" t="n">
        <v>90</v>
      </c>
      <c r="C188" t="inlineStr">
        <is>
          <t xml:space="preserve">CONCLUIDO	</t>
        </is>
      </c>
      <c r="D188" t="n">
        <v>5.6764</v>
      </c>
      <c r="E188" t="n">
        <v>17.62</v>
      </c>
      <c r="F188" t="n">
        <v>14.48</v>
      </c>
      <c r="G188" t="n">
        <v>43.46</v>
      </c>
      <c r="H188" t="n">
        <v>0.58</v>
      </c>
      <c r="I188" t="n">
        <v>20</v>
      </c>
      <c r="J188" t="n">
        <v>184.19</v>
      </c>
      <c r="K188" t="n">
        <v>52.44</v>
      </c>
      <c r="L188" t="n">
        <v>6</v>
      </c>
      <c r="M188" t="n">
        <v>17</v>
      </c>
      <c r="N188" t="n">
        <v>35.75</v>
      </c>
      <c r="O188" t="n">
        <v>22951.43</v>
      </c>
      <c r="P188" t="n">
        <v>152.83</v>
      </c>
      <c r="Q188" t="n">
        <v>1389.57</v>
      </c>
      <c r="R188" t="n">
        <v>52.89</v>
      </c>
      <c r="S188" t="n">
        <v>39.31</v>
      </c>
      <c r="T188" t="n">
        <v>5908.34</v>
      </c>
      <c r="U188" t="n">
        <v>0.74</v>
      </c>
      <c r="V188" t="n">
        <v>0.89</v>
      </c>
      <c r="W188" t="n">
        <v>3.38</v>
      </c>
      <c r="X188" t="n">
        <v>0.36</v>
      </c>
      <c r="Y188" t="n">
        <v>1</v>
      </c>
      <c r="Z188" t="n">
        <v>10</v>
      </c>
    </row>
    <row r="189">
      <c r="A189" t="n">
        <v>21</v>
      </c>
      <c r="B189" t="n">
        <v>90</v>
      </c>
      <c r="C189" t="inlineStr">
        <is>
          <t xml:space="preserve">CONCLUIDO	</t>
        </is>
      </c>
      <c r="D189" t="n">
        <v>5.6886</v>
      </c>
      <c r="E189" t="n">
        <v>17.58</v>
      </c>
      <c r="F189" t="n">
        <v>14.48</v>
      </c>
      <c r="G189" t="n">
        <v>45.74</v>
      </c>
      <c r="H189" t="n">
        <v>0.6</v>
      </c>
      <c r="I189" t="n">
        <v>19</v>
      </c>
      <c r="J189" t="n">
        <v>184.57</v>
      </c>
      <c r="K189" t="n">
        <v>52.44</v>
      </c>
      <c r="L189" t="n">
        <v>6.25</v>
      </c>
      <c r="M189" t="n">
        <v>15</v>
      </c>
      <c r="N189" t="n">
        <v>35.88</v>
      </c>
      <c r="O189" t="n">
        <v>22997.88</v>
      </c>
      <c r="P189" t="n">
        <v>150.42</v>
      </c>
      <c r="Q189" t="n">
        <v>1389.67</v>
      </c>
      <c r="R189" t="n">
        <v>52.46</v>
      </c>
      <c r="S189" t="n">
        <v>39.31</v>
      </c>
      <c r="T189" t="n">
        <v>5699.24</v>
      </c>
      <c r="U189" t="n">
        <v>0.75</v>
      </c>
      <c r="V189" t="n">
        <v>0.89</v>
      </c>
      <c r="W189" t="n">
        <v>3.39</v>
      </c>
      <c r="X189" t="n">
        <v>0.36</v>
      </c>
      <c r="Y189" t="n">
        <v>1</v>
      </c>
      <c r="Z189" t="n">
        <v>10</v>
      </c>
    </row>
    <row r="190">
      <c r="A190" t="n">
        <v>22</v>
      </c>
      <c r="B190" t="n">
        <v>90</v>
      </c>
      <c r="C190" t="inlineStr">
        <is>
          <t xml:space="preserve">CONCLUIDO	</t>
        </is>
      </c>
      <c r="D190" t="n">
        <v>5.7017</v>
      </c>
      <c r="E190" t="n">
        <v>17.54</v>
      </c>
      <c r="F190" t="n">
        <v>14.48</v>
      </c>
      <c r="G190" t="n">
        <v>48.26</v>
      </c>
      <c r="H190" t="n">
        <v>0.62</v>
      </c>
      <c r="I190" t="n">
        <v>18</v>
      </c>
      <c r="J190" t="n">
        <v>184.95</v>
      </c>
      <c r="K190" t="n">
        <v>52.44</v>
      </c>
      <c r="L190" t="n">
        <v>6.5</v>
      </c>
      <c r="M190" t="n">
        <v>12</v>
      </c>
      <c r="N190" t="n">
        <v>36.01</v>
      </c>
      <c r="O190" t="n">
        <v>23044.38</v>
      </c>
      <c r="P190" t="n">
        <v>148.28</v>
      </c>
      <c r="Q190" t="n">
        <v>1389.61</v>
      </c>
      <c r="R190" t="n">
        <v>52.21</v>
      </c>
      <c r="S190" t="n">
        <v>39.31</v>
      </c>
      <c r="T190" t="n">
        <v>5578.81</v>
      </c>
      <c r="U190" t="n">
        <v>0.75</v>
      </c>
      <c r="V190" t="n">
        <v>0.89</v>
      </c>
      <c r="W190" t="n">
        <v>3.4</v>
      </c>
      <c r="X190" t="n">
        <v>0.36</v>
      </c>
      <c r="Y190" t="n">
        <v>1</v>
      </c>
      <c r="Z190" t="n">
        <v>10</v>
      </c>
    </row>
    <row r="191">
      <c r="A191" t="n">
        <v>23</v>
      </c>
      <c r="B191" t="n">
        <v>90</v>
      </c>
      <c r="C191" t="inlineStr">
        <is>
          <t xml:space="preserve">CONCLUIDO	</t>
        </is>
      </c>
      <c r="D191" t="n">
        <v>5.7176</v>
      </c>
      <c r="E191" t="n">
        <v>17.49</v>
      </c>
      <c r="F191" t="n">
        <v>14.46</v>
      </c>
      <c r="G191" t="n">
        <v>51.05</v>
      </c>
      <c r="H191" t="n">
        <v>0.65</v>
      </c>
      <c r="I191" t="n">
        <v>17</v>
      </c>
      <c r="J191" t="n">
        <v>185.33</v>
      </c>
      <c r="K191" t="n">
        <v>52.44</v>
      </c>
      <c r="L191" t="n">
        <v>6.75</v>
      </c>
      <c r="M191" t="n">
        <v>5</v>
      </c>
      <c r="N191" t="n">
        <v>36.13</v>
      </c>
      <c r="O191" t="n">
        <v>23090.91</v>
      </c>
      <c r="P191" t="n">
        <v>146.24</v>
      </c>
      <c r="Q191" t="n">
        <v>1389.75</v>
      </c>
      <c r="R191" t="n">
        <v>51.47</v>
      </c>
      <c r="S191" t="n">
        <v>39.31</v>
      </c>
      <c r="T191" t="n">
        <v>5213.42</v>
      </c>
      <c r="U191" t="n">
        <v>0.76</v>
      </c>
      <c r="V191" t="n">
        <v>0.89</v>
      </c>
      <c r="W191" t="n">
        <v>3.41</v>
      </c>
      <c r="X191" t="n">
        <v>0.34</v>
      </c>
      <c r="Y191" t="n">
        <v>1</v>
      </c>
      <c r="Z191" t="n">
        <v>10</v>
      </c>
    </row>
    <row r="192">
      <c r="A192" t="n">
        <v>24</v>
      </c>
      <c r="B192" t="n">
        <v>90</v>
      </c>
      <c r="C192" t="inlineStr">
        <is>
          <t xml:space="preserve">CONCLUIDO	</t>
        </is>
      </c>
      <c r="D192" t="n">
        <v>5.7225</v>
      </c>
      <c r="E192" t="n">
        <v>17.48</v>
      </c>
      <c r="F192" t="n">
        <v>14.45</v>
      </c>
      <c r="G192" t="n">
        <v>51</v>
      </c>
      <c r="H192" t="n">
        <v>0.67</v>
      </c>
      <c r="I192" t="n">
        <v>17</v>
      </c>
      <c r="J192" t="n">
        <v>185.7</v>
      </c>
      <c r="K192" t="n">
        <v>52.44</v>
      </c>
      <c r="L192" t="n">
        <v>7</v>
      </c>
      <c r="M192" t="n">
        <v>4</v>
      </c>
      <c r="N192" t="n">
        <v>36.26</v>
      </c>
      <c r="O192" t="n">
        <v>23137.49</v>
      </c>
      <c r="P192" t="n">
        <v>146.71</v>
      </c>
      <c r="Q192" t="n">
        <v>1389.65</v>
      </c>
      <c r="R192" t="n">
        <v>51.24</v>
      </c>
      <c r="S192" t="n">
        <v>39.31</v>
      </c>
      <c r="T192" t="n">
        <v>5100.91</v>
      </c>
      <c r="U192" t="n">
        <v>0.77</v>
      </c>
      <c r="V192" t="n">
        <v>0.89</v>
      </c>
      <c r="W192" t="n">
        <v>3.4</v>
      </c>
      <c r="X192" t="n">
        <v>0.33</v>
      </c>
      <c r="Y192" t="n">
        <v>1</v>
      </c>
      <c r="Z192" t="n">
        <v>10</v>
      </c>
    </row>
    <row r="193">
      <c r="A193" t="n">
        <v>25</v>
      </c>
      <c r="B193" t="n">
        <v>90</v>
      </c>
      <c r="C193" t="inlineStr">
        <is>
          <t xml:space="preserve">CONCLUIDO	</t>
        </is>
      </c>
      <c r="D193" t="n">
        <v>5.7199</v>
      </c>
      <c r="E193" t="n">
        <v>17.48</v>
      </c>
      <c r="F193" t="n">
        <v>14.46</v>
      </c>
      <c r="G193" t="n">
        <v>51.03</v>
      </c>
      <c r="H193" t="n">
        <v>0.6899999999999999</v>
      </c>
      <c r="I193" t="n">
        <v>17</v>
      </c>
      <c r="J193" t="n">
        <v>186.08</v>
      </c>
      <c r="K193" t="n">
        <v>52.44</v>
      </c>
      <c r="L193" t="n">
        <v>7.25</v>
      </c>
      <c r="M193" t="n">
        <v>1</v>
      </c>
      <c r="N193" t="n">
        <v>36.39</v>
      </c>
      <c r="O193" t="n">
        <v>23184.11</v>
      </c>
      <c r="P193" t="n">
        <v>147.08</v>
      </c>
      <c r="Q193" t="n">
        <v>1389.77</v>
      </c>
      <c r="R193" t="n">
        <v>51.26</v>
      </c>
      <c r="S193" t="n">
        <v>39.31</v>
      </c>
      <c r="T193" t="n">
        <v>5110.08</v>
      </c>
      <c r="U193" t="n">
        <v>0.77</v>
      </c>
      <c r="V193" t="n">
        <v>0.89</v>
      </c>
      <c r="W193" t="n">
        <v>3.41</v>
      </c>
      <c r="X193" t="n">
        <v>0.34</v>
      </c>
      <c r="Y193" t="n">
        <v>1</v>
      </c>
      <c r="Z193" t="n">
        <v>10</v>
      </c>
    </row>
    <row r="194">
      <c r="A194" t="n">
        <v>26</v>
      </c>
      <c r="B194" t="n">
        <v>90</v>
      </c>
      <c r="C194" t="inlineStr">
        <is>
          <t xml:space="preserve">CONCLUIDO	</t>
        </is>
      </c>
      <c r="D194" t="n">
        <v>5.7203</v>
      </c>
      <c r="E194" t="n">
        <v>17.48</v>
      </c>
      <c r="F194" t="n">
        <v>14.46</v>
      </c>
      <c r="G194" t="n">
        <v>51.02</v>
      </c>
      <c r="H194" t="n">
        <v>0.71</v>
      </c>
      <c r="I194" t="n">
        <v>17</v>
      </c>
      <c r="J194" t="n">
        <v>186.46</v>
      </c>
      <c r="K194" t="n">
        <v>52.44</v>
      </c>
      <c r="L194" t="n">
        <v>7.5</v>
      </c>
      <c r="M194" t="n">
        <v>0</v>
      </c>
      <c r="N194" t="n">
        <v>36.52</v>
      </c>
      <c r="O194" t="n">
        <v>23230.78</v>
      </c>
      <c r="P194" t="n">
        <v>147.29</v>
      </c>
      <c r="Q194" t="n">
        <v>1389.76</v>
      </c>
      <c r="R194" t="n">
        <v>51.18</v>
      </c>
      <c r="S194" t="n">
        <v>39.31</v>
      </c>
      <c r="T194" t="n">
        <v>5071.61</v>
      </c>
      <c r="U194" t="n">
        <v>0.77</v>
      </c>
      <c r="V194" t="n">
        <v>0.89</v>
      </c>
      <c r="W194" t="n">
        <v>3.41</v>
      </c>
      <c r="X194" t="n">
        <v>0.33</v>
      </c>
      <c r="Y194" t="n">
        <v>1</v>
      </c>
      <c r="Z194" t="n">
        <v>10</v>
      </c>
    </row>
    <row r="195">
      <c r="A195" t="n">
        <v>0</v>
      </c>
      <c r="B195" t="n">
        <v>110</v>
      </c>
      <c r="C195" t="inlineStr">
        <is>
          <t xml:space="preserve">CONCLUIDO	</t>
        </is>
      </c>
      <c r="D195" t="n">
        <v>3.48</v>
      </c>
      <c r="E195" t="n">
        <v>28.74</v>
      </c>
      <c r="F195" t="n">
        <v>18.06</v>
      </c>
      <c r="G195" t="n">
        <v>5.67</v>
      </c>
      <c r="H195" t="n">
        <v>0.08</v>
      </c>
      <c r="I195" t="n">
        <v>191</v>
      </c>
      <c r="J195" t="n">
        <v>213.37</v>
      </c>
      <c r="K195" t="n">
        <v>56.13</v>
      </c>
      <c r="L195" t="n">
        <v>1</v>
      </c>
      <c r="M195" t="n">
        <v>189</v>
      </c>
      <c r="N195" t="n">
        <v>46.25</v>
      </c>
      <c r="O195" t="n">
        <v>26550.29</v>
      </c>
      <c r="P195" t="n">
        <v>265.09</v>
      </c>
      <c r="Q195" t="n">
        <v>1390.3</v>
      </c>
      <c r="R195" t="n">
        <v>163.7</v>
      </c>
      <c r="S195" t="n">
        <v>39.31</v>
      </c>
      <c r="T195" t="n">
        <v>60462.97</v>
      </c>
      <c r="U195" t="n">
        <v>0.24</v>
      </c>
      <c r="V195" t="n">
        <v>0.71</v>
      </c>
      <c r="W195" t="n">
        <v>3.68</v>
      </c>
      <c r="X195" t="n">
        <v>3.93</v>
      </c>
      <c r="Y195" t="n">
        <v>1</v>
      </c>
      <c r="Z195" t="n">
        <v>10</v>
      </c>
    </row>
    <row r="196">
      <c r="A196" t="n">
        <v>1</v>
      </c>
      <c r="B196" t="n">
        <v>110</v>
      </c>
      <c r="C196" t="inlineStr">
        <is>
          <t xml:space="preserve">CONCLUIDO	</t>
        </is>
      </c>
      <c r="D196" t="n">
        <v>3.8831</v>
      </c>
      <c r="E196" t="n">
        <v>25.75</v>
      </c>
      <c r="F196" t="n">
        <v>17.06</v>
      </c>
      <c r="G196" t="n">
        <v>7.11</v>
      </c>
      <c r="H196" t="n">
        <v>0.1</v>
      </c>
      <c r="I196" t="n">
        <v>144</v>
      </c>
      <c r="J196" t="n">
        <v>213.78</v>
      </c>
      <c r="K196" t="n">
        <v>56.13</v>
      </c>
      <c r="L196" t="n">
        <v>1.25</v>
      </c>
      <c r="M196" t="n">
        <v>142</v>
      </c>
      <c r="N196" t="n">
        <v>46.4</v>
      </c>
      <c r="O196" t="n">
        <v>26600.32</v>
      </c>
      <c r="P196" t="n">
        <v>249.11</v>
      </c>
      <c r="Q196" t="n">
        <v>1389.98</v>
      </c>
      <c r="R196" t="n">
        <v>132.71</v>
      </c>
      <c r="S196" t="n">
        <v>39.31</v>
      </c>
      <c r="T196" t="n">
        <v>45199.73</v>
      </c>
      <c r="U196" t="n">
        <v>0.3</v>
      </c>
      <c r="V196" t="n">
        <v>0.75</v>
      </c>
      <c r="W196" t="n">
        <v>3.6</v>
      </c>
      <c r="X196" t="n">
        <v>2.93</v>
      </c>
      <c r="Y196" t="n">
        <v>1</v>
      </c>
      <c r="Z196" t="n">
        <v>10</v>
      </c>
    </row>
    <row r="197">
      <c r="A197" t="n">
        <v>2</v>
      </c>
      <c r="B197" t="n">
        <v>110</v>
      </c>
      <c r="C197" t="inlineStr">
        <is>
          <t xml:space="preserve">CONCLUIDO	</t>
        </is>
      </c>
      <c r="D197" t="n">
        <v>4.1676</v>
      </c>
      <c r="E197" t="n">
        <v>23.99</v>
      </c>
      <c r="F197" t="n">
        <v>16.48</v>
      </c>
      <c r="G197" t="n">
        <v>8.529999999999999</v>
      </c>
      <c r="H197" t="n">
        <v>0.12</v>
      </c>
      <c r="I197" t="n">
        <v>116</v>
      </c>
      <c r="J197" t="n">
        <v>214.19</v>
      </c>
      <c r="K197" t="n">
        <v>56.13</v>
      </c>
      <c r="L197" t="n">
        <v>1.5</v>
      </c>
      <c r="M197" t="n">
        <v>114</v>
      </c>
      <c r="N197" t="n">
        <v>46.56</v>
      </c>
      <c r="O197" t="n">
        <v>26650.41</v>
      </c>
      <c r="P197" t="n">
        <v>239.39</v>
      </c>
      <c r="Q197" t="n">
        <v>1390.12</v>
      </c>
      <c r="R197" t="n">
        <v>114.88</v>
      </c>
      <c r="S197" t="n">
        <v>39.31</v>
      </c>
      <c r="T197" t="n">
        <v>36427.46</v>
      </c>
      <c r="U197" t="n">
        <v>0.34</v>
      </c>
      <c r="V197" t="n">
        <v>0.78</v>
      </c>
      <c r="W197" t="n">
        <v>3.55</v>
      </c>
      <c r="X197" t="n">
        <v>2.36</v>
      </c>
      <c r="Y197" t="n">
        <v>1</v>
      </c>
      <c r="Z197" t="n">
        <v>10</v>
      </c>
    </row>
    <row r="198">
      <c r="A198" t="n">
        <v>3</v>
      </c>
      <c r="B198" t="n">
        <v>110</v>
      </c>
      <c r="C198" t="inlineStr">
        <is>
          <t xml:space="preserve">CONCLUIDO	</t>
        </is>
      </c>
      <c r="D198" t="n">
        <v>4.3985</v>
      </c>
      <c r="E198" t="n">
        <v>22.74</v>
      </c>
      <c r="F198" t="n">
        <v>16.07</v>
      </c>
      <c r="G198" t="n">
        <v>10.04</v>
      </c>
      <c r="H198" t="n">
        <v>0.14</v>
      </c>
      <c r="I198" t="n">
        <v>96</v>
      </c>
      <c r="J198" t="n">
        <v>214.59</v>
      </c>
      <c r="K198" t="n">
        <v>56.13</v>
      </c>
      <c r="L198" t="n">
        <v>1.75</v>
      </c>
      <c r="M198" t="n">
        <v>94</v>
      </c>
      <c r="N198" t="n">
        <v>46.72</v>
      </c>
      <c r="O198" t="n">
        <v>26700.55</v>
      </c>
      <c r="P198" t="n">
        <v>232.05</v>
      </c>
      <c r="Q198" t="n">
        <v>1389.82</v>
      </c>
      <c r="R198" t="n">
        <v>101.51</v>
      </c>
      <c r="S198" t="n">
        <v>39.31</v>
      </c>
      <c r="T198" t="n">
        <v>29838.06</v>
      </c>
      <c r="U198" t="n">
        <v>0.39</v>
      </c>
      <c r="V198" t="n">
        <v>0.8</v>
      </c>
      <c r="W198" t="n">
        <v>3.53</v>
      </c>
      <c r="X198" t="n">
        <v>1.94</v>
      </c>
      <c r="Y198" t="n">
        <v>1</v>
      </c>
      <c r="Z198" t="n">
        <v>10</v>
      </c>
    </row>
    <row r="199">
      <c r="A199" t="n">
        <v>4</v>
      </c>
      <c r="B199" t="n">
        <v>110</v>
      </c>
      <c r="C199" t="inlineStr">
        <is>
          <t xml:space="preserve">CONCLUIDO	</t>
        </is>
      </c>
      <c r="D199" t="n">
        <v>4.579</v>
      </c>
      <c r="E199" t="n">
        <v>21.84</v>
      </c>
      <c r="F199" t="n">
        <v>15.76</v>
      </c>
      <c r="G199" t="n">
        <v>11.53</v>
      </c>
      <c r="H199" t="n">
        <v>0.17</v>
      </c>
      <c r="I199" t="n">
        <v>82</v>
      </c>
      <c r="J199" t="n">
        <v>215</v>
      </c>
      <c r="K199" t="n">
        <v>56.13</v>
      </c>
      <c r="L199" t="n">
        <v>2</v>
      </c>
      <c r="M199" t="n">
        <v>80</v>
      </c>
      <c r="N199" t="n">
        <v>46.87</v>
      </c>
      <c r="O199" t="n">
        <v>26750.75</v>
      </c>
      <c r="P199" t="n">
        <v>226.41</v>
      </c>
      <c r="Q199" t="n">
        <v>1390.03</v>
      </c>
      <c r="R199" t="n">
        <v>92.5</v>
      </c>
      <c r="S199" t="n">
        <v>39.31</v>
      </c>
      <c r="T199" t="n">
        <v>25405.76</v>
      </c>
      <c r="U199" t="n">
        <v>0.42</v>
      </c>
      <c r="V199" t="n">
        <v>0.8100000000000001</v>
      </c>
      <c r="W199" t="n">
        <v>3.49</v>
      </c>
      <c r="X199" t="n">
        <v>1.64</v>
      </c>
      <c r="Y199" t="n">
        <v>1</v>
      </c>
      <c r="Z199" t="n">
        <v>10</v>
      </c>
    </row>
    <row r="200">
      <c r="A200" t="n">
        <v>5</v>
      </c>
      <c r="B200" t="n">
        <v>110</v>
      </c>
      <c r="C200" t="inlineStr">
        <is>
          <t xml:space="preserve">CONCLUIDO	</t>
        </is>
      </c>
      <c r="D200" t="n">
        <v>4.7137</v>
      </c>
      <c r="E200" t="n">
        <v>21.21</v>
      </c>
      <c r="F200" t="n">
        <v>15.56</v>
      </c>
      <c r="G200" t="n">
        <v>12.97</v>
      </c>
      <c r="H200" t="n">
        <v>0.19</v>
      </c>
      <c r="I200" t="n">
        <v>72</v>
      </c>
      <c r="J200" t="n">
        <v>215.41</v>
      </c>
      <c r="K200" t="n">
        <v>56.13</v>
      </c>
      <c r="L200" t="n">
        <v>2.25</v>
      </c>
      <c r="M200" t="n">
        <v>70</v>
      </c>
      <c r="N200" t="n">
        <v>47.03</v>
      </c>
      <c r="O200" t="n">
        <v>26801</v>
      </c>
      <c r="P200" t="n">
        <v>222.26</v>
      </c>
      <c r="Q200" t="n">
        <v>1390.12</v>
      </c>
      <c r="R200" t="n">
        <v>85.91</v>
      </c>
      <c r="S200" t="n">
        <v>39.31</v>
      </c>
      <c r="T200" t="n">
        <v>22162.05</v>
      </c>
      <c r="U200" t="n">
        <v>0.46</v>
      </c>
      <c r="V200" t="n">
        <v>0.83</v>
      </c>
      <c r="W200" t="n">
        <v>3.48</v>
      </c>
      <c r="X200" t="n">
        <v>1.44</v>
      </c>
      <c r="Y200" t="n">
        <v>1</v>
      </c>
      <c r="Z200" t="n">
        <v>10</v>
      </c>
    </row>
    <row r="201">
      <c r="A201" t="n">
        <v>6</v>
      </c>
      <c r="B201" t="n">
        <v>110</v>
      </c>
      <c r="C201" t="inlineStr">
        <is>
          <t xml:space="preserve">CONCLUIDO	</t>
        </is>
      </c>
      <c r="D201" t="n">
        <v>4.8286</v>
      </c>
      <c r="E201" t="n">
        <v>20.71</v>
      </c>
      <c r="F201" t="n">
        <v>15.39</v>
      </c>
      <c r="G201" t="n">
        <v>14.43</v>
      </c>
      <c r="H201" t="n">
        <v>0.21</v>
      </c>
      <c r="I201" t="n">
        <v>64</v>
      </c>
      <c r="J201" t="n">
        <v>215.82</v>
      </c>
      <c r="K201" t="n">
        <v>56.13</v>
      </c>
      <c r="L201" t="n">
        <v>2.5</v>
      </c>
      <c r="M201" t="n">
        <v>62</v>
      </c>
      <c r="N201" t="n">
        <v>47.19</v>
      </c>
      <c r="O201" t="n">
        <v>26851.31</v>
      </c>
      <c r="P201" t="n">
        <v>218.56</v>
      </c>
      <c r="Q201" t="n">
        <v>1390.02</v>
      </c>
      <c r="R201" t="n">
        <v>80.78</v>
      </c>
      <c r="S201" t="n">
        <v>39.31</v>
      </c>
      <c r="T201" t="n">
        <v>19637.8</v>
      </c>
      <c r="U201" t="n">
        <v>0.49</v>
      </c>
      <c r="V201" t="n">
        <v>0.83</v>
      </c>
      <c r="W201" t="n">
        <v>3.46</v>
      </c>
      <c r="X201" t="n">
        <v>1.27</v>
      </c>
      <c r="Y201" t="n">
        <v>1</v>
      </c>
      <c r="Z201" t="n">
        <v>10</v>
      </c>
    </row>
    <row r="202">
      <c r="A202" t="n">
        <v>7</v>
      </c>
      <c r="B202" t="n">
        <v>110</v>
      </c>
      <c r="C202" t="inlineStr">
        <is>
          <t xml:space="preserve">CONCLUIDO	</t>
        </is>
      </c>
      <c r="D202" t="n">
        <v>4.9323</v>
      </c>
      <c r="E202" t="n">
        <v>20.27</v>
      </c>
      <c r="F202" t="n">
        <v>15.26</v>
      </c>
      <c r="G202" t="n">
        <v>16.06</v>
      </c>
      <c r="H202" t="n">
        <v>0.23</v>
      </c>
      <c r="I202" t="n">
        <v>57</v>
      </c>
      <c r="J202" t="n">
        <v>216.22</v>
      </c>
      <c r="K202" t="n">
        <v>56.13</v>
      </c>
      <c r="L202" t="n">
        <v>2.75</v>
      </c>
      <c r="M202" t="n">
        <v>55</v>
      </c>
      <c r="N202" t="n">
        <v>47.35</v>
      </c>
      <c r="O202" t="n">
        <v>26901.66</v>
      </c>
      <c r="P202" t="n">
        <v>215.18</v>
      </c>
      <c r="Q202" t="n">
        <v>1389.82</v>
      </c>
      <c r="R202" t="n">
        <v>76.53</v>
      </c>
      <c r="S202" t="n">
        <v>39.31</v>
      </c>
      <c r="T202" t="n">
        <v>17547.64</v>
      </c>
      <c r="U202" t="n">
        <v>0.51</v>
      </c>
      <c r="V202" t="n">
        <v>0.84</v>
      </c>
      <c r="W202" t="n">
        <v>3.45</v>
      </c>
      <c r="X202" t="n">
        <v>1.13</v>
      </c>
      <c r="Y202" t="n">
        <v>1</v>
      </c>
      <c r="Z202" t="n">
        <v>10</v>
      </c>
    </row>
    <row r="203">
      <c r="A203" t="n">
        <v>8</v>
      </c>
      <c r="B203" t="n">
        <v>110</v>
      </c>
      <c r="C203" t="inlineStr">
        <is>
          <t xml:space="preserve">CONCLUIDO	</t>
        </is>
      </c>
      <c r="D203" t="n">
        <v>5.0102</v>
      </c>
      <c r="E203" t="n">
        <v>19.96</v>
      </c>
      <c r="F203" t="n">
        <v>15.15</v>
      </c>
      <c r="G203" t="n">
        <v>17.48</v>
      </c>
      <c r="H203" t="n">
        <v>0.25</v>
      </c>
      <c r="I203" t="n">
        <v>52</v>
      </c>
      <c r="J203" t="n">
        <v>216.63</v>
      </c>
      <c r="K203" t="n">
        <v>56.13</v>
      </c>
      <c r="L203" t="n">
        <v>3</v>
      </c>
      <c r="M203" t="n">
        <v>50</v>
      </c>
      <c r="N203" t="n">
        <v>47.51</v>
      </c>
      <c r="O203" t="n">
        <v>26952.08</v>
      </c>
      <c r="P203" t="n">
        <v>212.54</v>
      </c>
      <c r="Q203" t="n">
        <v>1389.83</v>
      </c>
      <c r="R203" t="n">
        <v>73.26000000000001</v>
      </c>
      <c r="S203" t="n">
        <v>39.31</v>
      </c>
      <c r="T203" t="n">
        <v>15934.35</v>
      </c>
      <c r="U203" t="n">
        <v>0.54</v>
      </c>
      <c r="V203" t="n">
        <v>0.85</v>
      </c>
      <c r="W203" t="n">
        <v>3.45</v>
      </c>
      <c r="X203" t="n">
        <v>1.03</v>
      </c>
      <c r="Y203" t="n">
        <v>1</v>
      </c>
      <c r="Z203" t="n">
        <v>10</v>
      </c>
    </row>
    <row r="204">
      <c r="A204" t="n">
        <v>9</v>
      </c>
      <c r="B204" t="n">
        <v>110</v>
      </c>
      <c r="C204" t="inlineStr">
        <is>
          <t xml:space="preserve">CONCLUIDO	</t>
        </is>
      </c>
      <c r="D204" t="n">
        <v>5.0731</v>
      </c>
      <c r="E204" t="n">
        <v>19.71</v>
      </c>
      <c r="F204" t="n">
        <v>15.07</v>
      </c>
      <c r="G204" t="n">
        <v>18.84</v>
      </c>
      <c r="H204" t="n">
        <v>0.27</v>
      </c>
      <c r="I204" t="n">
        <v>48</v>
      </c>
      <c r="J204" t="n">
        <v>217.04</v>
      </c>
      <c r="K204" t="n">
        <v>56.13</v>
      </c>
      <c r="L204" t="n">
        <v>3.25</v>
      </c>
      <c r="M204" t="n">
        <v>46</v>
      </c>
      <c r="N204" t="n">
        <v>47.66</v>
      </c>
      <c r="O204" t="n">
        <v>27002.55</v>
      </c>
      <c r="P204" t="n">
        <v>210.08</v>
      </c>
      <c r="Q204" t="n">
        <v>1389.89</v>
      </c>
      <c r="R204" t="n">
        <v>70.84999999999999</v>
      </c>
      <c r="S204" t="n">
        <v>39.31</v>
      </c>
      <c r="T204" t="n">
        <v>14750.48</v>
      </c>
      <c r="U204" t="n">
        <v>0.55</v>
      </c>
      <c r="V204" t="n">
        <v>0.85</v>
      </c>
      <c r="W204" t="n">
        <v>3.44</v>
      </c>
      <c r="X204" t="n">
        <v>0.95</v>
      </c>
      <c r="Y204" t="n">
        <v>1</v>
      </c>
      <c r="Z204" t="n">
        <v>10</v>
      </c>
    </row>
    <row r="205">
      <c r="A205" t="n">
        <v>10</v>
      </c>
      <c r="B205" t="n">
        <v>110</v>
      </c>
      <c r="C205" t="inlineStr">
        <is>
          <t xml:space="preserve">CONCLUIDO	</t>
        </is>
      </c>
      <c r="D205" t="n">
        <v>5.1398</v>
      </c>
      <c r="E205" t="n">
        <v>19.46</v>
      </c>
      <c r="F205" t="n">
        <v>14.99</v>
      </c>
      <c r="G205" t="n">
        <v>20.43</v>
      </c>
      <c r="H205" t="n">
        <v>0.29</v>
      </c>
      <c r="I205" t="n">
        <v>44</v>
      </c>
      <c r="J205" t="n">
        <v>217.45</v>
      </c>
      <c r="K205" t="n">
        <v>56.13</v>
      </c>
      <c r="L205" t="n">
        <v>3.5</v>
      </c>
      <c r="M205" t="n">
        <v>42</v>
      </c>
      <c r="N205" t="n">
        <v>47.82</v>
      </c>
      <c r="O205" t="n">
        <v>27053.07</v>
      </c>
      <c r="P205" t="n">
        <v>207.61</v>
      </c>
      <c r="Q205" t="n">
        <v>1389.85</v>
      </c>
      <c r="R205" t="n">
        <v>68.13</v>
      </c>
      <c r="S205" t="n">
        <v>39.31</v>
      </c>
      <c r="T205" t="n">
        <v>13412.89</v>
      </c>
      <c r="U205" t="n">
        <v>0.58</v>
      </c>
      <c r="V205" t="n">
        <v>0.86</v>
      </c>
      <c r="W205" t="n">
        <v>3.43</v>
      </c>
      <c r="X205" t="n">
        <v>0.86</v>
      </c>
      <c r="Y205" t="n">
        <v>1</v>
      </c>
      <c r="Z205" t="n">
        <v>10</v>
      </c>
    </row>
    <row r="206">
      <c r="A206" t="n">
        <v>11</v>
      </c>
      <c r="B206" t="n">
        <v>110</v>
      </c>
      <c r="C206" t="inlineStr">
        <is>
          <t xml:space="preserve">CONCLUIDO	</t>
        </is>
      </c>
      <c r="D206" t="n">
        <v>5.1884</v>
      </c>
      <c r="E206" t="n">
        <v>19.27</v>
      </c>
      <c r="F206" t="n">
        <v>14.93</v>
      </c>
      <c r="G206" t="n">
        <v>21.85</v>
      </c>
      <c r="H206" t="n">
        <v>0.31</v>
      </c>
      <c r="I206" t="n">
        <v>41</v>
      </c>
      <c r="J206" t="n">
        <v>217.86</v>
      </c>
      <c r="K206" t="n">
        <v>56.13</v>
      </c>
      <c r="L206" t="n">
        <v>3.75</v>
      </c>
      <c r="M206" t="n">
        <v>39</v>
      </c>
      <c r="N206" t="n">
        <v>47.98</v>
      </c>
      <c r="O206" t="n">
        <v>27103.65</v>
      </c>
      <c r="P206" t="n">
        <v>205.27</v>
      </c>
      <c r="Q206" t="n">
        <v>1389.68</v>
      </c>
      <c r="R206" t="n">
        <v>66.72</v>
      </c>
      <c r="S206" t="n">
        <v>39.31</v>
      </c>
      <c r="T206" t="n">
        <v>12721.94</v>
      </c>
      <c r="U206" t="n">
        <v>0.59</v>
      </c>
      <c r="V206" t="n">
        <v>0.86</v>
      </c>
      <c r="W206" t="n">
        <v>3.42</v>
      </c>
      <c r="X206" t="n">
        <v>0.8100000000000001</v>
      </c>
      <c r="Y206" t="n">
        <v>1</v>
      </c>
      <c r="Z206" t="n">
        <v>10</v>
      </c>
    </row>
    <row r="207">
      <c r="A207" t="n">
        <v>12</v>
      </c>
      <c r="B207" t="n">
        <v>110</v>
      </c>
      <c r="C207" t="inlineStr">
        <is>
          <t xml:space="preserve">CONCLUIDO	</t>
        </is>
      </c>
      <c r="D207" t="n">
        <v>5.2389</v>
      </c>
      <c r="E207" t="n">
        <v>19.09</v>
      </c>
      <c r="F207" t="n">
        <v>14.87</v>
      </c>
      <c r="G207" t="n">
        <v>23.48</v>
      </c>
      <c r="H207" t="n">
        <v>0.33</v>
      </c>
      <c r="I207" t="n">
        <v>38</v>
      </c>
      <c r="J207" t="n">
        <v>218.27</v>
      </c>
      <c r="K207" t="n">
        <v>56.13</v>
      </c>
      <c r="L207" t="n">
        <v>4</v>
      </c>
      <c r="M207" t="n">
        <v>36</v>
      </c>
      <c r="N207" t="n">
        <v>48.15</v>
      </c>
      <c r="O207" t="n">
        <v>27154.29</v>
      </c>
      <c r="P207" t="n">
        <v>203.71</v>
      </c>
      <c r="Q207" t="n">
        <v>1389.78</v>
      </c>
      <c r="R207" t="n">
        <v>64.65000000000001</v>
      </c>
      <c r="S207" t="n">
        <v>39.31</v>
      </c>
      <c r="T207" t="n">
        <v>11699.78</v>
      </c>
      <c r="U207" t="n">
        <v>0.61</v>
      </c>
      <c r="V207" t="n">
        <v>0.86</v>
      </c>
      <c r="W207" t="n">
        <v>3.42</v>
      </c>
      <c r="X207" t="n">
        <v>0.75</v>
      </c>
      <c r="Y207" t="n">
        <v>1</v>
      </c>
      <c r="Z207" t="n">
        <v>10</v>
      </c>
    </row>
    <row r="208">
      <c r="A208" t="n">
        <v>13</v>
      </c>
      <c r="B208" t="n">
        <v>110</v>
      </c>
      <c r="C208" t="inlineStr">
        <is>
          <t xml:space="preserve">CONCLUIDO	</t>
        </is>
      </c>
      <c r="D208" t="n">
        <v>5.2875</v>
      </c>
      <c r="E208" t="n">
        <v>18.91</v>
      </c>
      <c r="F208" t="n">
        <v>14.82</v>
      </c>
      <c r="G208" t="n">
        <v>25.41</v>
      </c>
      <c r="H208" t="n">
        <v>0.35</v>
      </c>
      <c r="I208" t="n">
        <v>35</v>
      </c>
      <c r="J208" t="n">
        <v>218.68</v>
      </c>
      <c r="K208" t="n">
        <v>56.13</v>
      </c>
      <c r="L208" t="n">
        <v>4.25</v>
      </c>
      <c r="M208" t="n">
        <v>33</v>
      </c>
      <c r="N208" t="n">
        <v>48.31</v>
      </c>
      <c r="O208" t="n">
        <v>27204.98</v>
      </c>
      <c r="P208" t="n">
        <v>200.94</v>
      </c>
      <c r="Q208" t="n">
        <v>1389.71</v>
      </c>
      <c r="R208" t="n">
        <v>62.91</v>
      </c>
      <c r="S208" t="n">
        <v>39.31</v>
      </c>
      <c r="T208" t="n">
        <v>10844.93</v>
      </c>
      <c r="U208" t="n">
        <v>0.62</v>
      </c>
      <c r="V208" t="n">
        <v>0.87</v>
      </c>
      <c r="W208" t="n">
        <v>3.42</v>
      </c>
      <c r="X208" t="n">
        <v>0.7</v>
      </c>
      <c r="Y208" t="n">
        <v>1</v>
      </c>
      <c r="Z208" t="n">
        <v>10</v>
      </c>
    </row>
    <row r="209">
      <c r="A209" t="n">
        <v>14</v>
      </c>
      <c r="B209" t="n">
        <v>110</v>
      </c>
      <c r="C209" t="inlineStr">
        <is>
          <t xml:space="preserve">CONCLUIDO	</t>
        </is>
      </c>
      <c r="D209" t="n">
        <v>5.3284</v>
      </c>
      <c r="E209" t="n">
        <v>18.77</v>
      </c>
      <c r="F209" t="n">
        <v>14.76</v>
      </c>
      <c r="G209" t="n">
        <v>26.84</v>
      </c>
      <c r="H209" t="n">
        <v>0.36</v>
      </c>
      <c r="I209" t="n">
        <v>33</v>
      </c>
      <c r="J209" t="n">
        <v>219.09</v>
      </c>
      <c r="K209" t="n">
        <v>56.13</v>
      </c>
      <c r="L209" t="n">
        <v>4.5</v>
      </c>
      <c r="M209" t="n">
        <v>31</v>
      </c>
      <c r="N209" t="n">
        <v>48.47</v>
      </c>
      <c r="O209" t="n">
        <v>27255.72</v>
      </c>
      <c r="P209" t="n">
        <v>198.91</v>
      </c>
      <c r="Q209" t="n">
        <v>1389.66</v>
      </c>
      <c r="R209" t="n">
        <v>61.23</v>
      </c>
      <c r="S209" t="n">
        <v>39.31</v>
      </c>
      <c r="T209" t="n">
        <v>10017.22</v>
      </c>
      <c r="U209" t="n">
        <v>0.64</v>
      </c>
      <c r="V209" t="n">
        <v>0.87</v>
      </c>
      <c r="W209" t="n">
        <v>3.41</v>
      </c>
      <c r="X209" t="n">
        <v>0.64</v>
      </c>
      <c r="Y209" t="n">
        <v>1</v>
      </c>
      <c r="Z209" t="n">
        <v>10</v>
      </c>
    </row>
    <row r="210">
      <c r="A210" t="n">
        <v>15</v>
      </c>
      <c r="B210" t="n">
        <v>110</v>
      </c>
      <c r="C210" t="inlineStr">
        <is>
          <t xml:space="preserve">CONCLUIDO	</t>
        </is>
      </c>
      <c r="D210" t="n">
        <v>5.3618</v>
      </c>
      <c r="E210" t="n">
        <v>18.65</v>
      </c>
      <c r="F210" t="n">
        <v>14.73</v>
      </c>
      <c r="G210" t="n">
        <v>28.51</v>
      </c>
      <c r="H210" t="n">
        <v>0.38</v>
      </c>
      <c r="I210" t="n">
        <v>31</v>
      </c>
      <c r="J210" t="n">
        <v>219.51</v>
      </c>
      <c r="K210" t="n">
        <v>56.13</v>
      </c>
      <c r="L210" t="n">
        <v>4.75</v>
      </c>
      <c r="M210" t="n">
        <v>29</v>
      </c>
      <c r="N210" t="n">
        <v>48.63</v>
      </c>
      <c r="O210" t="n">
        <v>27306.53</v>
      </c>
      <c r="P210" t="n">
        <v>197.13</v>
      </c>
      <c r="Q210" t="n">
        <v>1389.83</v>
      </c>
      <c r="R210" t="n">
        <v>60.18</v>
      </c>
      <c r="S210" t="n">
        <v>39.31</v>
      </c>
      <c r="T210" t="n">
        <v>9499.049999999999</v>
      </c>
      <c r="U210" t="n">
        <v>0.65</v>
      </c>
      <c r="V210" t="n">
        <v>0.87</v>
      </c>
      <c r="W210" t="n">
        <v>3.41</v>
      </c>
      <c r="X210" t="n">
        <v>0.61</v>
      </c>
      <c r="Y210" t="n">
        <v>1</v>
      </c>
      <c r="Z210" t="n">
        <v>10</v>
      </c>
    </row>
    <row r="211">
      <c r="A211" t="n">
        <v>16</v>
      </c>
      <c r="B211" t="n">
        <v>110</v>
      </c>
      <c r="C211" t="inlineStr">
        <is>
          <t xml:space="preserve">CONCLUIDO	</t>
        </is>
      </c>
      <c r="D211" t="n">
        <v>5.3958</v>
      </c>
      <c r="E211" t="n">
        <v>18.53</v>
      </c>
      <c r="F211" t="n">
        <v>14.7</v>
      </c>
      <c r="G211" t="n">
        <v>30.4</v>
      </c>
      <c r="H211" t="n">
        <v>0.4</v>
      </c>
      <c r="I211" t="n">
        <v>29</v>
      </c>
      <c r="J211" t="n">
        <v>219.92</v>
      </c>
      <c r="K211" t="n">
        <v>56.13</v>
      </c>
      <c r="L211" t="n">
        <v>5</v>
      </c>
      <c r="M211" t="n">
        <v>27</v>
      </c>
      <c r="N211" t="n">
        <v>48.79</v>
      </c>
      <c r="O211" t="n">
        <v>27357.39</v>
      </c>
      <c r="P211" t="n">
        <v>195.1</v>
      </c>
      <c r="Q211" t="n">
        <v>1389.62</v>
      </c>
      <c r="R211" t="n">
        <v>59.08</v>
      </c>
      <c r="S211" t="n">
        <v>39.31</v>
      </c>
      <c r="T211" t="n">
        <v>8962.58</v>
      </c>
      <c r="U211" t="n">
        <v>0.67</v>
      </c>
      <c r="V211" t="n">
        <v>0.87</v>
      </c>
      <c r="W211" t="n">
        <v>3.41</v>
      </c>
      <c r="X211" t="n">
        <v>0.57</v>
      </c>
      <c r="Y211" t="n">
        <v>1</v>
      </c>
      <c r="Z211" t="n">
        <v>10</v>
      </c>
    </row>
    <row r="212">
      <c r="A212" t="n">
        <v>17</v>
      </c>
      <c r="B212" t="n">
        <v>110</v>
      </c>
      <c r="C212" t="inlineStr">
        <is>
          <t xml:space="preserve">CONCLUIDO	</t>
        </is>
      </c>
      <c r="D212" t="n">
        <v>5.4178</v>
      </c>
      <c r="E212" t="n">
        <v>18.46</v>
      </c>
      <c r="F212" t="n">
        <v>14.66</v>
      </c>
      <c r="G212" t="n">
        <v>31.42</v>
      </c>
      <c r="H212" t="n">
        <v>0.42</v>
      </c>
      <c r="I212" t="n">
        <v>28</v>
      </c>
      <c r="J212" t="n">
        <v>220.33</v>
      </c>
      <c r="K212" t="n">
        <v>56.13</v>
      </c>
      <c r="L212" t="n">
        <v>5.25</v>
      </c>
      <c r="M212" t="n">
        <v>26</v>
      </c>
      <c r="N212" t="n">
        <v>48.95</v>
      </c>
      <c r="O212" t="n">
        <v>27408.3</v>
      </c>
      <c r="P212" t="n">
        <v>193.63</v>
      </c>
      <c r="Q212" t="n">
        <v>1389.67</v>
      </c>
      <c r="R212" t="n">
        <v>58.07</v>
      </c>
      <c r="S212" t="n">
        <v>39.31</v>
      </c>
      <c r="T212" t="n">
        <v>8459.969999999999</v>
      </c>
      <c r="U212" t="n">
        <v>0.68</v>
      </c>
      <c r="V212" t="n">
        <v>0.88</v>
      </c>
      <c r="W212" t="n">
        <v>3.41</v>
      </c>
      <c r="X212" t="n">
        <v>0.54</v>
      </c>
      <c r="Y212" t="n">
        <v>1</v>
      </c>
      <c r="Z212" t="n">
        <v>10</v>
      </c>
    </row>
    <row r="213">
      <c r="A213" t="n">
        <v>18</v>
      </c>
      <c r="B213" t="n">
        <v>110</v>
      </c>
      <c r="C213" t="inlineStr">
        <is>
          <t xml:space="preserve">CONCLUIDO	</t>
        </is>
      </c>
      <c r="D213" t="n">
        <v>5.4547</v>
      </c>
      <c r="E213" t="n">
        <v>18.33</v>
      </c>
      <c r="F213" t="n">
        <v>14.62</v>
      </c>
      <c r="G213" t="n">
        <v>33.74</v>
      </c>
      <c r="H213" t="n">
        <v>0.44</v>
      </c>
      <c r="I213" t="n">
        <v>26</v>
      </c>
      <c r="J213" t="n">
        <v>220.74</v>
      </c>
      <c r="K213" t="n">
        <v>56.13</v>
      </c>
      <c r="L213" t="n">
        <v>5.5</v>
      </c>
      <c r="M213" t="n">
        <v>24</v>
      </c>
      <c r="N213" t="n">
        <v>49.12</v>
      </c>
      <c r="O213" t="n">
        <v>27459.27</v>
      </c>
      <c r="P213" t="n">
        <v>191.28</v>
      </c>
      <c r="Q213" t="n">
        <v>1389.57</v>
      </c>
      <c r="R213" t="n">
        <v>56.85</v>
      </c>
      <c r="S213" t="n">
        <v>39.31</v>
      </c>
      <c r="T213" t="n">
        <v>7862.04</v>
      </c>
      <c r="U213" t="n">
        <v>0.6899999999999999</v>
      </c>
      <c r="V213" t="n">
        <v>0.88</v>
      </c>
      <c r="W213" t="n">
        <v>3.4</v>
      </c>
      <c r="X213" t="n">
        <v>0.5</v>
      </c>
      <c r="Y213" t="n">
        <v>1</v>
      </c>
      <c r="Z213" t="n">
        <v>10</v>
      </c>
    </row>
    <row r="214">
      <c r="A214" t="n">
        <v>19</v>
      </c>
      <c r="B214" t="n">
        <v>110</v>
      </c>
      <c r="C214" t="inlineStr">
        <is>
          <t xml:space="preserve">CONCLUIDO	</t>
        </is>
      </c>
      <c r="D214" t="n">
        <v>5.4703</v>
      </c>
      <c r="E214" t="n">
        <v>18.28</v>
      </c>
      <c r="F214" t="n">
        <v>14.61</v>
      </c>
      <c r="G214" t="n">
        <v>35.07</v>
      </c>
      <c r="H214" t="n">
        <v>0.46</v>
      </c>
      <c r="I214" t="n">
        <v>25</v>
      </c>
      <c r="J214" t="n">
        <v>221.16</v>
      </c>
      <c r="K214" t="n">
        <v>56.13</v>
      </c>
      <c r="L214" t="n">
        <v>5.75</v>
      </c>
      <c r="M214" t="n">
        <v>23</v>
      </c>
      <c r="N214" t="n">
        <v>49.28</v>
      </c>
      <c r="O214" t="n">
        <v>27510.3</v>
      </c>
      <c r="P214" t="n">
        <v>190.26</v>
      </c>
      <c r="Q214" t="n">
        <v>1389.57</v>
      </c>
      <c r="R214" t="n">
        <v>56.69</v>
      </c>
      <c r="S214" t="n">
        <v>39.31</v>
      </c>
      <c r="T214" t="n">
        <v>7783.12</v>
      </c>
      <c r="U214" t="n">
        <v>0.6899999999999999</v>
      </c>
      <c r="V214" t="n">
        <v>0.88</v>
      </c>
      <c r="W214" t="n">
        <v>3.4</v>
      </c>
      <c r="X214" t="n">
        <v>0.49</v>
      </c>
      <c r="Y214" t="n">
        <v>1</v>
      </c>
      <c r="Z214" t="n">
        <v>10</v>
      </c>
    </row>
    <row r="215">
      <c r="A215" t="n">
        <v>20</v>
      </c>
      <c r="B215" t="n">
        <v>110</v>
      </c>
      <c r="C215" t="inlineStr">
        <is>
          <t xml:space="preserve">CONCLUIDO	</t>
        </is>
      </c>
      <c r="D215" t="n">
        <v>5.4916</v>
      </c>
      <c r="E215" t="n">
        <v>18.21</v>
      </c>
      <c r="F215" t="n">
        <v>14.58</v>
      </c>
      <c r="G215" t="n">
        <v>36.46</v>
      </c>
      <c r="H215" t="n">
        <v>0.48</v>
      </c>
      <c r="I215" t="n">
        <v>24</v>
      </c>
      <c r="J215" t="n">
        <v>221.57</v>
      </c>
      <c r="K215" t="n">
        <v>56.13</v>
      </c>
      <c r="L215" t="n">
        <v>6</v>
      </c>
      <c r="M215" t="n">
        <v>22</v>
      </c>
      <c r="N215" t="n">
        <v>49.45</v>
      </c>
      <c r="O215" t="n">
        <v>27561.39</v>
      </c>
      <c r="P215" t="n">
        <v>187.55</v>
      </c>
      <c r="Q215" t="n">
        <v>1389.57</v>
      </c>
      <c r="R215" t="n">
        <v>55.65</v>
      </c>
      <c r="S215" t="n">
        <v>39.31</v>
      </c>
      <c r="T215" t="n">
        <v>7270.32</v>
      </c>
      <c r="U215" t="n">
        <v>0.71</v>
      </c>
      <c r="V215" t="n">
        <v>0.88</v>
      </c>
      <c r="W215" t="n">
        <v>3.4</v>
      </c>
      <c r="X215" t="n">
        <v>0.46</v>
      </c>
      <c r="Y215" t="n">
        <v>1</v>
      </c>
      <c r="Z215" t="n">
        <v>10</v>
      </c>
    </row>
    <row r="216">
      <c r="A216" t="n">
        <v>21</v>
      </c>
      <c r="B216" t="n">
        <v>110</v>
      </c>
      <c r="C216" t="inlineStr">
        <is>
          <t xml:space="preserve">CONCLUIDO	</t>
        </is>
      </c>
      <c r="D216" t="n">
        <v>5.5067</v>
      </c>
      <c r="E216" t="n">
        <v>18.16</v>
      </c>
      <c r="F216" t="n">
        <v>14.58</v>
      </c>
      <c r="G216" t="n">
        <v>38.02</v>
      </c>
      <c r="H216" t="n">
        <v>0.5</v>
      </c>
      <c r="I216" t="n">
        <v>23</v>
      </c>
      <c r="J216" t="n">
        <v>221.99</v>
      </c>
      <c r="K216" t="n">
        <v>56.13</v>
      </c>
      <c r="L216" t="n">
        <v>6.25</v>
      </c>
      <c r="M216" t="n">
        <v>21</v>
      </c>
      <c r="N216" t="n">
        <v>49.61</v>
      </c>
      <c r="O216" t="n">
        <v>27612.53</v>
      </c>
      <c r="P216" t="n">
        <v>185.89</v>
      </c>
      <c r="Q216" t="n">
        <v>1389.67</v>
      </c>
      <c r="R216" t="n">
        <v>55.31</v>
      </c>
      <c r="S216" t="n">
        <v>39.31</v>
      </c>
      <c r="T216" t="n">
        <v>7107.95</v>
      </c>
      <c r="U216" t="n">
        <v>0.71</v>
      </c>
      <c r="V216" t="n">
        <v>0.88</v>
      </c>
      <c r="W216" t="n">
        <v>3.4</v>
      </c>
      <c r="X216" t="n">
        <v>0.45</v>
      </c>
      <c r="Y216" t="n">
        <v>1</v>
      </c>
      <c r="Z216" t="n">
        <v>10</v>
      </c>
    </row>
    <row r="217">
      <c r="A217" t="n">
        <v>22</v>
      </c>
      <c r="B217" t="n">
        <v>110</v>
      </c>
      <c r="C217" t="inlineStr">
        <is>
          <t xml:space="preserve">CONCLUIDO	</t>
        </is>
      </c>
      <c r="D217" t="n">
        <v>5.5285</v>
      </c>
      <c r="E217" t="n">
        <v>18.09</v>
      </c>
      <c r="F217" t="n">
        <v>14.55</v>
      </c>
      <c r="G217" t="n">
        <v>39.67</v>
      </c>
      <c r="H217" t="n">
        <v>0.52</v>
      </c>
      <c r="I217" t="n">
        <v>22</v>
      </c>
      <c r="J217" t="n">
        <v>222.4</v>
      </c>
      <c r="K217" t="n">
        <v>56.13</v>
      </c>
      <c r="L217" t="n">
        <v>6.5</v>
      </c>
      <c r="M217" t="n">
        <v>20</v>
      </c>
      <c r="N217" t="n">
        <v>49.78</v>
      </c>
      <c r="O217" t="n">
        <v>27663.85</v>
      </c>
      <c r="P217" t="n">
        <v>184.37</v>
      </c>
      <c r="Q217" t="n">
        <v>1389.62</v>
      </c>
      <c r="R217" t="n">
        <v>54.5</v>
      </c>
      <c r="S217" t="n">
        <v>39.31</v>
      </c>
      <c r="T217" t="n">
        <v>6705.93</v>
      </c>
      <c r="U217" t="n">
        <v>0.72</v>
      </c>
      <c r="V217" t="n">
        <v>0.88</v>
      </c>
      <c r="W217" t="n">
        <v>3.4</v>
      </c>
      <c r="X217" t="n">
        <v>0.42</v>
      </c>
      <c r="Y217" t="n">
        <v>1</v>
      </c>
      <c r="Z217" t="n">
        <v>10</v>
      </c>
    </row>
    <row r="218">
      <c r="A218" t="n">
        <v>23</v>
      </c>
      <c r="B218" t="n">
        <v>110</v>
      </c>
      <c r="C218" t="inlineStr">
        <is>
          <t xml:space="preserve">CONCLUIDO	</t>
        </is>
      </c>
      <c r="D218" t="n">
        <v>5.5546</v>
      </c>
      <c r="E218" t="n">
        <v>18</v>
      </c>
      <c r="F218" t="n">
        <v>14.5</v>
      </c>
      <c r="G218" t="n">
        <v>41.44</v>
      </c>
      <c r="H218" t="n">
        <v>0.54</v>
      </c>
      <c r="I218" t="n">
        <v>21</v>
      </c>
      <c r="J218" t="n">
        <v>222.82</v>
      </c>
      <c r="K218" t="n">
        <v>56.13</v>
      </c>
      <c r="L218" t="n">
        <v>6.75</v>
      </c>
      <c r="M218" t="n">
        <v>19</v>
      </c>
      <c r="N218" t="n">
        <v>49.94</v>
      </c>
      <c r="O218" t="n">
        <v>27715.11</v>
      </c>
      <c r="P218" t="n">
        <v>181.85</v>
      </c>
      <c r="Q218" t="n">
        <v>1389.59</v>
      </c>
      <c r="R218" t="n">
        <v>53.26</v>
      </c>
      <c r="S218" t="n">
        <v>39.31</v>
      </c>
      <c r="T218" t="n">
        <v>6090.85</v>
      </c>
      <c r="U218" t="n">
        <v>0.74</v>
      </c>
      <c r="V218" t="n">
        <v>0.89</v>
      </c>
      <c r="W218" t="n">
        <v>3.39</v>
      </c>
      <c r="X218" t="n">
        <v>0.38</v>
      </c>
      <c r="Y218" t="n">
        <v>1</v>
      </c>
      <c r="Z218" t="n">
        <v>10</v>
      </c>
    </row>
    <row r="219">
      <c r="A219" t="n">
        <v>24</v>
      </c>
      <c r="B219" t="n">
        <v>110</v>
      </c>
      <c r="C219" t="inlineStr">
        <is>
          <t xml:space="preserve">CONCLUIDO	</t>
        </is>
      </c>
      <c r="D219" t="n">
        <v>5.5687</v>
      </c>
      <c r="E219" t="n">
        <v>17.96</v>
      </c>
      <c r="F219" t="n">
        <v>14.5</v>
      </c>
      <c r="G219" t="n">
        <v>43.5</v>
      </c>
      <c r="H219" t="n">
        <v>0.5600000000000001</v>
      </c>
      <c r="I219" t="n">
        <v>20</v>
      </c>
      <c r="J219" t="n">
        <v>223.23</v>
      </c>
      <c r="K219" t="n">
        <v>56.13</v>
      </c>
      <c r="L219" t="n">
        <v>7</v>
      </c>
      <c r="M219" t="n">
        <v>18</v>
      </c>
      <c r="N219" t="n">
        <v>50.11</v>
      </c>
      <c r="O219" t="n">
        <v>27766.43</v>
      </c>
      <c r="P219" t="n">
        <v>181.4</v>
      </c>
      <c r="Q219" t="n">
        <v>1389.66</v>
      </c>
      <c r="R219" t="n">
        <v>53.23</v>
      </c>
      <c r="S219" t="n">
        <v>39.31</v>
      </c>
      <c r="T219" t="n">
        <v>6078.57</v>
      </c>
      <c r="U219" t="n">
        <v>0.74</v>
      </c>
      <c r="V219" t="n">
        <v>0.89</v>
      </c>
      <c r="W219" t="n">
        <v>3.39</v>
      </c>
      <c r="X219" t="n">
        <v>0.38</v>
      </c>
      <c r="Y219" t="n">
        <v>1</v>
      </c>
      <c r="Z219" t="n">
        <v>10</v>
      </c>
    </row>
    <row r="220">
      <c r="A220" t="n">
        <v>25</v>
      </c>
      <c r="B220" t="n">
        <v>110</v>
      </c>
      <c r="C220" t="inlineStr">
        <is>
          <t xml:space="preserve">CONCLUIDO	</t>
        </is>
      </c>
      <c r="D220" t="n">
        <v>5.5885</v>
      </c>
      <c r="E220" t="n">
        <v>17.89</v>
      </c>
      <c r="F220" t="n">
        <v>14.48</v>
      </c>
      <c r="G220" t="n">
        <v>45.72</v>
      </c>
      <c r="H220" t="n">
        <v>0.58</v>
      </c>
      <c r="I220" t="n">
        <v>19</v>
      </c>
      <c r="J220" t="n">
        <v>223.65</v>
      </c>
      <c r="K220" t="n">
        <v>56.13</v>
      </c>
      <c r="L220" t="n">
        <v>7.25</v>
      </c>
      <c r="M220" t="n">
        <v>17</v>
      </c>
      <c r="N220" t="n">
        <v>50.27</v>
      </c>
      <c r="O220" t="n">
        <v>27817.81</v>
      </c>
      <c r="P220" t="n">
        <v>179.25</v>
      </c>
      <c r="Q220" t="n">
        <v>1389.63</v>
      </c>
      <c r="R220" t="n">
        <v>52.36</v>
      </c>
      <c r="S220" t="n">
        <v>39.31</v>
      </c>
      <c r="T220" t="n">
        <v>5652.12</v>
      </c>
      <c r="U220" t="n">
        <v>0.75</v>
      </c>
      <c r="V220" t="n">
        <v>0.89</v>
      </c>
      <c r="W220" t="n">
        <v>3.39</v>
      </c>
      <c r="X220" t="n">
        <v>0.36</v>
      </c>
      <c r="Y220" t="n">
        <v>1</v>
      </c>
      <c r="Z220" t="n">
        <v>10</v>
      </c>
    </row>
    <row r="221">
      <c r="A221" t="n">
        <v>26</v>
      </c>
      <c r="B221" t="n">
        <v>110</v>
      </c>
      <c r="C221" t="inlineStr">
        <is>
          <t xml:space="preserve">CONCLUIDO	</t>
        </is>
      </c>
      <c r="D221" t="n">
        <v>5.6059</v>
      </c>
      <c r="E221" t="n">
        <v>17.84</v>
      </c>
      <c r="F221" t="n">
        <v>14.47</v>
      </c>
      <c r="G221" t="n">
        <v>48.22</v>
      </c>
      <c r="H221" t="n">
        <v>0.59</v>
      </c>
      <c r="I221" t="n">
        <v>18</v>
      </c>
      <c r="J221" t="n">
        <v>224.07</v>
      </c>
      <c r="K221" t="n">
        <v>56.13</v>
      </c>
      <c r="L221" t="n">
        <v>7.5</v>
      </c>
      <c r="M221" t="n">
        <v>16</v>
      </c>
      <c r="N221" t="n">
        <v>50.44</v>
      </c>
      <c r="O221" t="n">
        <v>27869.24</v>
      </c>
      <c r="P221" t="n">
        <v>177.13</v>
      </c>
      <c r="Q221" t="n">
        <v>1389.69</v>
      </c>
      <c r="R221" t="n">
        <v>52.02</v>
      </c>
      <c r="S221" t="n">
        <v>39.31</v>
      </c>
      <c r="T221" t="n">
        <v>5484.02</v>
      </c>
      <c r="U221" t="n">
        <v>0.76</v>
      </c>
      <c r="V221" t="n">
        <v>0.89</v>
      </c>
      <c r="W221" t="n">
        <v>3.39</v>
      </c>
      <c r="X221" t="n">
        <v>0.34</v>
      </c>
      <c r="Y221" t="n">
        <v>1</v>
      </c>
      <c r="Z221" t="n">
        <v>10</v>
      </c>
    </row>
    <row r="222">
      <c r="A222" t="n">
        <v>27</v>
      </c>
      <c r="B222" t="n">
        <v>110</v>
      </c>
      <c r="C222" t="inlineStr">
        <is>
          <t xml:space="preserve">CONCLUIDO	</t>
        </is>
      </c>
      <c r="D222" t="n">
        <v>5.6074</v>
      </c>
      <c r="E222" t="n">
        <v>17.83</v>
      </c>
      <c r="F222" t="n">
        <v>14.46</v>
      </c>
      <c r="G222" t="n">
        <v>48.2</v>
      </c>
      <c r="H222" t="n">
        <v>0.61</v>
      </c>
      <c r="I222" t="n">
        <v>18</v>
      </c>
      <c r="J222" t="n">
        <v>224.49</v>
      </c>
      <c r="K222" t="n">
        <v>56.13</v>
      </c>
      <c r="L222" t="n">
        <v>7.75</v>
      </c>
      <c r="M222" t="n">
        <v>16</v>
      </c>
      <c r="N222" t="n">
        <v>50.61</v>
      </c>
      <c r="O222" t="n">
        <v>27920.73</v>
      </c>
      <c r="P222" t="n">
        <v>173.97</v>
      </c>
      <c r="Q222" t="n">
        <v>1389.65</v>
      </c>
      <c r="R222" t="n">
        <v>51.99</v>
      </c>
      <c r="S222" t="n">
        <v>39.31</v>
      </c>
      <c r="T222" t="n">
        <v>5470.98</v>
      </c>
      <c r="U222" t="n">
        <v>0.76</v>
      </c>
      <c r="V222" t="n">
        <v>0.89</v>
      </c>
      <c r="W222" t="n">
        <v>3.39</v>
      </c>
      <c r="X222" t="n">
        <v>0.34</v>
      </c>
      <c r="Y222" t="n">
        <v>1</v>
      </c>
      <c r="Z222" t="n">
        <v>10</v>
      </c>
    </row>
    <row r="223">
      <c r="A223" t="n">
        <v>28</v>
      </c>
      <c r="B223" t="n">
        <v>110</v>
      </c>
      <c r="C223" t="inlineStr">
        <is>
          <t xml:space="preserve">CONCLUIDO	</t>
        </is>
      </c>
      <c r="D223" t="n">
        <v>5.6275</v>
      </c>
      <c r="E223" t="n">
        <v>17.77</v>
      </c>
      <c r="F223" t="n">
        <v>14.44</v>
      </c>
      <c r="G223" t="n">
        <v>50.96</v>
      </c>
      <c r="H223" t="n">
        <v>0.63</v>
      </c>
      <c r="I223" t="n">
        <v>17</v>
      </c>
      <c r="J223" t="n">
        <v>224.9</v>
      </c>
      <c r="K223" t="n">
        <v>56.13</v>
      </c>
      <c r="L223" t="n">
        <v>8</v>
      </c>
      <c r="M223" t="n">
        <v>15</v>
      </c>
      <c r="N223" t="n">
        <v>50.78</v>
      </c>
      <c r="O223" t="n">
        <v>27972.28</v>
      </c>
      <c r="P223" t="n">
        <v>173.87</v>
      </c>
      <c r="Q223" t="n">
        <v>1389.62</v>
      </c>
      <c r="R223" t="n">
        <v>51.28</v>
      </c>
      <c r="S223" t="n">
        <v>39.31</v>
      </c>
      <c r="T223" t="n">
        <v>5121.43</v>
      </c>
      <c r="U223" t="n">
        <v>0.77</v>
      </c>
      <c r="V223" t="n">
        <v>0.89</v>
      </c>
      <c r="W223" t="n">
        <v>3.38</v>
      </c>
      <c r="X223" t="n">
        <v>0.32</v>
      </c>
      <c r="Y223" t="n">
        <v>1</v>
      </c>
      <c r="Z223" t="n">
        <v>10</v>
      </c>
    </row>
    <row r="224">
      <c r="A224" t="n">
        <v>29</v>
      </c>
      <c r="B224" t="n">
        <v>110</v>
      </c>
      <c r="C224" t="inlineStr">
        <is>
          <t xml:space="preserve">CONCLUIDO	</t>
        </is>
      </c>
      <c r="D224" t="n">
        <v>5.6472</v>
      </c>
      <c r="E224" t="n">
        <v>17.71</v>
      </c>
      <c r="F224" t="n">
        <v>14.42</v>
      </c>
      <c r="G224" t="n">
        <v>54.07</v>
      </c>
      <c r="H224" t="n">
        <v>0.65</v>
      </c>
      <c r="I224" t="n">
        <v>16</v>
      </c>
      <c r="J224" t="n">
        <v>225.32</v>
      </c>
      <c r="K224" t="n">
        <v>56.13</v>
      </c>
      <c r="L224" t="n">
        <v>8.25</v>
      </c>
      <c r="M224" t="n">
        <v>14</v>
      </c>
      <c r="N224" t="n">
        <v>50.95</v>
      </c>
      <c r="O224" t="n">
        <v>28023.89</v>
      </c>
      <c r="P224" t="n">
        <v>169.86</v>
      </c>
      <c r="Q224" t="n">
        <v>1389.71</v>
      </c>
      <c r="R224" t="n">
        <v>50.56</v>
      </c>
      <c r="S224" t="n">
        <v>39.31</v>
      </c>
      <c r="T224" t="n">
        <v>4767.86</v>
      </c>
      <c r="U224" t="n">
        <v>0.78</v>
      </c>
      <c r="V224" t="n">
        <v>0.89</v>
      </c>
      <c r="W224" t="n">
        <v>3.39</v>
      </c>
      <c r="X224" t="n">
        <v>0.3</v>
      </c>
      <c r="Y224" t="n">
        <v>1</v>
      </c>
      <c r="Z224" t="n">
        <v>10</v>
      </c>
    </row>
    <row r="225">
      <c r="A225" t="n">
        <v>30</v>
      </c>
      <c r="B225" t="n">
        <v>110</v>
      </c>
      <c r="C225" t="inlineStr">
        <is>
          <t xml:space="preserve">CONCLUIDO	</t>
        </is>
      </c>
      <c r="D225" t="n">
        <v>5.6457</v>
      </c>
      <c r="E225" t="n">
        <v>17.71</v>
      </c>
      <c r="F225" t="n">
        <v>14.42</v>
      </c>
      <c r="G225" t="n">
        <v>54.09</v>
      </c>
      <c r="H225" t="n">
        <v>0.67</v>
      </c>
      <c r="I225" t="n">
        <v>16</v>
      </c>
      <c r="J225" t="n">
        <v>225.74</v>
      </c>
      <c r="K225" t="n">
        <v>56.13</v>
      </c>
      <c r="L225" t="n">
        <v>8.5</v>
      </c>
      <c r="M225" t="n">
        <v>12</v>
      </c>
      <c r="N225" t="n">
        <v>51.11</v>
      </c>
      <c r="O225" t="n">
        <v>28075.56</v>
      </c>
      <c r="P225" t="n">
        <v>169.75</v>
      </c>
      <c r="Q225" t="n">
        <v>1389.66</v>
      </c>
      <c r="R225" t="n">
        <v>50.63</v>
      </c>
      <c r="S225" t="n">
        <v>39.31</v>
      </c>
      <c r="T225" t="n">
        <v>4801.67</v>
      </c>
      <c r="U225" t="n">
        <v>0.78</v>
      </c>
      <c r="V225" t="n">
        <v>0.89</v>
      </c>
      <c r="W225" t="n">
        <v>3.39</v>
      </c>
      <c r="X225" t="n">
        <v>0.3</v>
      </c>
      <c r="Y225" t="n">
        <v>1</v>
      </c>
      <c r="Z225" t="n">
        <v>10</v>
      </c>
    </row>
    <row r="226">
      <c r="A226" t="n">
        <v>31</v>
      </c>
      <c r="B226" t="n">
        <v>110</v>
      </c>
      <c r="C226" t="inlineStr">
        <is>
          <t xml:space="preserve">CONCLUIDO	</t>
        </is>
      </c>
      <c r="D226" t="n">
        <v>5.6601</v>
      </c>
      <c r="E226" t="n">
        <v>17.67</v>
      </c>
      <c r="F226" t="n">
        <v>14.42</v>
      </c>
      <c r="G226" t="n">
        <v>57.69</v>
      </c>
      <c r="H226" t="n">
        <v>0.6899999999999999</v>
      </c>
      <c r="I226" t="n">
        <v>15</v>
      </c>
      <c r="J226" t="n">
        <v>226.16</v>
      </c>
      <c r="K226" t="n">
        <v>56.13</v>
      </c>
      <c r="L226" t="n">
        <v>8.75</v>
      </c>
      <c r="M226" t="n">
        <v>11</v>
      </c>
      <c r="N226" t="n">
        <v>51.28</v>
      </c>
      <c r="O226" t="n">
        <v>28127.29</v>
      </c>
      <c r="P226" t="n">
        <v>168.11</v>
      </c>
      <c r="Q226" t="n">
        <v>1389.63</v>
      </c>
      <c r="R226" t="n">
        <v>50.5</v>
      </c>
      <c r="S226" t="n">
        <v>39.31</v>
      </c>
      <c r="T226" t="n">
        <v>4741.48</v>
      </c>
      <c r="U226" t="n">
        <v>0.78</v>
      </c>
      <c r="V226" t="n">
        <v>0.89</v>
      </c>
      <c r="W226" t="n">
        <v>3.39</v>
      </c>
      <c r="X226" t="n">
        <v>0.3</v>
      </c>
      <c r="Y226" t="n">
        <v>1</v>
      </c>
      <c r="Z226" t="n">
        <v>10</v>
      </c>
    </row>
    <row r="227">
      <c r="A227" t="n">
        <v>32</v>
      </c>
      <c r="B227" t="n">
        <v>110</v>
      </c>
      <c r="C227" t="inlineStr">
        <is>
          <t xml:space="preserve">CONCLUIDO	</t>
        </is>
      </c>
      <c r="D227" t="n">
        <v>5.6614</v>
      </c>
      <c r="E227" t="n">
        <v>17.66</v>
      </c>
      <c r="F227" t="n">
        <v>14.42</v>
      </c>
      <c r="G227" t="n">
        <v>57.67</v>
      </c>
      <c r="H227" t="n">
        <v>0.71</v>
      </c>
      <c r="I227" t="n">
        <v>15</v>
      </c>
      <c r="J227" t="n">
        <v>226.58</v>
      </c>
      <c r="K227" t="n">
        <v>56.13</v>
      </c>
      <c r="L227" t="n">
        <v>9</v>
      </c>
      <c r="M227" t="n">
        <v>8</v>
      </c>
      <c r="N227" t="n">
        <v>51.45</v>
      </c>
      <c r="O227" t="n">
        <v>28179.08</v>
      </c>
      <c r="P227" t="n">
        <v>166.83</v>
      </c>
      <c r="Q227" t="n">
        <v>1389.57</v>
      </c>
      <c r="R227" t="n">
        <v>50.33</v>
      </c>
      <c r="S227" t="n">
        <v>39.31</v>
      </c>
      <c r="T227" t="n">
        <v>4656.43</v>
      </c>
      <c r="U227" t="n">
        <v>0.78</v>
      </c>
      <c r="V227" t="n">
        <v>0.89</v>
      </c>
      <c r="W227" t="n">
        <v>3.39</v>
      </c>
      <c r="X227" t="n">
        <v>0.3</v>
      </c>
      <c r="Y227" t="n">
        <v>1</v>
      </c>
      <c r="Z227" t="n">
        <v>10</v>
      </c>
    </row>
    <row r="228">
      <c r="A228" t="n">
        <v>33</v>
      </c>
      <c r="B228" t="n">
        <v>110</v>
      </c>
      <c r="C228" t="inlineStr">
        <is>
          <t xml:space="preserve">CONCLUIDO	</t>
        </is>
      </c>
      <c r="D228" t="n">
        <v>5.659</v>
      </c>
      <c r="E228" t="n">
        <v>17.67</v>
      </c>
      <c r="F228" t="n">
        <v>14.42</v>
      </c>
      <c r="G228" t="n">
        <v>57.7</v>
      </c>
      <c r="H228" t="n">
        <v>0.72</v>
      </c>
      <c r="I228" t="n">
        <v>15</v>
      </c>
      <c r="J228" t="n">
        <v>227</v>
      </c>
      <c r="K228" t="n">
        <v>56.13</v>
      </c>
      <c r="L228" t="n">
        <v>9.25</v>
      </c>
      <c r="M228" t="n">
        <v>7</v>
      </c>
      <c r="N228" t="n">
        <v>51.62</v>
      </c>
      <c r="O228" t="n">
        <v>28230.92</v>
      </c>
      <c r="P228" t="n">
        <v>166.26</v>
      </c>
      <c r="Q228" t="n">
        <v>1389.67</v>
      </c>
      <c r="R228" t="n">
        <v>50.64</v>
      </c>
      <c r="S228" t="n">
        <v>39.31</v>
      </c>
      <c r="T228" t="n">
        <v>4809.96</v>
      </c>
      <c r="U228" t="n">
        <v>0.78</v>
      </c>
      <c r="V228" t="n">
        <v>0.89</v>
      </c>
      <c r="W228" t="n">
        <v>3.39</v>
      </c>
      <c r="X228" t="n">
        <v>0.3</v>
      </c>
      <c r="Y228" t="n">
        <v>1</v>
      </c>
      <c r="Z228" t="n">
        <v>10</v>
      </c>
    </row>
    <row r="229">
      <c r="A229" t="n">
        <v>34</v>
      </c>
      <c r="B229" t="n">
        <v>110</v>
      </c>
      <c r="C229" t="inlineStr">
        <is>
          <t xml:space="preserve">CONCLUIDO	</t>
        </is>
      </c>
      <c r="D229" t="n">
        <v>5.6831</v>
      </c>
      <c r="E229" t="n">
        <v>17.6</v>
      </c>
      <c r="F229" t="n">
        <v>14.39</v>
      </c>
      <c r="G229" t="n">
        <v>61.68</v>
      </c>
      <c r="H229" t="n">
        <v>0.74</v>
      </c>
      <c r="I229" t="n">
        <v>14</v>
      </c>
      <c r="J229" t="n">
        <v>227.42</v>
      </c>
      <c r="K229" t="n">
        <v>56.13</v>
      </c>
      <c r="L229" t="n">
        <v>9.5</v>
      </c>
      <c r="M229" t="n">
        <v>2</v>
      </c>
      <c r="N229" t="n">
        <v>51.8</v>
      </c>
      <c r="O229" t="n">
        <v>28282.83</v>
      </c>
      <c r="P229" t="n">
        <v>165.47</v>
      </c>
      <c r="Q229" t="n">
        <v>1389.73</v>
      </c>
      <c r="R229" t="n">
        <v>49.41</v>
      </c>
      <c r="S229" t="n">
        <v>39.31</v>
      </c>
      <c r="T229" t="n">
        <v>4200.01</v>
      </c>
      <c r="U229" t="n">
        <v>0.8</v>
      </c>
      <c r="V229" t="n">
        <v>0.89</v>
      </c>
      <c r="W229" t="n">
        <v>3.39</v>
      </c>
      <c r="X229" t="n">
        <v>0.27</v>
      </c>
      <c r="Y229" t="n">
        <v>1</v>
      </c>
      <c r="Z229" t="n">
        <v>10</v>
      </c>
    </row>
    <row r="230">
      <c r="A230" t="n">
        <v>35</v>
      </c>
      <c r="B230" t="n">
        <v>110</v>
      </c>
      <c r="C230" t="inlineStr">
        <is>
          <t xml:space="preserve">CONCLUIDO	</t>
        </is>
      </c>
      <c r="D230" t="n">
        <v>5.6815</v>
      </c>
      <c r="E230" t="n">
        <v>17.6</v>
      </c>
      <c r="F230" t="n">
        <v>14.4</v>
      </c>
      <c r="G230" t="n">
        <v>61.7</v>
      </c>
      <c r="H230" t="n">
        <v>0.76</v>
      </c>
      <c r="I230" t="n">
        <v>14</v>
      </c>
      <c r="J230" t="n">
        <v>227.84</v>
      </c>
      <c r="K230" t="n">
        <v>56.13</v>
      </c>
      <c r="L230" t="n">
        <v>9.75</v>
      </c>
      <c r="M230" t="n">
        <v>2</v>
      </c>
      <c r="N230" t="n">
        <v>51.97</v>
      </c>
      <c r="O230" t="n">
        <v>28334.8</v>
      </c>
      <c r="P230" t="n">
        <v>165.41</v>
      </c>
      <c r="Q230" t="n">
        <v>1389.6</v>
      </c>
      <c r="R230" t="n">
        <v>49.55</v>
      </c>
      <c r="S230" t="n">
        <v>39.31</v>
      </c>
      <c r="T230" t="n">
        <v>4269.79</v>
      </c>
      <c r="U230" t="n">
        <v>0.79</v>
      </c>
      <c r="V230" t="n">
        <v>0.89</v>
      </c>
      <c r="W230" t="n">
        <v>3.39</v>
      </c>
      <c r="X230" t="n">
        <v>0.28</v>
      </c>
      <c r="Y230" t="n">
        <v>1</v>
      </c>
      <c r="Z230" t="n">
        <v>10</v>
      </c>
    </row>
    <row r="231">
      <c r="A231" t="n">
        <v>36</v>
      </c>
      <c r="B231" t="n">
        <v>110</v>
      </c>
      <c r="C231" t="inlineStr">
        <is>
          <t xml:space="preserve">CONCLUIDO	</t>
        </is>
      </c>
      <c r="D231" t="n">
        <v>5.6809</v>
      </c>
      <c r="E231" t="n">
        <v>17.6</v>
      </c>
      <c r="F231" t="n">
        <v>14.4</v>
      </c>
      <c r="G231" t="n">
        <v>61.71</v>
      </c>
      <c r="H231" t="n">
        <v>0.78</v>
      </c>
      <c r="I231" t="n">
        <v>14</v>
      </c>
      <c r="J231" t="n">
        <v>228.27</v>
      </c>
      <c r="K231" t="n">
        <v>56.13</v>
      </c>
      <c r="L231" t="n">
        <v>10</v>
      </c>
      <c r="M231" t="n">
        <v>0</v>
      </c>
      <c r="N231" t="n">
        <v>52.14</v>
      </c>
      <c r="O231" t="n">
        <v>28386.82</v>
      </c>
      <c r="P231" t="n">
        <v>165.34</v>
      </c>
      <c r="Q231" t="n">
        <v>1389.62</v>
      </c>
      <c r="R231" t="n">
        <v>49.55</v>
      </c>
      <c r="S231" t="n">
        <v>39.31</v>
      </c>
      <c r="T231" t="n">
        <v>4268.51</v>
      </c>
      <c r="U231" t="n">
        <v>0.79</v>
      </c>
      <c r="V231" t="n">
        <v>0.89</v>
      </c>
      <c r="W231" t="n">
        <v>3.4</v>
      </c>
      <c r="X231" t="n">
        <v>0.28</v>
      </c>
      <c r="Y231" t="n">
        <v>1</v>
      </c>
      <c r="Z231" t="n">
        <v>10</v>
      </c>
    </row>
    <row r="232">
      <c r="A232" t="n">
        <v>0</v>
      </c>
      <c r="B232" t="n">
        <v>150</v>
      </c>
      <c r="C232" t="inlineStr">
        <is>
          <t xml:space="preserve">CONCLUIDO	</t>
        </is>
      </c>
      <c r="D232" t="n">
        <v>2.7453</v>
      </c>
      <c r="E232" t="n">
        <v>36.43</v>
      </c>
      <c r="F232" t="n">
        <v>19.37</v>
      </c>
      <c r="G232" t="n">
        <v>4.59</v>
      </c>
      <c r="H232" t="n">
        <v>0.06</v>
      </c>
      <c r="I232" t="n">
        <v>253</v>
      </c>
      <c r="J232" t="n">
        <v>296.65</v>
      </c>
      <c r="K232" t="n">
        <v>61.82</v>
      </c>
      <c r="L232" t="n">
        <v>1</v>
      </c>
      <c r="M232" t="n">
        <v>251</v>
      </c>
      <c r="N232" t="n">
        <v>83.83</v>
      </c>
      <c r="O232" t="n">
        <v>36821.52</v>
      </c>
      <c r="P232" t="n">
        <v>351.84</v>
      </c>
      <c r="Q232" t="n">
        <v>1390.59</v>
      </c>
      <c r="R232" t="n">
        <v>205.08</v>
      </c>
      <c r="S232" t="n">
        <v>39.31</v>
      </c>
      <c r="T232" t="n">
        <v>80842.08</v>
      </c>
      <c r="U232" t="n">
        <v>0.19</v>
      </c>
      <c r="V232" t="n">
        <v>0.66</v>
      </c>
      <c r="W232" t="n">
        <v>3.78</v>
      </c>
      <c r="X232" t="n">
        <v>5.24</v>
      </c>
      <c r="Y232" t="n">
        <v>1</v>
      </c>
      <c r="Z232" t="n">
        <v>10</v>
      </c>
    </row>
    <row r="233">
      <c r="A233" t="n">
        <v>1</v>
      </c>
      <c r="B233" t="n">
        <v>150</v>
      </c>
      <c r="C233" t="inlineStr">
        <is>
          <t xml:space="preserve">CONCLUIDO	</t>
        </is>
      </c>
      <c r="D233" t="n">
        <v>3.1829</v>
      </c>
      <c r="E233" t="n">
        <v>31.42</v>
      </c>
      <c r="F233" t="n">
        <v>17.98</v>
      </c>
      <c r="G233" t="n">
        <v>5.74</v>
      </c>
      <c r="H233" t="n">
        <v>0.07000000000000001</v>
      </c>
      <c r="I233" t="n">
        <v>188</v>
      </c>
      <c r="J233" t="n">
        <v>297.17</v>
      </c>
      <c r="K233" t="n">
        <v>61.82</v>
      </c>
      <c r="L233" t="n">
        <v>1.25</v>
      </c>
      <c r="M233" t="n">
        <v>186</v>
      </c>
      <c r="N233" t="n">
        <v>84.09999999999999</v>
      </c>
      <c r="O233" t="n">
        <v>36885.7</v>
      </c>
      <c r="P233" t="n">
        <v>325.62</v>
      </c>
      <c r="Q233" t="n">
        <v>1390.33</v>
      </c>
      <c r="R233" t="n">
        <v>161.42</v>
      </c>
      <c r="S233" t="n">
        <v>39.31</v>
      </c>
      <c r="T233" t="n">
        <v>59335.84</v>
      </c>
      <c r="U233" t="n">
        <v>0.24</v>
      </c>
      <c r="V233" t="n">
        <v>0.71</v>
      </c>
      <c r="W233" t="n">
        <v>3.67</v>
      </c>
      <c r="X233" t="n">
        <v>3.85</v>
      </c>
      <c r="Y233" t="n">
        <v>1</v>
      </c>
      <c r="Z233" t="n">
        <v>10</v>
      </c>
    </row>
    <row r="234">
      <c r="A234" t="n">
        <v>2</v>
      </c>
      <c r="B234" t="n">
        <v>150</v>
      </c>
      <c r="C234" t="inlineStr">
        <is>
          <t xml:space="preserve">CONCLUIDO	</t>
        </is>
      </c>
      <c r="D234" t="n">
        <v>3.5143</v>
      </c>
      <c r="E234" t="n">
        <v>28.46</v>
      </c>
      <c r="F234" t="n">
        <v>17.18</v>
      </c>
      <c r="G234" t="n">
        <v>6.92</v>
      </c>
      <c r="H234" t="n">
        <v>0.09</v>
      </c>
      <c r="I234" t="n">
        <v>149</v>
      </c>
      <c r="J234" t="n">
        <v>297.7</v>
      </c>
      <c r="K234" t="n">
        <v>61.82</v>
      </c>
      <c r="L234" t="n">
        <v>1.5</v>
      </c>
      <c r="M234" t="n">
        <v>147</v>
      </c>
      <c r="N234" t="n">
        <v>84.37</v>
      </c>
      <c r="O234" t="n">
        <v>36949.99</v>
      </c>
      <c r="P234" t="n">
        <v>310.33</v>
      </c>
      <c r="Q234" t="n">
        <v>1390.16</v>
      </c>
      <c r="R234" t="n">
        <v>135.94</v>
      </c>
      <c r="S234" t="n">
        <v>39.31</v>
      </c>
      <c r="T234" t="n">
        <v>46788.38</v>
      </c>
      <c r="U234" t="n">
        <v>0.29</v>
      </c>
      <c r="V234" t="n">
        <v>0.75</v>
      </c>
      <c r="W234" t="n">
        <v>3.62</v>
      </c>
      <c r="X234" t="n">
        <v>3.05</v>
      </c>
      <c r="Y234" t="n">
        <v>1</v>
      </c>
      <c r="Z234" t="n">
        <v>10</v>
      </c>
    </row>
    <row r="235">
      <c r="A235" t="n">
        <v>3</v>
      </c>
      <c r="B235" t="n">
        <v>150</v>
      </c>
      <c r="C235" t="inlineStr">
        <is>
          <t xml:space="preserve">CONCLUIDO	</t>
        </is>
      </c>
      <c r="D235" t="n">
        <v>3.7705</v>
      </c>
      <c r="E235" t="n">
        <v>26.52</v>
      </c>
      <c r="F235" t="n">
        <v>16.64</v>
      </c>
      <c r="G235" t="n">
        <v>8.050000000000001</v>
      </c>
      <c r="H235" t="n">
        <v>0.1</v>
      </c>
      <c r="I235" t="n">
        <v>124</v>
      </c>
      <c r="J235" t="n">
        <v>298.22</v>
      </c>
      <c r="K235" t="n">
        <v>61.82</v>
      </c>
      <c r="L235" t="n">
        <v>1.75</v>
      </c>
      <c r="M235" t="n">
        <v>122</v>
      </c>
      <c r="N235" t="n">
        <v>84.65000000000001</v>
      </c>
      <c r="O235" t="n">
        <v>37014.39</v>
      </c>
      <c r="P235" t="n">
        <v>299.63</v>
      </c>
      <c r="Q235" t="n">
        <v>1390.09</v>
      </c>
      <c r="R235" t="n">
        <v>119.59</v>
      </c>
      <c r="S235" t="n">
        <v>39.31</v>
      </c>
      <c r="T235" t="n">
        <v>38738.75</v>
      </c>
      <c r="U235" t="n">
        <v>0.33</v>
      </c>
      <c r="V235" t="n">
        <v>0.77</v>
      </c>
      <c r="W235" t="n">
        <v>3.56</v>
      </c>
      <c r="X235" t="n">
        <v>2.51</v>
      </c>
      <c r="Y235" t="n">
        <v>1</v>
      </c>
      <c r="Z235" t="n">
        <v>10</v>
      </c>
    </row>
    <row r="236">
      <c r="A236" t="n">
        <v>4</v>
      </c>
      <c r="B236" t="n">
        <v>150</v>
      </c>
      <c r="C236" t="inlineStr">
        <is>
          <t xml:space="preserve">CONCLUIDO	</t>
        </is>
      </c>
      <c r="D236" t="n">
        <v>3.9756</v>
      </c>
      <c r="E236" t="n">
        <v>25.15</v>
      </c>
      <c r="F236" t="n">
        <v>16.27</v>
      </c>
      <c r="G236" t="n">
        <v>9.210000000000001</v>
      </c>
      <c r="H236" t="n">
        <v>0.12</v>
      </c>
      <c r="I236" t="n">
        <v>106</v>
      </c>
      <c r="J236" t="n">
        <v>298.74</v>
      </c>
      <c r="K236" t="n">
        <v>61.82</v>
      </c>
      <c r="L236" t="n">
        <v>2</v>
      </c>
      <c r="M236" t="n">
        <v>104</v>
      </c>
      <c r="N236" t="n">
        <v>84.92</v>
      </c>
      <c r="O236" t="n">
        <v>37078.91</v>
      </c>
      <c r="P236" t="n">
        <v>292.18</v>
      </c>
      <c r="Q236" t="n">
        <v>1390.34</v>
      </c>
      <c r="R236" t="n">
        <v>107.74</v>
      </c>
      <c r="S236" t="n">
        <v>39.31</v>
      </c>
      <c r="T236" t="n">
        <v>32904.69</v>
      </c>
      <c r="U236" t="n">
        <v>0.36</v>
      </c>
      <c r="V236" t="n">
        <v>0.79</v>
      </c>
      <c r="W236" t="n">
        <v>3.54</v>
      </c>
      <c r="X236" t="n">
        <v>2.14</v>
      </c>
      <c r="Y236" t="n">
        <v>1</v>
      </c>
      <c r="Z236" t="n">
        <v>10</v>
      </c>
    </row>
    <row r="237">
      <c r="A237" t="n">
        <v>5</v>
      </c>
      <c r="B237" t="n">
        <v>150</v>
      </c>
      <c r="C237" t="inlineStr">
        <is>
          <t xml:space="preserve">CONCLUIDO	</t>
        </is>
      </c>
      <c r="D237" t="n">
        <v>4.1382</v>
      </c>
      <c r="E237" t="n">
        <v>24.16</v>
      </c>
      <c r="F237" t="n">
        <v>16</v>
      </c>
      <c r="G237" t="n">
        <v>10.32</v>
      </c>
      <c r="H237" t="n">
        <v>0.13</v>
      </c>
      <c r="I237" t="n">
        <v>93</v>
      </c>
      <c r="J237" t="n">
        <v>299.26</v>
      </c>
      <c r="K237" t="n">
        <v>61.82</v>
      </c>
      <c r="L237" t="n">
        <v>2.25</v>
      </c>
      <c r="M237" t="n">
        <v>91</v>
      </c>
      <c r="N237" t="n">
        <v>85.19</v>
      </c>
      <c r="O237" t="n">
        <v>37143.54</v>
      </c>
      <c r="P237" t="n">
        <v>286.63</v>
      </c>
      <c r="Q237" t="n">
        <v>1390.01</v>
      </c>
      <c r="R237" t="n">
        <v>99.72</v>
      </c>
      <c r="S237" t="n">
        <v>39.31</v>
      </c>
      <c r="T237" t="n">
        <v>28961.35</v>
      </c>
      <c r="U237" t="n">
        <v>0.39</v>
      </c>
      <c r="V237" t="n">
        <v>0.8</v>
      </c>
      <c r="W237" t="n">
        <v>3.52</v>
      </c>
      <c r="X237" t="n">
        <v>1.88</v>
      </c>
      <c r="Y237" t="n">
        <v>1</v>
      </c>
      <c r="Z237" t="n">
        <v>10</v>
      </c>
    </row>
    <row r="238">
      <c r="A238" t="n">
        <v>6</v>
      </c>
      <c r="B238" t="n">
        <v>150</v>
      </c>
      <c r="C238" t="inlineStr">
        <is>
          <t xml:space="preserve">CONCLUIDO	</t>
        </is>
      </c>
      <c r="D238" t="n">
        <v>4.2858</v>
      </c>
      <c r="E238" t="n">
        <v>23.33</v>
      </c>
      <c r="F238" t="n">
        <v>15.78</v>
      </c>
      <c r="G238" t="n">
        <v>11.55</v>
      </c>
      <c r="H238" t="n">
        <v>0.15</v>
      </c>
      <c r="I238" t="n">
        <v>82</v>
      </c>
      <c r="J238" t="n">
        <v>299.79</v>
      </c>
      <c r="K238" t="n">
        <v>61.82</v>
      </c>
      <c r="L238" t="n">
        <v>2.5</v>
      </c>
      <c r="M238" t="n">
        <v>80</v>
      </c>
      <c r="N238" t="n">
        <v>85.47</v>
      </c>
      <c r="O238" t="n">
        <v>37208.42</v>
      </c>
      <c r="P238" t="n">
        <v>281.91</v>
      </c>
      <c r="Q238" t="n">
        <v>1390.09</v>
      </c>
      <c r="R238" t="n">
        <v>92.55</v>
      </c>
      <c r="S238" t="n">
        <v>39.31</v>
      </c>
      <c r="T238" t="n">
        <v>25429.54</v>
      </c>
      <c r="U238" t="n">
        <v>0.42</v>
      </c>
      <c r="V238" t="n">
        <v>0.8100000000000001</v>
      </c>
      <c r="W238" t="n">
        <v>3.5</v>
      </c>
      <c r="X238" t="n">
        <v>1.65</v>
      </c>
      <c r="Y238" t="n">
        <v>1</v>
      </c>
      <c r="Z238" t="n">
        <v>10</v>
      </c>
    </row>
    <row r="239">
      <c r="A239" t="n">
        <v>7</v>
      </c>
      <c r="B239" t="n">
        <v>150</v>
      </c>
      <c r="C239" t="inlineStr">
        <is>
          <t xml:space="preserve">CONCLUIDO	</t>
        </is>
      </c>
      <c r="D239" t="n">
        <v>4.3992</v>
      </c>
      <c r="E239" t="n">
        <v>22.73</v>
      </c>
      <c r="F239" t="n">
        <v>15.62</v>
      </c>
      <c r="G239" t="n">
        <v>12.67</v>
      </c>
      <c r="H239" t="n">
        <v>0.16</v>
      </c>
      <c r="I239" t="n">
        <v>74</v>
      </c>
      <c r="J239" t="n">
        <v>300.32</v>
      </c>
      <c r="K239" t="n">
        <v>61.82</v>
      </c>
      <c r="L239" t="n">
        <v>2.75</v>
      </c>
      <c r="M239" t="n">
        <v>72</v>
      </c>
      <c r="N239" t="n">
        <v>85.73999999999999</v>
      </c>
      <c r="O239" t="n">
        <v>37273.29</v>
      </c>
      <c r="P239" t="n">
        <v>278.14</v>
      </c>
      <c r="Q239" t="n">
        <v>1389.85</v>
      </c>
      <c r="R239" t="n">
        <v>87.84999999999999</v>
      </c>
      <c r="S239" t="n">
        <v>39.31</v>
      </c>
      <c r="T239" t="n">
        <v>23121.37</v>
      </c>
      <c r="U239" t="n">
        <v>0.45</v>
      </c>
      <c r="V239" t="n">
        <v>0.82</v>
      </c>
      <c r="W239" t="n">
        <v>3.49</v>
      </c>
      <c r="X239" t="n">
        <v>1.5</v>
      </c>
      <c r="Y239" t="n">
        <v>1</v>
      </c>
      <c r="Z239" t="n">
        <v>10</v>
      </c>
    </row>
    <row r="240">
      <c r="A240" t="n">
        <v>8</v>
      </c>
      <c r="B240" t="n">
        <v>150</v>
      </c>
      <c r="C240" t="inlineStr">
        <is>
          <t xml:space="preserve">CONCLUIDO	</t>
        </is>
      </c>
      <c r="D240" t="n">
        <v>4.508</v>
      </c>
      <c r="E240" t="n">
        <v>22.18</v>
      </c>
      <c r="F240" t="n">
        <v>15.46</v>
      </c>
      <c r="G240" t="n">
        <v>13.85</v>
      </c>
      <c r="H240" t="n">
        <v>0.18</v>
      </c>
      <c r="I240" t="n">
        <v>67</v>
      </c>
      <c r="J240" t="n">
        <v>300.84</v>
      </c>
      <c r="K240" t="n">
        <v>61.82</v>
      </c>
      <c r="L240" t="n">
        <v>3</v>
      </c>
      <c r="M240" t="n">
        <v>65</v>
      </c>
      <c r="N240" t="n">
        <v>86.02</v>
      </c>
      <c r="O240" t="n">
        <v>37338.27</v>
      </c>
      <c r="P240" t="n">
        <v>274.65</v>
      </c>
      <c r="Q240" t="n">
        <v>1390.13</v>
      </c>
      <c r="R240" t="n">
        <v>82.83</v>
      </c>
      <c r="S240" t="n">
        <v>39.31</v>
      </c>
      <c r="T240" t="n">
        <v>20645.58</v>
      </c>
      <c r="U240" t="n">
        <v>0.47</v>
      </c>
      <c r="V240" t="n">
        <v>0.83</v>
      </c>
      <c r="W240" t="n">
        <v>3.47</v>
      </c>
      <c r="X240" t="n">
        <v>1.34</v>
      </c>
      <c r="Y240" t="n">
        <v>1</v>
      </c>
      <c r="Z240" t="n">
        <v>10</v>
      </c>
    </row>
    <row r="241">
      <c r="A241" t="n">
        <v>9</v>
      </c>
      <c r="B241" t="n">
        <v>150</v>
      </c>
      <c r="C241" t="inlineStr">
        <is>
          <t xml:space="preserve">CONCLUIDO	</t>
        </is>
      </c>
      <c r="D241" t="n">
        <v>4.6034</v>
      </c>
      <c r="E241" t="n">
        <v>21.72</v>
      </c>
      <c r="F241" t="n">
        <v>15.34</v>
      </c>
      <c r="G241" t="n">
        <v>15.09</v>
      </c>
      <c r="H241" t="n">
        <v>0.19</v>
      </c>
      <c r="I241" t="n">
        <v>61</v>
      </c>
      <c r="J241" t="n">
        <v>301.37</v>
      </c>
      <c r="K241" t="n">
        <v>61.82</v>
      </c>
      <c r="L241" t="n">
        <v>3.25</v>
      </c>
      <c r="M241" t="n">
        <v>59</v>
      </c>
      <c r="N241" t="n">
        <v>86.3</v>
      </c>
      <c r="O241" t="n">
        <v>37403.38</v>
      </c>
      <c r="P241" t="n">
        <v>271.45</v>
      </c>
      <c r="Q241" t="n">
        <v>1389.95</v>
      </c>
      <c r="R241" t="n">
        <v>79.06</v>
      </c>
      <c r="S241" t="n">
        <v>39.31</v>
      </c>
      <c r="T241" t="n">
        <v>18789.51</v>
      </c>
      <c r="U241" t="n">
        <v>0.5</v>
      </c>
      <c r="V241" t="n">
        <v>0.84</v>
      </c>
      <c r="W241" t="n">
        <v>3.46</v>
      </c>
      <c r="X241" t="n">
        <v>1.21</v>
      </c>
      <c r="Y241" t="n">
        <v>1</v>
      </c>
      <c r="Z241" t="n">
        <v>10</v>
      </c>
    </row>
    <row r="242">
      <c r="A242" t="n">
        <v>10</v>
      </c>
      <c r="B242" t="n">
        <v>150</v>
      </c>
      <c r="C242" t="inlineStr">
        <is>
          <t xml:space="preserve">CONCLUIDO	</t>
        </is>
      </c>
      <c r="D242" t="n">
        <v>4.6846</v>
      </c>
      <c r="E242" t="n">
        <v>21.35</v>
      </c>
      <c r="F242" t="n">
        <v>15.24</v>
      </c>
      <c r="G242" t="n">
        <v>16.33</v>
      </c>
      <c r="H242" t="n">
        <v>0.21</v>
      </c>
      <c r="I242" t="n">
        <v>56</v>
      </c>
      <c r="J242" t="n">
        <v>301.9</v>
      </c>
      <c r="K242" t="n">
        <v>61.82</v>
      </c>
      <c r="L242" t="n">
        <v>3.5</v>
      </c>
      <c r="M242" t="n">
        <v>54</v>
      </c>
      <c r="N242" t="n">
        <v>86.58</v>
      </c>
      <c r="O242" t="n">
        <v>37468.6</v>
      </c>
      <c r="P242" t="n">
        <v>268.83</v>
      </c>
      <c r="Q242" t="n">
        <v>1389.83</v>
      </c>
      <c r="R242" t="n">
        <v>75.87</v>
      </c>
      <c r="S242" t="n">
        <v>39.31</v>
      </c>
      <c r="T242" t="n">
        <v>17222.41</v>
      </c>
      <c r="U242" t="n">
        <v>0.52</v>
      </c>
      <c r="V242" t="n">
        <v>0.84</v>
      </c>
      <c r="W242" t="n">
        <v>3.45</v>
      </c>
      <c r="X242" t="n">
        <v>1.11</v>
      </c>
      <c r="Y242" t="n">
        <v>1</v>
      </c>
      <c r="Z242" t="n">
        <v>10</v>
      </c>
    </row>
    <row r="243">
      <c r="A243" t="n">
        <v>11</v>
      </c>
      <c r="B243" t="n">
        <v>150</v>
      </c>
      <c r="C243" t="inlineStr">
        <is>
          <t xml:space="preserve">CONCLUIDO	</t>
        </is>
      </c>
      <c r="D243" t="n">
        <v>4.7503</v>
      </c>
      <c r="E243" t="n">
        <v>21.05</v>
      </c>
      <c r="F243" t="n">
        <v>15.16</v>
      </c>
      <c r="G243" t="n">
        <v>17.5</v>
      </c>
      <c r="H243" t="n">
        <v>0.22</v>
      </c>
      <c r="I243" t="n">
        <v>52</v>
      </c>
      <c r="J243" t="n">
        <v>302.43</v>
      </c>
      <c r="K243" t="n">
        <v>61.82</v>
      </c>
      <c r="L243" t="n">
        <v>3.75</v>
      </c>
      <c r="M243" t="n">
        <v>50</v>
      </c>
      <c r="N243" t="n">
        <v>86.86</v>
      </c>
      <c r="O243" t="n">
        <v>37533.94</v>
      </c>
      <c r="P243" t="n">
        <v>266.84</v>
      </c>
      <c r="Q243" t="n">
        <v>1389.85</v>
      </c>
      <c r="R243" t="n">
        <v>73.3</v>
      </c>
      <c r="S243" t="n">
        <v>39.31</v>
      </c>
      <c r="T243" t="n">
        <v>15954.15</v>
      </c>
      <c r="U243" t="n">
        <v>0.54</v>
      </c>
      <c r="V243" t="n">
        <v>0.85</v>
      </c>
      <c r="W243" t="n">
        <v>3.46</v>
      </c>
      <c r="X243" t="n">
        <v>1.04</v>
      </c>
      <c r="Y243" t="n">
        <v>1</v>
      </c>
      <c r="Z243" t="n">
        <v>10</v>
      </c>
    </row>
    <row r="244">
      <c r="A244" t="n">
        <v>12</v>
      </c>
      <c r="B244" t="n">
        <v>150</v>
      </c>
      <c r="C244" t="inlineStr">
        <is>
          <t xml:space="preserve">CONCLUIDO	</t>
        </is>
      </c>
      <c r="D244" t="n">
        <v>4.8056</v>
      </c>
      <c r="E244" t="n">
        <v>20.81</v>
      </c>
      <c r="F244" t="n">
        <v>15.09</v>
      </c>
      <c r="G244" t="n">
        <v>18.48</v>
      </c>
      <c r="H244" t="n">
        <v>0.24</v>
      </c>
      <c r="I244" t="n">
        <v>49</v>
      </c>
      <c r="J244" t="n">
        <v>302.96</v>
      </c>
      <c r="K244" t="n">
        <v>61.82</v>
      </c>
      <c r="L244" t="n">
        <v>4</v>
      </c>
      <c r="M244" t="n">
        <v>47</v>
      </c>
      <c r="N244" t="n">
        <v>87.14</v>
      </c>
      <c r="O244" t="n">
        <v>37599.4</v>
      </c>
      <c r="P244" t="n">
        <v>264.55</v>
      </c>
      <c r="Q244" t="n">
        <v>1389.68</v>
      </c>
      <c r="R244" t="n">
        <v>71.59</v>
      </c>
      <c r="S244" t="n">
        <v>39.31</v>
      </c>
      <c r="T244" t="n">
        <v>15115.37</v>
      </c>
      <c r="U244" t="n">
        <v>0.55</v>
      </c>
      <c r="V244" t="n">
        <v>0.85</v>
      </c>
      <c r="W244" t="n">
        <v>3.43</v>
      </c>
      <c r="X244" t="n">
        <v>0.97</v>
      </c>
      <c r="Y244" t="n">
        <v>1</v>
      </c>
      <c r="Z244" t="n">
        <v>10</v>
      </c>
    </row>
    <row r="245">
      <c r="A245" t="n">
        <v>13</v>
      </c>
      <c r="B245" t="n">
        <v>150</v>
      </c>
      <c r="C245" t="inlineStr">
        <is>
          <t xml:space="preserve">CONCLUIDO	</t>
        </is>
      </c>
      <c r="D245" t="n">
        <v>4.8601</v>
      </c>
      <c r="E245" t="n">
        <v>20.58</v>
      </c>
      <c r="F245" t="n">
        <v>15.02</v>
      </c>
      <c r="G245" t="n">
        <v>19.59</v>
      </c>
      <c r="H245" t="n">
        <v>0.25</v>
      </c>
      <c r="I245" t="n">
        <v>46</v>
      </c>
      <c r="J245" t="n">
        <v>303.49</v>
      </c>
      <c r="K245" t="n">
        <v>61.82</v>
      </c>
      <c r="L245" t="n">
        <v>4.25</v>
      </c>
      <c r="M245" t="n">
        <v>44</v>
      </c>
      <c r="N245" t="n">
        <v>87.42</v>
      </c>
      <c r="O245" t="n">
        <v>37664.98</v>
      </c>
      <c r="P245" t="n">
        <v>262.42</v>
      </c>
      <c r="Q245" t="n">
        <v>1389.68</v>
      </c>
      <c r="R245" t="n">
        <v>69.48</v>
      </c>
      <c r="S245" t="n">
        <v>39.31</v>
      </c>
      <c r="T245" t="n">
        <v>14074.37</v>
      </c>
      <c r="U245" t="n">
        <v>0.57</v>
      </c>
      <c r="V245" t="n">
        <v>0.85</v>
      </c>
      <c r="W245" t="n">
        <v>3.43</v>
      </c>
      <c r="X245" t="n">
        <v>0.9</v>
      </c>
      <c r="Y245" t="n">
        <v>1</v>
      </c>
      <c r="Z245" t="n">
        <v>10</v>
      </c>
    </row>
    <row r="246">
      <c r="A246" t="n">
        <v>14</v>
      </c>
      <c r="B246" t="n">
        <v>150</v>
      </c>
      <c r="C246" t="inlineStr">
        <is>
          <t xml:space="preserve">CONCLUIDO	</t>
        </is>
      </c>
      <c r="D246" t="n">
        <v>4.9147</v>
      </c>
      <c r="E246" t="n">
        <v>20.35</v>
      </c>
      <c r="F246" t="n">
        <v>14.96</v>
      </c>
      <c r="G246" t="n">
        <v>20.88</v>
      </c>
      <c r="H246" t="n">
        <v>0.26</v>
      </c>
      <c r="I246" t="n">
        <v>43</v>
      </c>
      <c r="J246" t="n">
        <v>304.03</v>
      </c>
      <c r="K246" t="n">
        <v>61.82</v>
      </c>
      <c r="L246" t="n">
        <v>4.5</v>
      </c>
      <c r="M246" t="n">
        <v>41</v>
      </c>
      <c r="N246" t="n">
        <v>87.7</v>
      </c>
      <c r="O246" t="n">
        <v>37730.68</v>
      </c>
      <c r="P246" t="n">
        <v>260.74</v>
      </c>
      <c r="Q246" t="n">
        <v>1389.98</v>
      </c>
      <c r="R246" t="n">
        <v>67.54000000000001</v>
      </c>
      <c r="S246" t="n">
        <v>39.31</v>
      </c>
      <c r="T246" t="n">
        <v>13119.96</v>
      </c>
      <c r="U246" t="n">
        <v>0.58</v>
      </c>
      <c r="V246" t="n">
        <v>0.86</v>
      </c>
      <c r="W246" t="n">
        <v>3.43</v>
      </c>
      <c r="X246" t="n">
        <v>0.84</v>
      </c>
      <c r="Y246" t="n">
        <v>1</v>
      </c>
      <c r="Z246" t="n">
        <v>10</v>
      </c>
    </row>
    <row r="247">
      <c r="A247" t="n">
        <v>15</v>
      </c>
      <c r="B247" t="n">
        <v>150</v>
      </c>
      <c r="C247" t="inlineStr">
        <is>
          <t xml:space="preserve">CONCLUIDO	</t>
        </is>
      </c>
      <c r="D247" t="n">
        <v>4.967</v>
      </c>
      <c r="E247" t="n">
        <v>20.13</v>
      </c>
      <c r="F247" t="n">
        <v>14.91</v>
      </c>
      <c r="G247" t="n">
        <v>22.37</v>
      </c>
      <c r="H247" t="n">
        <v>0.28</v>
      </c>
      <c r="I247" t="n">
        <v>40</v>
      </c>
      <c r="J247" t="n">
        <v>304.56</v>
      </c>
      <c r="K247" t="n">
        <v>61.82</v>
      </c>
      <c r="L247" t="n">
        <v>4.75</v>
      </c>
      <c r="M247" t="n">
        <v>38</v>
      </c>
      <c r="N247" t="n">
        <v>87.98999999999999</v>
      </c>
      <c r="O247" t="n">
        <v>37796.51</v>
      </c>
      <c r="P247" t="n">
        <v>259.02</v>
      </c>
      <c r="Q247" t="n">
        <v>1389.79</v>
      </c>
      <c r="R247" t="n">
        <v>65.77</v>
      </c>
      <c r="S247" t="n">
        <v>39.31</v>
      </c>
      <c r="T247" t="n">
        <v>12251.4</v>
      </c>
      <c r="U247" t="n">
        <v>0.6</v>
      </c>
      <c r="V247" t="n">
        <v>0.86</v>
      </c>
      <c r="W247" t="n">
        <v>3.43</v>
      </c>
      <c r="X247" t="n">
        <v>0.79</v>
      </c>
      <c r="Y247" t="n">
        <v>1</v>
      </c>
      <c r="Z247" t="n">
        <v>10</v>
      </c>
    </row>
    <row r="248">
      <c r="A248" t="n">
        <v>16</v>
      </c>
      <c r="B248" t="n">
        <v>150</v>
      </c>
      <c r="C248" t="inlineStr">
        <is>
          <t xml:space="preserve">CONCLUIDO	</t>
        </is>
      </c>
      <c r="D248" t="n">
        <v>5.0069</v>
      </c>
      <c r="E248" t="n">
        <v>19.97</v>
      </c>
      <c r="F248" t="n">
        <v>14.86</v>
      </c>
      <c r="G248" t="n">
        <v>23.47</v>
      </c>
      <c r="H248" t="n">
        <v>0.29</v>
      </c>
      <c r="I248" t="n">
        <v>38</v>
      </c>
      <c r="J248" t="n">
        <v>305.09</v>
      </c>
      <c r="K248" t="n">
        <v>61.82</v>
      </c>
      <c r="L248" t="n">
        <v>5</v>
      </c>
      <c r="M248" t="n">
        <v>36</v>
      </c>
      <c r="N248" t="n">
        <v>88.27</v>
      </c>
      <c r="O248" t="n">
        <v>37862.45</v>
      </c>
      <c r="P248" t="n">
        <v>257.51</v>
      </c>
      <c r="Q248" t="n">
        <v>1389.74</v>
      </c>
      <c r="R248" t="n">
        <v>64.37</v>
      </c>
      <c r="S248" t="n">
        <v>39.31</v>
      </c>
      <c r="T248" t="n">
        <v>11562.65</v>
      </c>
      <c r="U248" t="n">
        <v>0.61</v>
      </c>
      <c r="V248" t="n">
        <v>0.86</v>
      </c>
      <c r="W248" t="n">
        <v>3.42</v>
      </c>
      <c r="X248" t="n">
        <v>0.74</v>
      </c>
      <c r="Y248" t="n">
        <v>1</v>
      </c>
      <c r="Z248" t="n">
        <v>10</v>
      </c>
    </row>
    <row r="249">
      <c r="A249" t="n">
        <v>17</v>
      </c>
      <c r="B249" t="n">
        <v>150</v>
      </c>
      <c r="C249" t="inlineStr">
        <is>
          <t xml:space="preserve">CONCLUIDO	</t>
        </is>
      </c>
      <c r="D249" t="n">
        <v>5.0455</v>
      </c>
      <c r="E249" t="n">
        <v>19.82</v>
      </c>
      <c r="F249" t="n">
        <v>14.82</v>
      </c>
      <c r="G249" t="n">
        <v>24.7</v>
      </c>
      <c r="H249" t="n">
        <v>0.31</v>
      </c>
      <c r="I249" t="n">
        <v>36</v>
      </c>
      <c r="J249" t="n">
        <v>305.63</v>
      </c>
      <c r="K249" t="n">
        <v>61.82</v>
      </c>
      <c r="L249" t="n">
        <v>5.25</v>
      </c>
      <c r="M249" t="n">
        <v>34</v>
      </c>
      <c r="N249" t="n">
        <v>88.56</v>
      </c>
      <c r="O249" t="n">
        <v>37928.52</v>
      </c>
      <c r="P249" t="n">
        <v>255.95</v>
      </c>
      <c r="Q249" t="n">
        <v>1389.74</v>
      </c>
      <c r="R249" t="n">
        <v>63.1</v>
      </c>
      <c r="S249" t="n">
        <v>39.31</v>
      </c>
      <c r="T249" t="n">
        <v>10935.39</v>
      </c>
      <c r="U249" t="n">
        <v>0.62</v>
      </c>
      <c r="V249" t="n">
        <v>0.87</v>
      </c>
      <c r="W249" t="n">
        <v>3.42</v>
      </c>
      <c r="X249" t="n">
        <v>0.7</v>
      </c>
      <c r="Y249" t="n">
        <v>1</v>
      </c>
      <c r="Z249" t="n">
        <v>10</v>
      </c>
    </row>
    <row r="250">
      <c r="A250" t="n">
        <v>18</v>
      </c>
      <c r="B250" t="n">
        <v>150</v>
      </c>
      <c r="C250" t="inlineStr">
        <is>
          <t xml:space="preserve">CONCLUIDO	</t>
        </is>
      </c>
      <c r="D250" t="n">
        <v>5.0631</v>
      </c>
      <c r="E250" t="n">
        <v>19.75</v>
      </c>
      <c r="F250" t="n">
        <v>14.81</v>
      </c>
      <c r="G250" t="n">
        <v>25.39</v>
      </c>
      <c r="H250" t="n">
        <v>0.32</v>
      </c>
      <c r="I250" t="n">
        <v>35</v>
      </c>
      <c r="J250" t="n">
        <v>306.17</v>
      </c>
      <c r="K250" t="n">
        <v>61.82</v>
      </c>
      <c r="L250" t="n">
        <v>5.5</v>
      </c>
      <c r="M250" t="n">
        <v>33</v>
      </c>
      <c r="N250" t="n">
        <v>88.84</v>
      </c>
      <c r="O250" t="n">
        <v>37994.72</v>
      </c>
      <c r="P250" t="n">
        <v>254.6</v>
      </c>
      <c r="Q250" t="n">
        <v>1389.9</v>
      </c>
      <c r="R250" t="n">
        <v>62.72</v>
      </c>
      <c r="S250" t="n">
        <v>39.31</v>
      </c>
      <c r="T250" t="n">
        <v>10751.94</v>
      </c>
      <c r="U250" t="n">
        <v>0.63</v>
      </c>
      <c r="V250" t="n">
        <v>0.87</v>
      </c>
      <c r="W250" t="n">
        <v>3.42</v>
      </c>
      <c r="X250" t="n">
        <v>0.6899999999999999</v>
      </c>
      <c r="Y250" t="n">
        <v>1</v>
      </c>
      <c r="Z250" t="n">
        <v>10</v>
      </c>
    </row>
    <row r="251">
      <c r="A251" t="n">
        <v>19</v>
      </c>
      <c r="B251" t="n">
        <v>150</v>
      </c>
      <c r="C251" t="inlineStr">
        <is>
          <t xml:space="preserve">CONCLUIDO	</t>
        </is>
      </c>
      <c r="D251" t="n">
        <v>5.1031</v>
      </c>
      <c r="E251" t="n">
        <v>19.6</v>
      </c>
      <c r="F251" t="n">
        <v>14.77</v>
      </c>
      <c r="G251" t="n">
        <v>26.85</v>
      </c>
      <c r="H251" t="n">
        <v>0.33</v>
      </c>
      <c r="I251" t="n">
        <v>33</v>
      </c>
      <c r="J251" t="n">
        <v>306.7</v>
      </c>
      <c r="K251" t="n">
        <v>61.82</v>
      </c>
      <c r="L251" t="n">
        <v>5.75</v>
      </c>
      <c r="M251" t="n">
        <v>31</v>
      </c>
      <c r="N251" t="n">
        <v>89.13</v>
      </c>
      <c r="O251" t="n">
        <v>38061.04</v>
      </c>
      <c r="P251" t="n">
        <v>253.31</v>
      </c>
      <c r="Q251" t="n">
        <v>1389.63</v>
      </c>
      <c r="R251" t="n">
        <v>61.22</v>
      </c>
      <c r="S251" t="n">
        <v>39.31</v>
      </c>
      <c r="T251" t="n">
        <v>10011.98</v>
      </c>
      <c r="U251" t="n">
        <v>0.64</v>
      </c>
      <c r="V251" t="n">
        <v>0.87</v>
      </c>
      <c r="W251" t="n">
        <v>3.42</v>
      </c>
      <c r="X251" t="n">
        <v>0.64</v>
      </c>
      <c r="Y251" t="n">
        <v>1</v>
      </c>
      <c r="Z251" t="n">
        <v>10</v>
      </c>
    </row>
    <row r="252">
      <c r="A252" t="n">
        <v>20</v>
      </c>
      <c r="B252" t="n">
        <v>150</v>
      </c>
      <c r="C252" t="inlineStr">
        <is>
          <t xml:space="preserve">CONCLUIDO	</t>
        </is>
      </c>
      <c r="D252" t="n">
        <v>5.1181</v>
      </c>
      <c r="E252" t="n">
        <v>19.54</v>
      </c>
      <c r="F252" t="n">
        <v>14.76</v>
      </c>
      <c r="G252" t="n">
        <v>27.68</v>
      </c>
      <c r="H252" t="n">
        <v>0.35</v>
      </c>
      <c r="I252" t="n">
        <v>32</v>
      </c>
      <c r="J252" t="n">
        <v>307.24</v>
      </c>
      <c r="K252" t="n">
        <v>61.82</v>
      </c>
      <c r="L252" t="n">
        <v>6</v>
      </c>
      <c r="M252" t="n">
        <v>30</v>
      </c>
      <c r="N252" t="n">
        <v>89.42</v>
      </c>
      <c r="O252" t="n">
        <v>38127.48</v>
      </c>
      <c r="P252" t="n">
        <v>252.47</v>
      </c>
      <c r="Q252" t="n">
        <v>1389.68</v>
      </c>
      <c r="R252" t="n">
        <v>61.22</v>
      </c>
      <c r="S252" t="n">
        <v>39.31</v>
      </c>
      <c r="T252" t="n">
        <v>10013.5</v>
      </c>
      <c r="U252" t="n">
        <v>0.64</v>
      </c>
      <c r="V252" t="n">
        <v>0.87</v>
      </c>
      <c r="W252" t="n">
        <v>3.42</v>
      </c>
      <c r="X252" t="n">
        <v>0.64</v>
      </c>
      <c r="Y252" t="n">
        <v>1</v>
      </c>
      <c r="Z252" t="n">
        <v>10</v>
      </c>
    </row>
    <row r="253">
      <c r="A253" t="n">
        <v>21</v>
      </c>
      <c r="B253" t="n">
        <v>150</v>
      </c>
      <c r="C253" t="inlineStr">
        <is>
          <t xml:space="preserve">CONCLUIDO	</t>
        </is>
      </c>
      <c r="D253" t="n">
        <v>5.1697</v>
      </c>
      <c r="E253" t="n">
        <v>19.34</v>
      </c>
      <c r="F253" t="n">
        <v>14.68</v>
      </c>
      <c r="G253" t="n">
        <v>29.36</v>
      </c>
      <c r="H253" t="n">
        <v>0.36</v>
      </c>
      <c r="I253" t="n">
        <v>30</v>
      </c>
      <c r="J253" t="n">
        <v>307.78</v>
      </c>
      <c r="K253" t="n">
        <v>61.82</v>
      </c>
      <c r="L253" t="n">
        <v>6.25</v>
      </c>
      <c r="M253" t="n">
        <v>28</v>
      </c>
      <c r="N253" t="n">
        <v>89.70999999999999</v>
      </c>
      <c r="O253" t="n">
        <v>38194.05</v>
      </c>
      <c r="P253" t="n">
        <v>250.21</v>
      </c>
      <c r="Q253" t="n">
        <v>1389.6</v>
      </c>
      <c r="R253" t="n">
        <v>58.71</v>
      </c>
      <c r="S253" t="n">
        <v>39.31</v>
      </c>
      <c r="T253" t="n">
        <v>8771.129999999999</v>
      </c>
      <c r="U253" t="n">
        <v>0.67</v>
      </c>
      <c r="V253" t="n">
        <v>0.87</v>
      </c>
      <c r="W253" t="n">
        <v>3.4</v>
      </c>
      <c r="X253" t="n">
        <v>0.5600000000000001</v>
      </c>
      <c r="Y253" t="n">
        <v>1</v>
      </c>
      <c r="Z253" t="n">
        <v>10</v>
      </c>
    </row>
    <row r="254">
      <c r="A254" t="n">
        <v>22</v>
      </c>
      <c r="B254" t="n">
        <v>150</v>
      </c>
      <c r="C254" t="inlineStr">
        <is>
          <t xml:space="preserve">CONCLUIDO	</t>
        </is>
      </c>
      <c r="D254" t="n">
        <v>5.1827</v>
      </c>
      <c r="E254" t="n">
        <v>19.3</v>
      </c>
      <c r="F254" t="n">
        <v>14.69</v>
      </c>
      <c r="G254" t="n">
        <v>30.39</v>
      </c>
      <c r="H254" t="n">
        <v>0.38</v>
      </c>
      <c r="I254" t="n">
        <v>29</v>
      </c>
      <c r="J254" t="n">
        <v>308.32</v>
      </c>
      <c r="K254" t="n">
        <v>61.82</v>
      </c>
      <c r="L254" t="n">
        <v>6.5</v>
      </c>
      <c r="M254" t="n">
        <v>27</v>
      </c>
      <c r="N254" t="n">
        <v>90</v>
      </c>
      <c r="O254" t="n">
        <v>38260.74</v>
      </c>
      <c r="P254" t="n">
        <v>249.54</v>
      </c>
      <c r="Q254" t="n">
        <v>1389.68</v>
      </c>
      <c r="R254" t="n">
        <v>58.96</v>
      </c>
      <c r="S254" t="n">
        <v>39.31</v>
      </c>
      <c r="T254" t="n">
        <v>8900.190000000001</v>
      </c>
      <c r="U254" t="n">
        <v>0.67</v>
      </c>
      <c r="V254" t="n">
        <v>0.87</v>
      </c>
      <c r="W254" t="n">
        <v>3.41</v>
      </c>
      <c r="X254" t="n">
        <v>0.5600000000000001</v>
      </c>
      <c r="Y254" t="n">
        <v>1</v>
      </c>
      <c r="Z254" t="n">
        <v>10</v>
      </c>
    </row>
    <row r="255">
      <c r="A255" t="n">
        <v>23</v>
      </c>
      <c r="B255" t="n">
        <v>150</v>
      </c>
      <c r="C255" t="inlineStr">
        <is>
          <t xml:space="preserve">CONCLUIDO	</t>
        </is>
      </c>
      <c r="D255" t="n">
        <v>5.2034</v>
      </c>
      <c r="E255" t="n">
        <v>19.22</v>
      </c>
      <c r="F255" t="n">
        <v>14.67</v>
      </c>
      <c r="G255" t="n">
        <v>31.43</v>
      </c>
      <c r="H255" t="n">
        <v>0.39</v>
      </c>
      <c r="I255" t="n">
        <v>28</v>
      </c>
      <c r="J255" t="n">
        <v>308.86</v>
      </c>
      <c r="K255" t="n">
        <v>61.82</v>
      </c>
      <c r="L255" t="n">
        <v>6.75</v>
      </c>
      <c r="M255" t="n">
        <v>26</v>
      </c>
      <c r="N255" t="n">
        <v>90.29000000000001</v>
      </c>
      <c r="O255" t="n">
        <v>38327.57</v>
      </c>
      <c r="P255" t="n">
        <v>248.4</v>
      </c>
      <c r="Q255" t="n">
        <v>1389.63</v>
      </c>
      <c r="R255" t="n">
        <v>58.27</v>
      </c>
      <c r="S255" t="n">
        <v>39.31</v>
      </c>
      <c r="T255" t="n">
        <v>8558.84</v>
      </c>
      <c r="U255" t="n">
        <v>0.67</v>
      </c>
      <c r="V255" t="n">
        <v>0.88</v>
      </c>
      <c r="W255" t="n">
        <v>3.4</v>
      </c>
      <c r="X255" t="n">
        <v>0.54</v>
      </c>
      <c r="Y255" t="n">
        <v>1</v>
      </c>
      <c r="Z255" t="n">
        <v>10</v>
      </c>
    </row>
    <row r="256">
      <c r="A256" t="n">
        <v>24</v>
      </c>
      <c r="B256" t="n">
        <v>150</v>
      </c>
      <c r="C256" t="inlineStr">
        <is>
          <t xml:space="preserve">CONCLUIDO	</t>
        </is>
      </c>
      <c r="D256" t="n">
        <v>5.2193</v>
      </c>
      <c r="E256" t="n">
        <v>19.16</v>
      </c>
      <c r="F256" t="n">
        <v>14.66</v>
      </c>
      <c r="G256" t="n">
        <v>32.58</v>
      </c>
      <c r="H256" t="n">
        <v>0.4</v>
      </c>
      <c r="I256" t="n">
        <v>27</v>
      </c>
      <c r="J256" t="n">
        <v>309.41</v>
      </c>
      <c r="K256" t="n">
        <v>61.82</v>
      </c>
      <c r="L256" t="n">
        <v>7</v>
      </c>
      <c r="M256" t="n">
        <v>25</v>
      </c>
      <c r="N256" t="n">
        <v>90.59</v>
      </c>
      <c r="O256" t="n">
        <v>38394.52</v>
      </c>
      <c r="P256" t="n">
        <v>247.25</v>
      </c>
      <c r="Q256" t="n">
        <v>1389.61</v>
      </c>
      <c r="R256" t="n">
        <v>58.13</v>
      </c>
      <c r="S256" t="n">
        <v>39.31</v>
      </c>
      <c r="T256" t="n">
        <v>8497.91</v>
      </c>
      <c r="U256" t="n">
        <v>0.68</v>
      </c>
      <c r="V256" t="n">
        <v>0.88</v>
      </c>
      <c r="W256" t="n">
        <v>3.41</v>
      </c>
      <c r="X256" t="n">
        <v>0.54</v>
      </c>
      <c r="Y256" t="n">
        <v>1</v>
      </c>
      <c r="Z256" t="n">
        <v>10</v>
      </c>
    </row>
    <row r="257">
      <c r="A257" t="n">
        <v>25</v>
      </c>
      <c r="B257" t="n">
        <v>150</v>
      </c>
      <c r="C257" t="inlineStr">
        <is>
          <t xml:space="preserve">CONCLUIDO	</t>
        </is>
      </c>
      <c r="D257" t="n">
        <v>5.241</v>
      </c>
      <c r="E257" t="n">
        <v>19.08</v>
      </c>
      <c r="F257" t="n">
        <v>14.64</v>
      </c>
      <c r="G257" t="n">
        <v>33.78</v>
      </c>
      <c r="H257" t="n">
        <v>0.42</v>
      </c>
      <c r="I257" t="n">
        <v>26</v>
      </c>
      <c r="J257" t="n">
        <v>309.95</v>
      </c>
      <c r="K257" t="n">
        <v>61.82</v>
      </c>
      <c r="L257" t="n">
        <v>7.25</v>
      </c>
      <c r="M257" t="n">
        <v>24</v>
      </c>
      <c r="N257" t="n">
        <v>90.88</v>
      </c>
      <c r="O257" t="n">
        <v>38461.6</v>
      </c>
      <c r="P257" t="n">
        <v>246.36</v>
      </c>
      <c r="Q257" t="n">
        <v>1389.67</v>
      </c>
      <c r="R257" t="n">
        <v>57.34</v>
      </c>
      <c r="S257" t="n">
        <v>39.31</v>
      </c>
      <c r="T257" t="n">
        <v>8104.52</v>
      </c>
      <c r="U257" t="n">
        <v>0.6899999999999999</v>
      </c>
      <c r="V257" t="n">
        <v>0.88</v>
      </c>
      <c r="W257" t="n">
        <v>3.41</v>
      </c>
      <c r="X257" t="n">
        <v>0.52</v>
      </c>
      <c r="Y257" t="n">
        <v>1</v>
      </c>
      <c r="Z257" t="n">
        <v>10</v>
      </c>
    </row>
    <row r="258">
      <c r="A258" t="n">
        <v>26</v>
      </c>
      <c r="B258" t="n">
        <v>150</v>
      </c>
      <c r="C258" t="inlineStr">
        <is>
          <t xml:space="preserve">CONCLUIDO	</t>
        </is>
      </c>
      <c r="D258" t="n">
        <v>5.2655</v>
      </c>
      <c r="E258" t="n">
        <v>18.99</v>
      </c>
      <c r="F258" t="n">
        <v>14.61</v>
      </c>
      <c r="G258" t="n">
        <v>35.05</v>
      </c>
      <c r="H258" t="n">
        <v>0.43</v>
      </c>
      <c r="I258" t="n">
        <v>25</v>
      </c>
      <c r="J258" t="n">
        <v>310.5</v>
      </c>
      <c r="K258" t="n">
        <v>61.82</v>
      </c>
      <c r="L258" t="n">
        <v>7.5</v>
      </c>
      <c r="M258" t="n">
        <v>23</v>
      </c>
      <c r="N258" t="n">
        <v>91.18000000000001</v>
      </c>
      <c r="O258" t="n">
        <v>38528.81</v>
      </c>
      <c r="P258" t="n">
        <v>245.1</v>
      </c>
      <c r="Q258" t="n">
        <v>1389.59</v>
      </c>
      <c r="R258" t="n">
        <v>56.44</v>
      </c>
      <c r="S258" t="n">
        <v>39.31</v>
      </c>
      <c r="T258" t="n">
        <v>7661.82</v>
      </c>
      <c r="U258" t="n">
        <v>0.7</v>
      </c>
      <c r="V258" t="n">
        <v>0.88</v>
      </c>
      <c r="W258" t="n">
        <v>3.4</v>
      </c>
      <c r="X258" t="n">
        <v>0.48</v>
      </c>
      <c r="Y258" t="n">
        <v>1</v>
      </c>
      <c r="Z258" t="n">
        <v>10</v>
      </c>
    </row>
    <row r="259">
      <c r="A259" t="n">
        <v>27</v>
      </c>
      <c r="B259" t="n">
        <v>150</v>
      </c>
      <c r="C259" t="inlineStr">
        <is>
          <t xml:space="preserve">CONCLUIDO	</t>
        </is>
      </c>
      <c r="D259" t="n">
        <v>5.2877</v>
      </c>
      <c r="E259" t="n">
        <v>18.91</v>
      </c>
      <c r="F259" t="n">
        <v>14.58</v>
      </c>
      <c r="G259" t="n">
        <v>36.45</v>
      </c>
      <c r="H259" t="n">
        <v>0.44</v>
      </c>
      <c r="I259" t="n">
        <v>24</v>
      </c>
      <c r="J259" t="n">
        <v>311.04</v>
      </c>
      <c r="K259" t="n">
        <v>61.82</v>
      </c>
      <c r="L259" t="n">
        <v>7.75</v>
      </c>
      <c r="M259" t="n">
        <v>22</v>
      </c>
      <c r="N259" t="n">
        <v>91.47</v>
      </c>
      <c r="O259" t="n">
        <v>38596.15</v>
      </c>
      <c r="P259" t="n">
        <v>243.44</v>
      </c>
      <c r="Q259" t="n">
        <v>1389.64</v>
      </c>
      <c r="R259" t="n">
        <v>55.61</v>
      </c>
      <c r="S259" t="n">
        <v>39.31</v>
      </c>
      <c r="T259" t="n">
        <v>7248.31</v>
      </c>
      <c r="U259" t="n">
        <v>0.71</v>
      </c>
      <c r="V259" t="n">
        <v>0.88</v>
      </c>
      <c r="W259" t="n">
        <v>3.4</v>
      </c>
      <c r="X259" t="n">
        <v>0.46</v>
      </c>
      <c r="Y259" t="n">
        <v>1</v>
      </c>
      <c r="Z259" t="n">
        <v>10</v>
      </c>
    </row>
    <row r="260">
      <c r="A260" t="n">
        <v>28</v>
      </c>
      <c r="B260" t="n">
        <v>150</v>
      </c>
      <c r="C260" t="inlineStr">
        <is>
          <t xml:space="preserve">CONCLUIDO	</t>
        </is>
      </c>
      <c r="D260" t="n">
        <v>5.3091</v>
      </c>
      <c r="E260" t="n">
        <v>18.84</v>
      </c>
      <c r="F260" t="n">
        <v>14.56</v>
      </c>
      <c r="G260" t="n">
        <v>37.98</v>
      </c>
      <c r="H260" t="n">
        <v>0.46</v>
      </c>
      <c r="I260" t="n">
        <v>23</v>
      </c>
      <c r="J260" t="n">
        <v>311.59</v>
      </c>
      <c r="K260" t="n">
        <v>61.82</v>
      </c>
      <c r="L260" t="n">
        <v>8</v>
      </c>
      <c r="M260" t="n">
        <v>21</v>
      </c>
      <c r="N260" t="n">
        <v>91.77</v>
      </c>
      <c r="O260" t="n">
        <v>38663.62</v>
      </c>
      <c r="P260" t="n">
        <v>242.4</v>
      </c>
      <c r="Q260" t="n">
        <v>1389.71</v>
      </c>
      <c r="R260" t="n">
        <v>54.96</v>
      </c>
      <c r="S260" t="n">
        <v>39.31</v>
      </c>
      <c r="T260" t="n">
        <v>6928.6</v>
      </c>
      <c r="U260" t="n">
        <v>0.72</v>
      </c>
      <c r="V260" t="n">
        <v>0.88</v>
      </c>
      <c r="W260" t="n">
        <v>3.4</v>
      </c>
      <c r="X260" t="n">
        <v>0.44</v>
      </c>
      <c r="Y260" t="n">
        <v>1</v>
      </c>
      <c r="Z260" t="n">
        <v>10</v>
      </c>
    </row>
    <row r="261">
      <c r="A261" t="n">
        <v>29</v>
      </c>
      <c r="B261" t="n">
        <v>150</v>
      </c>
      <c r="C261" t="inlineStr">
        <is>
          <t xml:space="preserve">CONCLUIDO	</t>
        </is>
      </c>
      <c r="D261" t="n">
        <v>5.3319</v>
      </c>
      <c r="E261" t="n">
        <v>18.76</v>
      </c>
      <c r="F261" t="n">
        <v>14.54</v>
      </c>
      <c r="G261" t="n">
        <v>39.64</v>
      </c>
      <c r="H261" t="n">
        <v>0.47</v>
      </c>
      <c r="I261" t="n">
        <v>22</v>
      </c>
      <c r="J261" t="n">
        <v>312.14</v>
      </c>
      <c r="K261" t="n">
        <v>61.82</v>
      </c>
      <c r="L261" t="n">
        <v>8.25</v>
      </c>
      <c r="M261" t="n">
        <v>20</v>
      </c>
      <c r="N261" t="n">
        <v>92.06999999999999</v>
      </c>
      <c r="O261" t="n">
        <v>38731.35</v>
      </c>
      <c r="P261" t="n">
        <v>240.64</v>
      </c>
      <c r="Q261" t="n">
        <v>1389.71</v>
      </c>
      <c r="R261" t="n">
        <v>54.05</v>
      </c>
      <c r="S261" t="n">
        <v>39.31</v>
      </c>
      <c r="T261" t="n">
        <v>6479.3</v>
      </c>
      <c r="U261" t="n">
        <v>0.73</v>
      </c>
      <c r="V261" t="n">
        <v>0.88</v>
      </c>
      <c r="W261" t="n">
        <v>3.4</v>
      </c>
      <c r="X261" t="n">
        <v>0.41</v>
      </c>
      <c r="Y261" t="n">
        <v>1</v>
      </c>
      <c r="Z261" t="n">
        <v>10</v>
      </c>
    </row>
    <row r="262">
      <c r="A262" t="n">
        <v>30</v>
      </c>
      <c r="B262" t="n">
        <v>150</v>
      </c>
      <c r="C262" t="inlineStr">
        <is>
          <t xml:space="preserve">CONCLUIDO	</t>
        </is>
      </c>
      <c r="D262" t="n">
        <v>5.329</v>
      </c>
      <c r="E262" t="n">
        <v>18.77</v>
      </c>
      <c r="F262" t="n">
        <v>14.55</v>
      </c>
      <c r="G262" t="n">
        <v>39.67</v>
      </c>
      <c r="H262" t="n">
        <v>0.48</v>
      </c>
      <c r="I262" t="n">
        <v>22</v>
      </c>
      <c r="J262" t="n">
        <v>312.69</v>
      </c>
      <c r="K262" t="n">
        <v>61.82</v>
      </c>
      <c r="L262" t="n">
        <v>8.5</v>
      </c>
      <c r="M262" t="n">
        <v>20</v>
      </c>
      <c r="N262" t="n">
        <v>92.37</v>
      </c>
      <c r="O262" t="n">
        <v>38799.09</v>
      </c>
      <c r="P262" t="n">
        <v>240.32</v>
      </c>
      <c r="Q262" t="n">
        <v>1389.62</v>
      </c>
      <c r="R262" t="n">
        <v>54.69</v>
      </c>
      <c r="S262" t="n">
        <v>39.31</v>
      </c>
      <c r="T262" t="n">
        <v>6801.84</v>
      </c>
      <c r="U262" t="n">
        <v>0.72</v>
      </c>
      <c r="V262" t="n">
        <v>0.88</v>
      </c>
      <c r="W262" t="n">
        <v>3.39</v>
      </c>
      <c r="X262" t="n">
        <v>0.42</v>
      </c>
      <c r="Y262" t="n">
        <v>1</v>
      </c>
      <c r="Z262" t="n">
        <v>10</v>
      </c>
    </row>
    <row r="263">
      <c r="A263" t="n">
        <v>31</v>
      </c>
      <c r="B263" t="n">
        <v>150</v>
      </c>
      <c r="C263" t="inlineStr">
        <is>
          <t xml:space="preserve">CONCLUIDO	</t>
        </is>
      </c>
      <c r="D263" t="n">
        <v>5.352</v>
      </c>
      <c r="E263" t="n">
        <v>18.68</v>
      </c>
      <c r="F263" t="n">
        <v>14.52</v>
      </c>
      <c r="G263" t="n">
        <v>41.49</v>
      </c>
      <c r="H263" t="n">
        <v>0.5</v>
      </c>
      <c r="I263" t="n">
        <v>21</v>
      </c>
      <c r="J263" t="n">
        <v>313.24</v>
      </c>
      <c r="K263" t="n">
        <v>61.82</v>
      </c>
      <c r="L263" t="n">
        <v>8.75</v>
      </c>
      <c r="M263" t="n">
        <v>19</v>
      </c>
      <c r="N263" t="n">
        <v>92.67</v>
      </c>
      <c r="O263" t="n">
        <v>38866.96</v>
      </c>
      <c r="P263" t="n">
        <v>239.04</v>
      </c>
      <c r="Q263" t="n">
        <v>1389.61</v>
      </c>
      <c r="R263" t="n">
        <v>53.86</v>
      </c>
      <c r="S263" t="n">
        <v>39.31</v>
      </c>
      <c r="T263" t="n">
        <v>6388.27</v>
      </c>
      <c r="U263" t="n">
        <v>0.73</v>
      </c>
      <c r="V263" t="n">
        <v>0.88</v>
      </c>
      <c r="W263" t="n">
        <v>3.39</v>
      </c>
      <c r="X263" t="n">
        <v>0.4</v>
      </c>
      <c r="Y263" t="n">
        <v>1</v>
      </c>
      <c r="Z263" t="n">
        <v>10</v>
      </c>
    </row>
    <row r="264">
      <c r="A264" t="n">
        <v>32</v>
      </c>
      <c r="B264" t="n">
        <v>150</v>
      </c>
      <c r="C264" t="inlineStr">
        <is>
          <t xml:space="preserve">CONCLUIDO	</t>
        </is>
      </c>
      <c r="D264" t="n">
        <v>5.3762</v>
      </c>
      <c r="E264" t="n">
        <v>18.6</v>
      </c>
      <c r="F264" t="n">
        <v>14.49</v>
      </c>
      <c r="G264" t="n">
        <v>43.48</v>
      </c>
      <c r="H264" t="n">
        <v>0.51</v>
      </c>
      <c r="I264" t="n">
        <v>20</v>
      </c>
      <c r="J264" t="n">
        <v>313.79</v>
      </c>
      <c r="K264" t="n">
        <v>61.82</v>
      </c>
      <c r="L264" t="n">
        <v>9</v>
      </c>
      <c r="M264" t="n">
        <v>18</v>
      </c>
      <c r="N264" t="n">
        <v>92.97</v>
      </c>
      <c r="O264" t="n">
        <v>38934.97</v>
      </c>
      <c r="P264" t="n">
        <v>237.17</v>
      </c>
      <c r="Q264" t="n">
        <v>1389.68</v>
      </c>
      <c r="R264" t="n">
        <v>52.75</v>
      </c>
      <c r="S264" t="n">
        <v>39.31</v>
      </c>
      <c r="T264" t="n">
        <v>5840.62</v>
      </c>
      <c r="U264" t="n">
        <v>0.75</v>
      </c>
      <c r="V264" t="n">
        <v>0.89</v>
      </c>
      <c r="W264" t="n">
        <v>3.39</v>
      </c>
      <c r="X264" t="n">
        <v>0.37</v>
      </c>
      <c r="Y264" t="n">
        <v>1</v>
      </c>
      <c r="Z264" t="n">
        <v>10</v>
      </c>
    </row>
    <row r="265">
      <c r="A265" t="n">
        <v>33</v>
      </c>
      <c r="B265" t="n">
        <v>150</v>
      </c>
      <c r="C265" t="inlineStr">
        <is>
          <t xml:space="preserve">CONCLUIDO	</t>
        </is>
      </c>
      <c r="D265" t="n">
        <v>5.377</v>
      </c>
      <c r="E265" t="n">
        <v>18.6</v>
      </c>
      <c r="F265" t="n">
        <v>14.49</v>
      </c>
      <c r="G265" t="n">
        <v>43.47</v>
      </c>
      <c r="H265" t="n">
        <v>0.52</v>
      </c>
      <c r="I265" t="n">
        <v>20</v>
      </c>
      <c r="J265" t="n">
        <v>314.34</v>
      </c>
      <c r="K265" t="n">
        <v>61.82</v>
      </c>
      <c r="L265" t="n">
        <v>9.25</v>
      </c>
      <c r="M265" t="n">
        <v>18</v>
      </c>
      <c r="N265" t="n">
        <v>93.27</v>
      </c>
      <c r="O265" t="n">
        <v>39003.11</v>
      </c>
      <c r="P265" t="n">
        <v>237.37</v>
      </c>
      <c r="Q265" t="n">
        <v>1389.68</v>
      </c>
      <c r="R265" t="n">
        <v>52.73</v>
      </c>
      <c r="S265" t="n">
        <v>39.31</v>
      </c>
      <c r="T265" t="n">
        <v>5831.07</v>
      </c>
      <c r="U265" t="n">
        <v>0.75</v>
      </c>
      <c r="V265" t="n">
        <v>0.89</v>
      </c>
      <c r="W265" t="n">
        <v>3.39</v>
      </c>
      <c r="X265" t="n">
        <v>0.37</v>
      </c>
      <c r="Y265" t="n">
        <v>1</v>
      </c>
      <c r="Z265" t="n">
        <v>10</v>
      </c>
    </row>
    <row r="266">
      <c r="A266" t="n">
        <v>34</v>
      </c>
      <c r="B266" t="n">
        <v>150</v>
      </c>
      <c r="C266" t="inlineStr">
        <is>
          <t xml:space="preserve">CONCLUIDO	</t>
        </is>
      </c>
      <c r="D266" t="n">
        <v>5.3967</v>
      </c>
      <c r="E266" t="n">
        <v>18.53</v>
      </c>
      <c r="F266" t="n">
        <v>14.48</v>
      </c>
      <c r="G266" t="n">
        <v>45.72</v>
      </c>
      <c r="H266" t="n">
        <v>0.54</v>
      </c>
      <c r="I266" t="n">
        <v>19</v>
      </c>
      <c r="J266" t="n">
        <v>314.9</v>
      </c>
      <c r="K266" t="n">
        <v>61.82</v>
      </c>
      <c r="L266" t="n">
        <v>9.5</v>
      </c>
      <c r="M266" t="n">
        <v>17</v>
      </c>
      <c r="N266" t="n">
        <v>93.56999999999999</v>
      </c>
      <c r="O266" t="n">
        <v>39071.38</v>
      </c>
      <c r="P266" t="n">
        <v>235.72</v>
      </c>
      <c r="Q266" t="n">
        <v>1389.62</v>
      </c>
      <c r="R266" t="n">
        <v>52.3</v>
      </c>
      <c r="S266" t="n">
        <v>39.31</v>
      </c>
      <c r="T266" t="n">
        <v>5621.95</v>
      </c>
      <c r="U266" t="n">
        <v>0.75</v>
      </c>
      <c r="V266" t="n">
        <v>0.89</v>
      </c>
      <c r="W266" t="n">
        <v>3.39</v>
      </c>
      <c r="X266" t="n">
        <v>0.35</v>
      </c>
      <c r="Y266" t="n">
        <v>1</v>
      </c>
      <c r="Z266" t="n">
        <v>10</v>
      </c>
    </row>
    <row r="267">
      <c r="A267" t="n">
        <v>35</v>
      </c>
      <c r="B267" t="n">
        <v>150</v>
      </c>
      <c r="C267" t="inlineStr">
        <is>
          <t xml:space="preserve">CONCLUIDO	</t>
        </is>
      </c>
      <c r="D267" t="n">
        <v>5.3957</v>
      </c>
      <c r="E267" t="n">
        <v>18.53</v>
      </c>
      <c r="F267" t="n">
        <v>14.48</v>
      </c>
      <c r="G267" t="n">
        <v>45.73</v>
      </c>
      <c r="H267" t="n">
        <v>0.55</v>
      </c>
      <c r="I267" t="n">
        <v>19</v>
      </c>
      <c r="J267" t="n">
        <v>315.45</v>
      </c>
      <c r="K267" t="n">
        <v>61.82</v>
      </c>
      <c r="L267" t="n">
        <v>9.75</v>
      </c>
      <c r="M267" t="n">
        <v>17</v>
      </c>
      <c r="N267" t="n">
        <v>93.88</v>
      </c>
      <c r="O267" t="n">
        <v>39139.8</v>
      </c>
      <c r="P267" t="n">
        <v>235.02</v>
      </c>
      <c r="Q267" t="n">
        <v>1389.65</v>
      </c>
      <c r="R267" t="n">
        <v>52.4</v>
      </c>
      <c r="S267" t="n">
        <v>39.31</v>
      </c>
      <c r="T267" t="n">
        <v>5668.94</v>
      </c>
      <c r="U267" t="n">
        <v>0.75</v>
      </c>
      <c r="V267" t="n">
        <v>0.89</v>
      </c>
      <c r="W267" t="n">
        <v>3.39</v>
      </c>
      <c r="X267" t="n">
        <v>0.36</v>
      </c>
      <c r="Y267" t="n">
        <v>1</v>
      </c>
      <c r="Z267" t="n">
        <v>10</v>
      </c>
    </row>
    <row r="268">
      <c r="A268" t="n">
        <v>36</v>
      </c>
      <c r="B268" t="n">
        <v>150</v>
      </c>
      <c r="C268" t="inlineStr">
        <is>
          <t xml:space="preserve">CONCLUIDO	</t>
        </is>
      </c>
      <c r="D268" t="n">
        <v>5.4187</v>
      </c>
      <c r="E268" t="n">
        <v>18.45</v>
      </c>
      <c r="F268" t="n">
        <v>14.46</v>
      </c>
      <c r="G268" t="n">
        <v>48.19</v>
      </c>
      <c r="H268" t="n">
        <v>0.5600000000000001</v>
      </c>
      <c r="I268" t="n">
        <v>18</v>
      </c>
      <c r="J268" t="n">
        <v>316.01</v>
      </c>
      <c r="K268" t="n">
        <v>61.82</v>
      </c>
      <c r="L268" t="n">
        <v>10</v>
      </c>
      <c r="M268" t="n">
        <v>16</v>
      </c>
      <c r="N268" t="n">
        <v>94.18000000000001</v>
      </c>
      <c r="O268" t="n">
        <v>39208.35</v>
      </c>
      <c r="P268" t="n">
        <v>233.82</v>
      </c>
      <c r="Q268" t="n">
        <v>1389.72</v>
      </c>
      <c r="R268" t="n">
        <v>51.78</v>
      </c>
      <c r="S268" t="n">
        <v>39.31</v>
      </c>
      <c r="T268" t="n">
        <v>5364.35</v>
      </c>
      <c r="U268" t="n">
        <v>0.76</v>
      </c>
      <c r="V268" t="n">
        <v>0.89</v>
      </c>
      <c r="W268" t="n">
        <v>3.39</v>
      </c>
      <c r="X268" t="n">
        <v>0.33</v>
      </c>
      <c r="Y268" t="n">
        <v>1</v>
      </c>
      <c r="Z268" t="n">
        <v>10</v>
      </c>
    </row>
    <row r="269">
      <c r="A269" t="n">
        <v>37</v>
      </c>
      <c r="B269" t="n">
        <v>150</v>
      </c>
      <c r="C269" t="inlineStr">
        <is>
          <t xml:space="preserve">CONCLUIDO	</t>
        </is>
      </c>
      <c r="D269" t="n">
        <v>5.4174</v>
      </c>
      <c r="E269" t="n">
        <v>18.46</v>
      </c>
      <c r="F269" t="n">
        <v>14.46</v>
      </c>
      <c r="G269" t="n">
        <v>48.21</v>
      </c>
      <c r="H269" t="n">
        <v>0.58</v>
      </c>
      <c r="I269" t="n">
        <v>18</v>
      </c>
      <c r="J269" t="n">
        <v>316.56</v>
      </c>
      <c r="K269" t="n">
        <v>61.82</v>
      </c>
      <c r="L269" t="n">
        <v>10.25</v>
      </c>
      <c r="M269" t="n">
        <v>16</v>
      </c>
      <c r="N269" t="n">
        <v>94.48999999999999</v>
      </c>
      <c r="O269" t="n">
        <v>39277.04</v>
      </c>
      <c r="P269" t="n">
        <v>231.73</v>
      </c>
      <c r="Q269" t="n">
        <v>1389.68</v>
      </c>
      <c r="R269" t="n">
        <v>51.97</v>
      </c>
      <c r="S269" t="n">
        <v>39.31</v>
      </c>
      <c r="T269" t="n">
        <v>5458.69</v>
      </c>
      <c r="U269" t="n">
        <v>0.76</v>
      </c>
      <c r="V269" t="n">
        <v>0.89</v>
      </c>
      <c r="W269" t="n">
        <v>3.39</v>
      </c>
      <c r="X269" t="n">
        <v>0.34</v>
      </c>
      <c r="Y269" t="n">
        <v>1</v>
      </c>
      <c r="Z269" t="n">
        <v>10</v>
      </c>
    </row>
    <row r="270">
      <c r="A270" t="n">
        <v>38</v>
      </c>
      <c r="B270" t="n">
        <v>150</v>
      </c>
      <c r="C270" t="inlineStr">
        <is>
          <t xml:space="preserve">CONCLUIDO	</t>
        </is>
      </c>
      <c r="D270" t="n">
        <v>5.4416</v>
      </c>
      <c r="E270" t="n">
        <v>18.38</v>
      </c>
      <c r="F270" t="n">
        <v>14.44</v>
      </c>
      <c r="G270" t="n">
        <v>50.95</v>
      </c>
      <c r="H270" t="n">
        <v>0.59</v>
      </c>
      <c r="I270" t="n">
        <v>17</v>
      </c>
      <c r="J270" t="n">
        <v>317.12</v>
      </c>
      <c r="K270" t="n">
        <v>61.82</v>
      </c>
      <c r="L270" t="n">
        <v>10.5</v>
      </c>
      <c r="M270" t="n">
        <v>15</v>
      </c>
      <c r="N270" t="n">
        <v>94.8</v>
      </c>
      <c r="O270" t="n">
        <v>39345.87</v>
      </c>
      <c r="P270" t="n">
        <v>231.27</v>
      </c>
      <c r="Q270" t="n">
        <v>1389.63</v>
      </c>
      <c r="R270" t="n">
        <v>51.15</v>
      </c>
      <c r="S270" t="n">
        <v>39.31</v>
      </c>
      <c r="T270" t="n">
        <v>5057.24</v>
      </c>
      <c r="U270" t="n">
        <v>0.77</v>
      </c>
      <c r="V270" t="n">
        <v>0.89</v>
      </c>
      <c r="W270" t="n">
        <v>3.38</v>
      </c>
      <c r="X270" t="n">
        <v>0.31</v>
      </c>
      <c r="Y270" t="n">
        <v>1</v>
      </c>
      <c r="Z270" t="n">
        <v>10</v>
      </c>
    </row>
    <row r="271">
      <c r="A271" t="n">
        <v>39</v>
      </c>
      <c r="B271" t="n">
        <v>150</v>
      </c>
      <c r="C271" t="inlineStr">
        <is>
          <t xml:space="preserve">CONCLUIDO	</t>
        </is>
      </c>
      <c r="D271" t="n">
        <v>5.4401</v>
      </c>
      <c r="E271" t="n">
        <v>18.38</v>
      </c>
      <c r="F271" t="n">
        <v>14.44</v>
      </c>
      <c r="G271" t="n">
        <v>50.97</v>
      </c>
      <c r="H271" t="n">
        <v>0.6</v>
      </c>
      <c r="I271" t="n">
        <v>17</v>
      </c>
      <c r="J271" t="n">
        <v>317.68</v>
      </c>
      <c r="K271" t="n">
        <v>61.82</v>
      </c>
      <c r="L271" t="n">
        <v>10.75</v>
      </c>
      <c r="M271" t="n">
        <v>15</v>
      </c>
      <c r="N271" t="n">
        <v>95.11</v>
      </c>
      <c r="O271" t="n">
        <v>39414.84</v>
      </c>
      <c r="P271" t="n">
        <v>230.75</v>
      </c>
      <c r="Q271" t="n">
        <v>1389.7</v>
      </c>
      <c r="R271" t="n">
        <v>51.22</v>
      </c>
      <c r="S271" t="n">
        <v>39.31</v>
      </c>
      <c r="T271" t="n">
        <v>5089.67</v>
      </c>
      <c r="U271" t="n">
        <v>0.77</v>
      </c>
      <c r="V271" t="n">
        <v>0.89</v>
      </c>
      <c r="W271" t="n">
        <v>3.39</v>
      </c>
      <c r="X271" t="n">
        <v>0.32</v>
      </c>
      <c r="Y271" t="n">
        <v>1</v>
      </c>
      <c r="Z271" t="n">
        <v>10</v>
      </c>
    </row>
    <row r="272">
      <c r="A272" t="n">
        <v>40</v>
      </c>
      <c r="B272" t="n">
        <v>150</v>
      </c>
      <c r="C272" t="inlineStr">
        <is>
          <t xml:space="preserve">CONCLUIDO	</t>
        </is>
      </c>
      <c r="D272" t="n">
        <v>5.4622</v>
      </c>
      <c r="E272" t="n">
        <v>18.31</v>
      </c>
      <c r="F272" t="n">
        <v>14.42</v>
      </c>
      <c r="G272" t="n">
        <v>54.08</v>
      </c>
      <c r="H272" t="n">
        <v>0.62</v>
      </c>
      <c r="I272" t="n">
        <v>16</v>
      </c>
      <c r="J272" t="n">
        <v>318.24</v>
      </c>
      <c r="K272" t="n">
        <v>61.82</v>
      </c>
      <c r="L272" t="n">
        <v>11</v>
      </c>
      <c r="M272" t="n">
        <v>14</v>
      </c>
      <c r="N272" t="n">
        <v>95.42</v>
      </c>
      <c r="O272" t="n">
        <v>39483.95</v>
      </c>
      <c r="P272" t="n">
        <v>228.21</v>
      </c>
      <c r="Q272" t="n">
        <v>1389.64</v>
      </c>
      <c r="R272" t="n">
        <v>50.58</v>
      </c>
      <c r="S272" t="n">
        <v>39.31</v>
      </c>
      <c r="T272" t="n">
        <v>4773.84</v>
      </c>
      <c r="U272" t="n">
        <v>0.78</v>
      </c>
      <c r="V272" t="n">
        <v>0.89</v>
      </c>
      <c r="W272" t="n">
        <v>3.39</v>
      </c>
      <c r="X272" t="n">
        <v>0.3</v>
      </c>
      <c r="Y272" t="n">
        <v>1</v>
      </c>
      <c r="Z272" t="n">
        <v>10</v>
      </c>
    </row>
    <row r="273">
      <c r="A273" t="n">
        <v>41</v>
      </c>
      <c r="B273" t="n">
        <v>150</v>
      </c>
      <c r="C273" t="inlineStr">
        <is>
          <t xml:space="preserve">CONCLUIDO	</t>
        </is>
      </c>
      <c r="D273" t="n">
        <v>5.4599</v>
      </c>
      <c r="E273" t="n">
        <v>18.32</v>
      </c>
      <c r="F273" t="n">
        <v>14.43</v>
      </c>
      <c r="G273" t="n">
        <v>54.11</v>
      </c>
      <c r="H273" t="n">
        <v>0.63</v>
      </c>
      <c r="I273" t="n">
        <v>16</v>
      </c>
      <c r="J273" t="n">
        <v>318.8</v>
      </c>
      <c r="K273" t="n">
        <v>61.82</v>
      </c>
      <c r="L273" t="n">
        <v>11.25</v>
      </c>
      <c r="M273" t="n">
        <v>14</v>
      </c>
      <c r="N273" t="n">
        <v>95.73</v>
      </c>
      <c r="O273" t="n">
        <v>39553.2</v>
      </c>
      <c r="P273" t="n">
        <v>228.79</v>
      </c>
      <c r="Q273" t="n">
        <v>1389.67</v>
      </c>
      <c r="R273" t="n">
        <v>50.9</v>
      </c>
      <c r="S273" t="n">
        <v>39.31</v>
      </c>
      <c r="T273" t="n">
        <v>4937.55</v>
      </c>
      <c r="U273" t="n">
        <v>0.77</v>
      </c>
      <c r="V273" t="n">
        <v>0.89</v>
      </c>
      <c r="W273" t="n">
        <v>3.39</v>
      </c>
      <c r="X273" t="n">
        <v>0.31</v>
      </c>
      <c r="Y273" t="n">
        <v>1</v>
      </c>
      <c r="Z273" t="n">
        <v>10</v>
      </c>
    </row>
    <row r="274">
      <c r="A274" t="n">
        <v>42</v>
      </c>
      <c r="B274" t="n">
        <v>150</v>
      </c>
      <c r="C274" t="inlineStr">
        <is>
          <t xml:space="preserve">CONCLUIDO	</t>
        </is>
      </c>
      <c r="D274" t="n">
        <v>5.4587</v>
      </c>
      <c r="E274" t="n">
        <v>18.32</v>
      </c>
      <c r="F274" t="n">
        <v>14.43</v>
      </c>
      <c r="G274" t="n">
        <v>54.12</v>
      </c>
      <c r="H274" t="n">
        <v>0.64</v>
      </c>
      <c r="I274" t="n">
        <v>16</v>
      </c>
      <c r="J274" t="n">
        <v>319.36</v>
      </c>
      <c r="K274" t="n">
        <v>61.82</v>
      </c>
      <c r="L274" t="n">
        <v>11.5</v>
      </c>
      <c r="M274" t="n">
        <v>14</v>
      </c>
      <c r="N274" t="n">
        <v>96.04000000000001</v>
      </c>
      <c r="O274" t="n">
        <v>39622.59</v>
      </c>
      <c r="P274" t="n">
        <v>227.81</v>
      </c>
      <c r="Q274" t="n">
        <v>1389.81</v>
      </c>
      <c r="R274" t="n">
        <v>50.87</v>
      </c>
      <c r="S274" t="n">
        <v>39.31</v>
      </c>
      <c r="T274" t="n">
        <v>4918.63</v>
      </c>
      <c r="U274" t="n">
        <v>0.77</v>
      </c>
      <c r="V274" t="n">
        <v>0.89</v>
      </c>
      <c r="W274" t="n">
        <v>3.39</v>
      </c>
      <c r="X274" t="n">
        <v>0.31</v>
      </c>
      <c r="Y274" t="n">
        <v>1</v>
      </c>
      <c r="Z274" t="n">
        <v>10</v>
      </c>
    </row>
    <row r="275">
      <c r="A275" t="n">
        <v>43</v>
      </c>
      <c r="B275" t="n">
        <v>150</v>
      </c>
      <c r="C275" t="inlineStr">
        <is>
          <t xml:space="preserve">CONCLUIDO	</t>
        </is>
      </c>
      <c r="D275" t="n">
        <v>5.487</v>
      </c>
      <c r="E275" t="n">
        <v>18.23</v>
      </c>
      <c r="F275" t="n">
        <v>14.39</v>
      </c>
      <c r="G275" t="n">
        <v>57.58</v>
      </c>
      <c r="H275" t="n">
        <v>0.65</v>
      </c>
      <c r="I275" t="n">
        <v>15</v>
      </c>
      <c r="J275" t="n">
        <v>319.93</v>
      </c>
      <c r="K275" t="n">
        <v>61.82</v>
      </c>
      <c r="L275" t="n">
        <v>11.75</v>
      </c>
      <c r="M275" t="n">
        <v>13</v>
      </c>
      <c r="N275" t="n">
        <v>96.36</v>
      </c>
      <c r="O275" t="n">
        <v>39692.13</v>
      </c>
      <c r="P275" t="n">
        <v>226.17</v>
      </c>
      <c r="Q275" t="n">
        <v>1389.58</v>
      </c>
      <c r="R275" t="n">
        <v>49.77</v>
      </c>
      <c r="S275" t="n">
        <v>39.31</v>
      </c>
      <c r="T275" t="n">
        <v>4374.83</v>
      </c>
      <c r="U275" t="n">
        <v>0.79</v>
      </c>
      <c r="V275" t="n">
        <v>0.89</v>
      </c>
      <c r="W275" t="n">
        <v>3.39</v>
      </c>
      <c r="X275" t="n">
        <v>0.27</v>
      </c>
      <c r="Y275" t="n">
        <v>1</v>
      </c>
      <c r="Z275" t="n">
        <v>10</v>
      </c>
    </row>
    <row r="276">
      <c r="A276" t="n">
        <v>44</v>
      </c>
      <c r="B276" t="n">
        <v>150</v>
      </c>
      <c r="C276" t="inlineStr">
        <is>
          <t xml:space="preserve">CONCLUIDO	</t>
        </is>
      </c>
      <c r="D276" t="n">
        <v>5.4836</v>
      </c>
      <c r="E276" t="n">
        <v>18.24</v>
      </c>
      <c r="F276" t="n">
        <v>14.41</v>
      </c>
      <c r="G276" t="n">
        <v>57.62</v>
      </c>
      <c r="H276" t="n">
        <v>0.67</v>
      </c>
      <c r="I276" t="n">
        <v>15</v>
      </c>
      <c r="J276" t="n">
        <v>320.49</v>
      </c>
      <c r="K276" t="n">
        <v>61.82</v>
      </c>
      <c r="L276" t="n">
        <v>12</v>
      </c>
      <c r="M276" t="n">
        <v>13</v>
      </c>
      <c r="N276" t="n">
        <v>96.67</v>
      </c>
      <c r="O276" t="n">
        <v>39761.81</v>
      </c>
      <c r="P276" t="n">
        <v>225.05</v>
      </c>
      <c r="Q276" t="n">
        <v>1389.61</v>
      </c>
      <c r="R276" t="n">
        <v>50.27</v>
      </c>
      <c r="S276" t="n">
        <v>39.31</v>
      </c>
      <c r="T276" t="n">
        <v>4625.77</v>
      </c>
      <c r="U276" t="n">
        <v>0.78</v>
      </c>
      <c r="V276" t="n">
        <v>0.89</v>
      </c>
      <c r="W276" t="n">
        <v>3.38</v>
      </c>
      <c r="X276" t="n">
        <v>0.28</v>
      </c>
      <c r="Y276" t="n">
        <v>1</v>
      </c>
      <c r="Z276" t="n">
        <v>10</v>
      </c>
    </row>
    <row r="277">
      <c r="A277" t="n">
        <v>45</v>
      </c>
      <c r="B277" t="n">
        <v>150</v>
      </c>
      <c r="C277" t="inlineStr">
        <is>
          <t xml:space="preserve">CONCLUIDO	</t>
        </is>
      </c>
      <c r="D277" t="n">
        <v>5.4808</v>
      </c>
      <c r="E277" t="n">
        <v>18.25</v>
      </c>
      <c r="F277" t="n">
        <v>14.41</v>
      </c>
      <c r="G277" t="n">
        <v>57.66</v>
      </c>
      <c r="H277" t="n">
        <v>0.68</v>
      </c>
      <c r="I277" t="n">
        <v>15</v>
      </c>
      <c r="J277" t="n">
        <v>321.06</v>
      </c>
      <c r="K277" t="n">
        <v>61.82</v>
      </c>
      <c r="L277" t="n">
        <v>12.25</v>
      </c>
      <c r="M277" t="n">
        <v>13</v>
      </c>
      <c r="N277" t="n">
        <v>96.98999999999999</v>
      </c>
      <c r="O277" t="n">
        <v>39831.64</v>
      </c>
      <c r="P277" t="n">
        <v>224.14</v>
      </c>
      <c r="Q277" t="n">
        <v>1389.59</v>
      </c>
      <c r="R277" t="n">
        <v>50.56</v>
      </c>
      <c r="S277" t="n">
        <v>39.31</v>
      </c>
      <c r="T277" t="n">
        <v>4769.97</v>
      </c>
      <c r="U277" t="n">
        <v>0.78</v>
      </c>
      <c r="V277" t="n">
        <v>0.89</v>
      </c>
      <c r="W277" t="n">
        <v>3.38</v>
      </c>
      <c r="X277" t="n">
        <v>0.29</v>
      </c>
      <c r="Y277" t="n">
        <v>1</v>
      </c>
      <c r="Z277" t="n">
        <v>10</v>
      </c>
    </row>
    <row r="278">
      <c r="A278" t="n">
        <v>46</v>
      </c>
      <c r="B278" t="n">
        <v>150</v>
      </c>
      <c r="C278" t="inlineStr">
        <is>
          <t xml:space="preserve">CONCLUIDO	</t>
        </is>
      </c>
      <c r="D278" t="n">
        <v>5.5053</v>
      </c>
      <c r="E278" t="n">
        <v>18.16</v>
      </c>
      <c r="F278" t="n">
        <v>14.39</v>
      </c>
      <c r="G278" t="n">
        <v>61.67</v>
      </c>
      <c r="H278" t="n">
        <v>0.6899999999999999</v>
      </c>
      <c r="I278" t="n">
        <v>14</v>
      </c>
      <c r="J278" t="n">
        <v>321.63</v>
      </c>
      <c r="K278" t="n">
        <v>61.82</v>
      </c>
      <c r="L278" t="n">
        <v>12.5</v>
      </c>
      <c r="M278" t="n">
        <v>12</v>
      </c>
      <c r="N278" t="n">
        <v>97.31</v>
      </c>
      <c r="O278" t="n">
        <v>39901.61</v>
      </c>
      <c r="P278" t="n">
        <v>222.66</v>
      </c>
      <c r="Q278" t="n">
        <v>1389.57</v>
      </c>
      <c r="R278" t="n">
        <v>49.52</v>
      </c>
      <c r="S278" t="n">
        <v>39.31</v>
      </c>
      <c r="T278" t="n">
        <v>4257.61</v>
      </c>
      <c r="U278" t="n">
        <v>0.79</v>
      </c>
      <c r="V278" t="n">
        <v>0.89</v>
      </c>
      <c r="W278" t="n">
        <v>3.39</v>
      </c>
      <c r="X278" t="n">
        <v>0.27</v>
      </c>
      <c r="Y278" t="n">
        <v>1</v>
      </c>
      <c r="Z278" t="n">
        <v>10</v>
      </c>
    </row>
    <row r="279">
      <c r="A279" t="n">
        <v>47</v>
      </c>
      <c r="B279" t="n">
        <v>150</v>
      </c>
      <c r="C279" t="inlineStr">
        <is>
          <t xml:space="preserve">CONCLUIDO	</t>
        </is>
      </c>
      <c r="D279" t="n">
        <v>5.5084</v>
      </c>
      <c r="E279" t="n">
        <v>18.15</v>
      </c>
      <c r="F279" t="n">
        <v>14.38</v>
      </c>
      <c r="G279" t="n">
        <v>61.62</v>
      </c>
      <c r="H279" t="n">
        <v>0.71</v>
      </c>
      <c r="I279" t="n">
        <v>14</v>
      </c>
      <c r="J279" t="n">
        <v>322.2</v>
      </c>
      <c r="K279" t="n">
        <v>61.82</v>
      </c>
      <c r="L279" t="n">
        <v>12.75</v>
      </c>
      <c r="M279" t="n">
        <v>12</v>
      </c>
      <c r="N279" t="n">
        <v>97.62</v>
      </c>
      <c r="O279" t="n">
        <v>39971.73</v>
      </c>
      <c r="P279" t="n">
        <v>221.66</v>
      </c>
      <c r="Q279" t="n">
        <v>1389.64</v>
      </c>
      <c r="R279" t="n">
        <v>49.3</v>
      </c>
      <c r="S279" t="n">
        <v>39.31</v>
      </c>
      <c r="T279" t="n">
        <v>4146.57</v>
      </c>
      <c r="U279" t="n">
        <v>0.8</v>
      </c>
      <c r="V279" t="n">
        <v>0.89</v>
      </c>
      <c r="W279" t="n">
        <v>3.38</v>
      </c>
      <c r="X279" t="n">
        <v>0.26</v>
      </c>
      <c r="Y279" t="n">
        <v>1</v>
      </c>
      <c r="Z279" t="n">
        <v>10</v>
      </c>
    </row>
    <row r="280">
      <c r="A280" t="n">
        <v>48</v>
      </c>
      <c r="B280" t="n">
        <v>150</v>
      </c>
      <c r="C280" t="inlineStr">
        <is>
          <t xml:space="preserve">CONCLUIDO	</t>
        </is>
      </c>
      <c r="D280" t="n">
        <v>5.5058</v>
      </c>
      <c r="E280" t="n">
        <v>18.16</v>
      </c>
      <c r="F280" t="n">
        <v>14.39</v>
      </c>
      <c r="G280" t="n">
        <v>61.66</v>
      </c>
      <c r="H280" t="n">
        <v>0.72</v>
      </c>
      <c r="I280" t="n">
        <v>14</v>
      </c>
      <c r="J280" t="n">
        <v>322.77</v>
      </c>
      <c r="K280" t="n">
        <v>61.82</v>
      </c>
      <c r="L280" t="n">
        <v>13</v>
      </c>
      <c r="M280" t="n">
        <v>12</v>
      </c>
      <c r="N280" t="n">
        <v>97.94</v>
      </c>
      <c r="O280" t="n">
        <v>40042</v>
      </c>
      <c r="P280" t="n">
        <v>220.79</v>
      </c>
      <c r="Q280" t="n">
        <v>1389.57</v>
      </c>
      <c r="R280" t="n">
        <v>49.59</v>
      </c>
      <c r="S280" t="n">
        <v>39.31</v>
      </c>
      <c r="T280" t="n">
        <v>4290.73</v>
      </c>
      <c r="U280" t="n">
        <v>0.79</v>
      </c>
      <c r="V280" t="n">
        <v>0.89</v>
      </c>
      <c r="W280" t="n">
        <v>3.39</v>
      </c>
      <c r="X280" t="n">
        <v>0.27</v>
      </c>
      <c r="Y280" t="n">
        <v>1</v>
      </c>
      <c r="Z280" t="n">
        <v>10</v>
      </c>
    </row>
    <row r="281">
      <c r="A281" t="n">
        <v>49</v>
      </c>
      <c r="B281" t="n">
        <v>150</v>
      </c>
      <c r="C281" t="inlineStr">
        <is>
          <t xml:space="preserve">CONCLUIDO	</t>
        </is>
      </c>
      <c r="D281" t="n">
        <v>5.528</v>
      </c>
      <c r="E281" t="n">
        <v>18.09</v>
      </c>
      <c r="F281" t="n">
        <v>14.37</v>
      </c>
      <c r="G281" t="n">
        <v>66.31999999999999</v>
      </c>
      <c r="H281" t="n">
        <v>0.73</v>
      </c>
      <c r="I281" t="n">
        <v>13</v>
      </c>
      <c r="J281" t="n">
        <v>323.34</v>
      </c>
      <c r="K281" t="n">
        <v>61.82</v>
      </c>
      <c r="L281" t="n">
        <v>13.25</v>
      </c>
      <c r="M281" t="n">
        <v>11</v>
      </c>
      <c r="N281" t="n">
        <v>98.27</v>
      </c>
      <c r="O281" t="n">
        <v>40112.54</v>
      </c>
      <c r="P281" t="n">
        <v>220.03</v>
      </c>
      <c r="Q281" t="n">
        <v>1389.65</v>
      </c>
      <c r="R281" t="n">
        <v>49.05</v>
      </c>
      <c r="S281" t="n">
        <v>39.31</v>
      </c>
      <c r="T281" t="n">
        <v>4024.32</v>
      </c>
      <c r="U281" t="n">
        <v>0.8</v>
      </c>
      <c r="V281" t="n">
        <v>0.89</v>
      </c>
      <c r="W281" t="n">
        <v>3.38</v>
      </c>
      <c r="X281" t="n">
        <v>0.25</v>
      </c>
      <c r="Y281" t="n">
        <v>1</v>
      </c>
      <c r="Z281" t="n">
        <v>10</v>
      </c>
    </row>
    <row r="282">
      <c r="A282" t="n">
        <v>50</v>
      </c>
      <c r="B282" t="n">
        <v>150</v>
      </c>
      <c r="C282" t="inlineStr">
        <is>
          <t xml:space="preserve">CONCLUIDO	</t>
        </is>
      </c>
      <c r="D282" t="n">
        <v>5.5315</v>
      </c>
      <c r="E282" t="n">
        <v>18.08</v>
      </c>
      <c r="F282" t="n">
        <v>14.36</v>
      </c>
      <c r="G282" t="n">
        <v>66.27</v>
      </c>
      <c r="H282" t="n">
        <v>0.74</v>
      </c>
      <c r="I282" t="n">
        <v>13</v>
      </c>
      <c r="J282" t="n">
        <v>323.91</v>
      </c>
      <c r="K282" t="n">
        <v>61.82</v>
      </c>
      <c r="L282" t="n">
        <v>13.5</v>
      </c>
      <c r="M282" t="n">
        <v>11</v>
      </c>
      <c r="N282" t="n">
        <v>98.59</v>
      </c>
      <c r="O282" t="n">
        <v>40183.11</v>
      </c>
      <c r="P282" t="n">
        <v>218.97</v>
      </c>
      <c r="Q282" t="n">
        <v>1389.57</v>
      </c>
      <c r="R282" t="n">
        <v>48.76</v>
      </c>
      <c r="S282" t="n">
        <v>39.31</v>
      </c>
      <c r="T282" t="n">
        <v>3878.23</v>
      </c>
      <c r="U282" t="n">
        <v>0.8100000000000001</v>
      </c>
      <c r="V282" t="n">
        <v>0.89</v>
      </c>
      <c r="W282" t="n">
        <v>3.38</v>
      </c>
      <c r="X282" t="n">
        <v>0.24</v>
      </c>
      <c r="Y282" t="n">
        <v>1</v>
      </c>
      <c r="Z282" t="n">
        <v>10</v>
      </c>
    </row>
    <row r="283">
      <c r="A283" t="n">
        <v>51</v>
      </c>
      <c r="B283" t="n">
        <v>150</v>
      </c>
      <c r="C283" t="inlineStr">
        <is>
          <t xml:space="preserve">CONCLUIDO	</t>
        </is>
      </c>
      <c r="D283" t="n">
        <v>5.5314</v>
      </c>
      <c r="E283" t="n">
        <v>18.08</v>
      </c>
      <c r="F283" t="n">
        <v>14.36</v>
      </c>
      <c r="G283" t="n">
        <v>66.27</v>
      </c>
      <c r="H283" t="n">
        <v>0.76</v>
      </c>
      <c r="I283" t="n">
        <v>13</v>
      </c>
      <c r="J283" t="n">
        <v>324.48</v>
      </c>
      <c r="K283" t="n">
        <v>61.82</v>
      </c>
      <c r="L283" t="n">
        <v>13.75</v>
      </c>
      <c r="M283" t="n">
        <v>11</v>
      </c>
      <c r="N283" t="n">
        <v>98.91</v>
      </c>
      <c r="O283" t="n">
        <v>40253.84</v>
      </c>
      <c r="P283" t="n">
        <v>217.09</v>
      </c>
      <c r="Q283" t="n">
        <v>1389.58</v>
      </c>
      <c r="R283" t="n">
        <v>48.8</v>
      </c>
      <c r="S283" t="n">
        <v>39.31</v>
      </c>
      <c r="T283" t="n">
        <v>3901.15</v>
      </c>
      <c r="U283" t="n">
        <v>0.8100000000000001</v>
      </c>
      <c r="V283" t="n">
        <v>0.89</v>
      </c>
      <c r="W283" t="n">
        <v>3.38</v>
      </c>
      <c r="X283" t="n">
        <v>0.24</v>
      </c>
      <c r="Y283" t="n">
        <v>1</v>
      </c>
      <c r="Z283" t="n">
        <v>10</v>
      </c>
    </row>
    <row r="284">
      <c r="A284" t="n">
        <v>52</v>
      </c>
      <c r="B284" t="n">
        <v>150</v>
      </c>
      <c r="C284" t="inlineStr">
        <is>
          <t xml:space="preserve">CONCLUIDO	</t>
        </is>
      </c>
      <c r="D284" t="n">
        <v>5.5558</v>
      </c>
      <c r="E284" t="n">
        <v>18</v>
      </c>
      <c r="F284" t="n">
        <v>14.34</v>
      </c>
      <c r="G284" t="n">
        <v>71.68000000000001</v>
      </c>
      <c r="H284" t="n">
        <v>0.77</v>
      </c>
      <c r="I284" t="n">
        <v>12</v>
      </c>
      <c r="J284" t="n">
        <v>325.06</v>
      </c>
      <c r="K284" t="n">
        <v>61.82</v>
      </c>
      <c r="L284" t="n">
        <v>14</v>
      </c>
      <c r="M284" t="n">
        <v>10</v>
      </c>
      <c r="N284" t="n">
        <v>99.23999999999999</v>
      </c>
      <c r="O284" t="n">
        <v>40324.71</v>
      </c>
      <c r="P284" t="n">
        <v>214.94</v>
      </c>
      <c r="Q284" t="n">
        <v>1389.63</v>
      </c>
      <c r="R284" t="n">
        <v>47.95</v>
      </c>
      <c r="S284" t="n">
        <v>39.31</v>
      </c>
      <c r="T284" t="n">
        <v>3478.21</v>
      </c>
      <c r="U284" t="n">
        <v>0.82</v>
      </c>
      <c r="V284" t="n">
        <v>0.9</v>
      </c>
      <c r="W284" t="n">
        <v>3.38</v>
      </c>
      <c r="X284" t="n">
        <v>0.21</v>
      </c>
      <c r="Y284" t="n">
        <v>1</v>
      </c>
      <c r="Z284" t="n">
        <v>10</v>
      </c>
    </row>
    <row r="285">
      <c r="A285" t="n">
        <v>53</v>
      </c>
      <c r="B285" t="n">
        <v>150</v>
      </c>
      <c r="C285" t="inlineStr">
        <is>
          <t xml:space="preserve">CONCLUIDO	</t>
        </is>
      </c>
      <c r="D285" t="n">
        <v>5.5543</v>
      </c>
      <c r="E285" t="n">
        <v>18</v>
      </c>
      <c r="F285" t="n">
        <v>14.34</v>
      </c>
      <c r="G285" t="n">
        <v>71.7</v>
      </c>
      <c r="H285" t="n">
        <v>0.78</v>
      </c>
      <c r="I285" t="n">
        <v>12</v>
      </c>
      <c r="J285" t="n">
        <v>325.63</v>
      </c>
      <c r="K285" t="n">
        <v>61.82</v>
      </c>
      <c r="L285" t="n">
        <v>14.25</v>
      </c>
      <c r="M285" t="n">
        <v>10</v>
      </c>
      <c r="N285" t="n">
        <v>99.56</v>
      </c>
      <c r="O285" t="n">
        <v>40395.74</v>
      </c>
      <c r="P285" t="n">
        <v>214.95</v>
      </c>
      <c r="Q285" t="n">
        <v>1389.57</v>
      </c>
      <c r="R285" t="n">
        <v>48.14</v>
      </c>
      <c r="S285" t="n">
        <v>39.31</v>
      </c>
      <c r="T285" t="n">
        <v>3576.03</v>
      </c>
      <c r="U285" t="n">
        <v>0.82</v>
      </c>
      <c r="V285" t="n">
        <v>0.9</v>
      </c>
      <c r="W285" t="n">
        <v>3.38</v>
      </c>
      <c r="X285" t="n">
        <v>0.22</v>
      </c>
      <c r="Y285" t="n">
        <v>1</v>
      </c>
      <c r="Z285" t="n">
        <v>10</v>
      </c>
    </row>
    <row r="286">
      <c r="A286" t="n">
        <v>54</v>
      </c>
      <c r="B286" t="n">
        <v>150</v>
      </c>
      <c r="C286" t="inlineStr">
        <is>
          <t xml:space="preserve">CONCLUIDO	</t>
        </is>
      </c>
      <c r="D286" t="n">
        <v>5.5522</v>
      </c>
      <c r="E286" t="n">
        <v>18.01</v>
      </c>
      <c r="F286" t="n">
        <v>14.35</v>
      </c>
      <c r="G286" t="n">
        <v>71.73</v>
      </c>
      <c r="H286" t="n">
        <v>0.79</v>
      </c>
      <c r="I286" t="n">
        <v>12</v>
      </c>
      <c r="J286" t="n">
        <v>326.21</v>
      </c>
      <c r="K286" t="n">
        <v>61.82</v>
      </c>
      <c r="L286" t="n">
        <v>14.5</v>
      </c>
      <c r="M286" t="n">
        <v>9</v>
      </c>
      <c r="N286" t="n">
        <v>99.89</v>
      </c>
      <c r="O286" t="n">
        <v>40466.92</v>
      </c>
      <c r="P286" t="n">
        <v>214.53</v>
      </c>
      <c r="Q286" t="n">
        <v>1389.6</v>
      </c>
      <c r="R286" t="n">
        <v>48.22</v>
      </c>
      <c r="S286" t="n">
        <v>39.31</v>
      </c>
      <c r="T286" t="n">
        <v>3616.79</v>
      </c>
      <c r="U286" t="n">
        <v>0.82</v>
      </c>
      <c r="V286" t="n">
        <v>0.89</v>
      </c>
      <c r="W286" t="n">
        <v>3.38</v>
      </c>
      <c r="X286" t="n">
        <v>0.23</v>
      </c>
      <c r="Y286" t="n">
        <v>1</v>
      </c>
      <c r="Z286" t="n">
        <v>10</v>
      </c>
    </row>
    <row r="287">
      <c r="A287" t="n">
        <v>55</v>
      </c>
      <c r="B287" t="n">
        <v>150</v>
      </c>
      <c r="C287" t="inlineStr">
        <is>
          <t xml:space="preserve">CONCLUIDO	</t>
        </is>
      </c>
      <c r="D287" t="n">
        <v>5.554</v>
      </c>
      <c r="E287" t="n">
        <v>18</v>
      </c>
      <c r="F287" t="n">
        <v>14.34</v>
      </c>
      <c r="G287" t="n">
        <v>71.70999999999999</v>
      </c>
      <c r="H287" t="n">
        <v>0.8</v>
      </c>
      <c r="I287" t="n">
        <v>12</v>
      </c>
      <c r="J287" t="n">
        <v>326.79</v>
      </c>
      <c r="K287" t="n">
        <v>61.82</v>
      </c>
      <c r="L287" t="n">
        <v>14.75</v>
      </c>
      <c r="M287" t="n">
        <v>9</v>
      </c>
      <c r="N287" t="n">
        <v>100.22</v>
      </c>
      <c r="O287" t="n">
        <v>40538.25</v>
      </c>
      <c r="P287" t="n">
        <v>213.72</v>
      </c>
      <c r="Q287" t="n">
        <v>1389.73</v>
      </c>
      <c r="R287" t="n">
        <v>48.06</v>
      </c>
      <c r="S287" t="n">
        <v>39.31</v>
      </c>
      <c r="T287" t="n">
        <v>3537.68</v>
      </c>
      <c r="U287" t="n">
        <v>0.82</v>
      </c>
      <c r="V287" t="n">
        <v>0.9</v>
      </c>
      <c r="W287" t="n">
        <v>3.38</v>
      </c>
      <c r="X287" t="n">
        <v>0.22</v>
      </c>
      <c r="Y287" t="n">
        <v>1</v>
      </c>
      <c r="Z287" t="n">
        <v>10</v>
      </c>
    </row>
    <row r="288">
      <c r="A288" t="n">
        <v>56</v>
      </c>
      <c r="B288" t="n">
        <v>150</v>
      </c>
      <c r="C288" t="inlineStr">
        <is>
          <t xml:space="preserve">CONCLUIDO	</t>
        </is>
      </c>
      <c r="D288" t="n">
        <v>5.549</v>
      </c>
      <c r="E288" t="n">
        <v>18.02</v>
      </c>
      <c r="F288" t="n">
        <v>14.36</v>
      </c>
      <c r="G288" t="n">
        <v>71.79000000000001</v>
      </c>
      <c r="H288" t="n">
        <v>0.82</v>
      </c>
      <c r="I288" t="n">
        <v>12</v>
      </c>
      <c r="J288" t="n">
        <v>327.37</v>
      </c>
      <c r="K288" t="n">
        <v>61.82</v>
      </c>
      <c r="L288" t="n">
        <v>15</v>
      </c>
      <c r="M288" t="n">
        <v>8</v>
      </c>
      <c r="N288" t="n">
        <v>100.55</v>
      </c>
      <c r="O288" t="n">
        <v>40609.74</v>
      </c>
      <c r="P288" t="n">
        <v>211.84</v>
      </c>
      <c r="Q288" t="n">
        <v>1389.6</v>
      </c>
      <c r="R288" t="n">
        <v>48.69</v>
      </c>
      <c r="S288" t="n">
        <v>39.31</v>
      </c>
      <c r="T288" t="n">
        <v>3850.9</v>
      </c>
      <c r="U288" t="n">
        <v>0.8100000000000001</v>
      </c>
      <c r="V288" t="n">
        <v>0.89</v>
      </c>
      <c r="W288" t="n">
        <v>3.38</v>
      </c>
      <c r="X288" t="n">
        <v>0.24</v>
      </c>
      <c r="Y288" t="n">
        <v>1</v>
      </c>
      <c r="Z288" t="n">
        <v>10</v>
      </c>
    </row>
    <row r="289">
      <c r="A289" t="n">
        <v>57</v>
      </c>
      <c r="B289" t="n">
        <v>150</v>
      </c>
      <c r="C289" t="inlineStr">
        <is>
          <t xml:space="preserve">CONCLUIDO	</t>
        </is>
      </c>
      <c r="D289" t="n">
        <v>5.5724</v>
      </c>
      <c r="E289" t="n">
        <v>17.95</v>
      </c>
      <c r="F289" t="n">
        <v>14.34</v>
      </c>
      <c r="G289" t="n">
        <v>78.2</v>
      </c>
      <c r="H289" t="n">
        <v>0.83</v>
      </c>
      <c r="I289" t="n">
        <v>11</v>
      </c>
      <c r="J289" t="n">
        <v>327.95</v>
      </c>
      <c r="K289" t="n">
        <v>61.82</v>
      </c>
      <c r="L289" t="n">
        <v>15.25</v>
      </c>
      <c r="M289" t="n">
        <v>7</v>
      </c>
      <c r="N289" t="n">
        <v>100.88</v>
      </c>
      <c r="O289" t="n">
        <v>40681.39</v>
      </c>
      <c r="P289" t="n">
        <v>210.83</v>
      </c>
      <c r="Q289" t="n">
        <v>1389.57</v>
      </c>
      <c r="R289" t="n">
        <v>47.98</v>
      </c>
      <c r="S289" t="n">
        <v>39.31</v>
      </c>
      <c r="T289" t="n">
        <v>3499.54</v>
      </c>
      <c r="U289" t="n">
        <v>0.82</v>
      </c>
      <c r="V289" t="n">
        <v>0.9</v>
      </c>
      <c r="W289" t="n">
        <v>3.38</v>
      </c>
      <c r="X289" t="n">
        <v>0.22</v>
      </c>
      <c r="Y289" t="n">
        <v>1</v>
      </c>
      <c r="Z289" t="n">
        <v>10</v>
      </c>
    </row>
    <row r="290">
      <c r="A290" t="n">
        <v>58</v>
      </c>
      <c r="B290" t="n">
        <v>150</v>
      </c>
      <c r="C290" t="inlineStr">
        <is>
          <t xml:space="preserve">CONCLUIDO	</t>
        </is>
      </c>
      <c r="D290" t="n">
        <v>5.5751</v>
      </c>
      <c r="E290" t="n">
        <v>17.94</v>
      </c>
      <c r="F290" t="n">
        <v>14.33</v>
      </c>
      <c r="G290" t="n">
        <v>78.16</v>
      </c>
      <c r="H290" t="n">
        <v>0.84</v>
      </c>
      <c r="I290" t="n">
        <v>11</v>
      </c>
      <c r="J290" t="n">
        <v>328.53</v>
      </c>
      <c r="K290" t="n">
        <v>61.82</v>
      </c>
      <c r="L290" t="n">
        <v>15.5</v>
      </c>
      <c r="M290" t="n">
        <v>6</v>
      </c>
      <c r="N290" t="n">
        <v>101.21</v>
      </c>
      <c r="O290" t="n">
        <v>40753.2</v>
      </c>
      <c r="P290" t="n">
        <v>210.74</v>
      </c>
      <c r="Q290" t="n">
        <v>1389.57</v>
      </c>
      <c r="R290" t="n">
        <v>47.65</v>
      </c>
      <c r="S290" t="n">
        <v>39.31</v>
      </c>
      <c r="T290" t="n">
        <v>3333.06</v>
      </c>
      <c r="U290" t="n">
        <v>0.82</v>
      </c>
      <c r="V290" t="n">
        <v>0.9</v>
      </c>
      <c r="W290" t="n">
        <v>3.38</v>
      </c>
      <c r="X290" t="n">
        <v>0.21</v>
      </c>
      <c r="Y290" t="n">
        <v>1</v>
      </c>
      <c r="Z290" t="n">
        <v>10</v>
      </c>
    </row>
    <row r="291">
      <c r="A291" t="n">
        <v>59</v>
      </c>
      <c r="B291" t="n">
        <v>150</v>
      </c>
      <c r="C291" t="inlineStr">
        <is>
          <t xml:space="preserve">CONCLUIDO	</t>
        </is>
      </c>
      <c r="D291" t="n">
        <v>5.5813</v>
      </c>
      <c r="E291" t="n">
        <v>17.92</v>
      </c>
      <c r="F291" t="n">
        <v>14.31</v>
      </c>
      <c r="G291" t="n">
        <v>78.05</v>
      </c>
      <c r="H291" t="n">
        <v>0.85</v>
      </c>
      <c r="I291" t="n">
        <v>11</v>
      </c>
      <c r="J291" t="n">
        <v>329.12</v>
      </c>
      <c r="K291" t="n">
        <v>61.82</v>
      </c>
      <c r="L291" t="n">
        <v>15.75</v>
      </c>
      <c r="M291" t="n">
        <v>6</v>
      </c>
      <c r="N291" t="n">
        <v>101.54</v>
      </c>
      <c r="O291" t="n">
        <v>40825.16</v>
      </c>
      <c r="P291" t="n">
        <v>210.21</v>
      </c>
      <c r="Q291" t="n">
        <v>1389.57</v>
      </c>
      <c r="R291" t="n">
        <v>47.1</v>
      </c>
      <c r="S291" t="n">
        <v>39.31</v>
      </c>
      <c r="T291" t="n">
        <v>3059.55</v>
      </c>
      <c r="U291" t="n">
        <v>0.83</v>
      </c>
      <c r="V291" t="n">
        <v>0.9</v>
      </c>
      <c r="W291" t="n">
        <v>3.38</v>
      </c>
      <c r="X291" t="n">
        <v>0.19</v>
      </c>
      <c r="Y291" t="n">
        <v>1</v>
      </c>
      <c r="Z291" t="n">
        <v>10</v>
      </c>
    </row>
    <row r="292">
      <c r="A292" t="n">
        <v>60</v>
      </c>
      <c r="B292" t="n">
        <v>150</v>
      </c>
      <c r="C292" t="inlineStr">
        <is>
          <t xml:space="preserve">CONCLUIDO	</t>
        </is>
      </c>
      <c r="D292" t="n">
        <v>5.5777</v>
      </c>
      <c r="E292" t="n">
        <v>17.93</v>
      </c>
      <c r="F292" t="n">
        <v>14.32</v>
      </c>
      <c r="G292" t="n">
        <v>78.11</v>
      </c>
      <c r="H292" t="n">
        <v>0.86</v>
      </c>
      <c r="I292" t="n">
        <v>11</v>
      </c>
      <c r="J292" t="n">
        <v>329.7</v>
      </c>
      <c r="K292" t="n">
        <v>61.82</v>
      </c>
      <c r="L292" t="n">
        <v>16</v>
      </c>
      <c r="M292" t="n">
        <v>5</v>
      </c>
      <c r="N292" t="n">
        <v>101.88</v>
      </c>
      <c r="O292" t="n">
        <v>40897.29</v>
      </c>
      <c r="P292" t="n">
        <v>209.32</v>
      </c>
      <c r="Q292" t="n">
        <v>1389.62</v>
      </c>
      <c r="R292" t="n">
        <v>47.3</v>
      </c>
      <c r="S292" t="n">
        <v>39.31</v>
      </c>
      <c r="T292" t="n">
        <v>3160.17</v>
      </c>
      <c r="U292" t="n">
        <v>0.83</v>
      </c>
      <c r="V292" t="n">
        <v>0.9</v>
      </c>
      <c r="W292" t="n">
        <v>3.38</v>
      </c>
      <c r="X292" t="n">
        <v>0.2</v>
      </c>
      <c r="Y292" t="n">
        <v>1</v>
      </c>
      <c r="Z292" t="n">
        <v>10</v>
      </c>
    </row>
    <row r="293">
      <c r="A293" t="n">
        <v>61</v>
      </c>
      <c r="B293" t="n">
        <v>150</v>
      </c>
      <c r="C293" t="inlineStr">
        <is>
          <t xml:space="preserve">CONCLUIDO	</t>
        </is>
      </c>
      <c r="D293" t="n">
        <v>5.5772</v>
      </c>
      <c r="E293" t="n">
        <v>17.93</v>
      </c>
      <c r="F293" t="n">
        <v>14.32</v>
      </c>
      <c r="G293" t="n">
        <v>78.12</v>
      </c>
      <c r="H293" t="n">
        <v>0.88</v>
      </c>
      <c r="I293" t="n">
        <v>11</v>
      </c>
      <c r="J293" t="n">
        <v>330.29</v>
      </c>
      <c r="K293" t="n">
        <v>61.82</v>
      </c>
      <c r="L293" t="n">
        <v>16.25</v>
      </c>
      <c r="M293" t="n">
        <v>3</v>
      </c>
      <c r="N293" t="n">
        <v>102.21</v>
      </c>
      <c r="O293" t="n">
        <v>40969.57</v>
      </c>
      <c r="P293" t="n">
        <v>208.94</v>
      </c>
      <c r="Q293" t="n">
        <v>1389.61</v>
      </c>
      <c r="R293" t="n">
        <v>47.23</v>
      </c>
      <c r="S293" t="n">
        <v>39.31</v>
      </c>
      <c r="T293" t="n">
        <v>3127.86</v>
      </c>
      <c r="U293" t="n">
        <v>0.83</v>
      </c>
      <c r="V293" t="n">
        <v>0.9</v>
      </c>
      <c r="W293" t="n">
        <v>3.39</v>
      </c>
      <c r="X293" t="n">
        <v>0.2</v>
      </c>
      <c r="Y293" t="n">
        <v>1</v>
      </c>
      <c r="Z293" t="n">
        <v>10</v>
      </c>
    </row>
    <row r="294">
      <c r="A294" t="n">
        <v>62</v>
      </c>
      <c r="B294" t="n">
        <v>150</v>
      </c>
      <c r="C294" t="inlineStr">
        <is>
          <t xml:space="preserve">CONCLUIDO	</t>
        </is>
      </c>
      <c r="D294" t="n">
        <v>5.576</v>
      </c>
      <c r="E294" t="n">
        <v>17.93</v>
      </c>
      <c r="F294" t="n">
        <v>14.33</v>
      </c>
      <c r="G294" t="n">
        <v>78.14</v>
      </c>
      <c r="H294" t="n">
        <v>0.89</v>
      </c>
      <c r="I294" t="n">
        <v>11</v>
      </c>
      <c r="J294" t="n">
        <v>330.87</v>
      </c>
      <c r="K294" t="n">
        <v>61.82</v>
      </c>
      <c r="L294" t="n">
        <v>16.5</v>
      </c>
      <c r="M294" t="n">
        <v>2</v>
      </c>
      <c r="N294" t="n">
        <v>102.55</v>
      </c>
      <c r="O294" t="n">
        <v>41042.02</v>
      </c>
      <c r="P294" t="n">
        <v>209.2</v>
      </c>
      <c r="Q294" t="n">
        <v>1389.61</v>
      </c>
      <c r="R294" t="n">
        <v>47.31</v>
      </c>
      <c r="S294" t="n">
        <v>39.31</v>
      </c>
      <c r="T294" t="n">
        <v>3167.73</v>
      </c>
      <c r="U294" t="n">
        <v>0.83</v>
      </c>
      <c r="V294" t="n">
        <v>0.9</v>
      </c>
      <c r="W294" t="n">
        <v>3.39</v>
      </c>
      <c r="X294" t="n">
        <v>0.2</v>
      </c>
      <c r="Y294" t="n">
        <v>1</v>
      </c>
      <c r="Z294" t="n">
        <v>10</v>
      </c>
    </row>
    <row r="295">
      <c r="A295" t="n">
        <v>63</v>
      </c>
      <c r="B295" t="n">
        <v>150</v>
      </c>
      <c r="C295" t="inlineStr">
        <is>
          <t xml:space="preserve">CONCLUIDO	</t>
        </is>
      </c>
      <c r="D295" t="n">
        <v>5.5748</v>
      </c>
      <c r="E295" t="n">
        <v>17.94</v>
      </c>
      <c r="F295" t="n">
        <v>14.33</v>
      </c>
      <c r="G295" t="n">
        <v>78.16</v>
      </c>
      <c r="H295" t="n">
        <v>0.9</v>
      </c>
      <c r="I295" t="n">
        <v>11</v>
      </c>
      <c r="J295" t="n">
        <v>331.46</v>
      </c>
      <c r="K295" t="n">
        <v>61.82</v>
      </c>
      <c r="L295" t="n">
        <v>16.75</v>
      </c>
      <c r="M295" t="n">
        <v>0</v>
      </c>
      <c r="N295" t="n">
        <v>102.89</v>
      </c>
      <c r="O295" t="n">
        <v>41114.63</v>
      </c>
      <c r="P295" t="n">
        <v>209.34</v>
      </c>
      <c r="Q295" t="n">
        <v>1389.67</v>
      </c>
      <c r="R295" t="n">
        <v>47.36</v>
      </c>
      <c r="S295" t="n">
        <v>39.31</v>
      </c>
      <c r="T295" t="n">
        <v>3193</v>
      </c>
      <c r="U295" t="n">
        <v>0.83</v>
      </c>
      <c r="V295" t="n">
        <v>0.9</v>
      </c>
      <c r="W295" t="n">
        <v>3.39</v>
      </c>
      <c r="X295" t="n">
        <v>0.21</v>
      </c>
      <c r="Y295" t="n">
        <v>1</v>
      </c>
      <c r="Z295" t="n">
        <v>10</v>
      </c>
    </row>
    <row r="296">
      <c r="A296" t="n">
        <v>0</v>
      </c>
      <c r="B296" t="n">
        <v>10</v>
      </c>
      <c r="C296" t="inlineStr">
        <is>
          <t xml:space="preserve">CONCLUIDO	</t>
        </is>
      </c>
      <c r="D296" t="n">
        <v>4.9232</v>
      </c>
      <c r="E296" t="n">
        <v>20.31</v>
      </c>
      <c r="F296" t="n">
        <v>17.11</v>
      </c>
      <c r="G296" t="n">
        <v>7.33</v>
      </c>
      <c r="H296" t="n">
        <v>0.64</v>
      </c>
      <c r="I296" t="n">
        <v>140</v>
      </c>
      <c r="J296" t="n">
        <v>26.11</v>
      </c>
      <c r="K296" t="n">
        <v>12.1</v>
      </c>
      <c r="L296" t="n">
        <v>1</v>
      </c>
      <c r="M296" t="n">
        <v>0</v>
      </c>
      <c r="N296" t="n">
        <v>3.01</v>
      </c>
      <c r="O296" t="n">
        <v>3454.41</v>
      </c>
      <c r="P296" t="n">
        <v>50.1</v>
      </c>
      <c r="Q296" t="n">
        <v>1390.89</v>
      </c>
      <c r="R296" t="n">
        <v>128.68</v>
      </c>
      <c r="S296" t="n">
        <v>39.31</v>
      </c>
      <c r="T296" t="n">
        <v>43204.46</v>
      </c>
      <c r="U296" t="n">
        <v>0.31</v>
      </c>
      <c r="V296" t="n">
        <v>0.75</v>
      </c>
      <c r="W296" t="n">
        <v>3.76</v>
      </c>
      <c r="X296" t="n">
        <v>2.98</v>
      </c>
      <c r="Y296" t="n">
        <v>1</v>
      </c>
      <c r="Z296" t="n">
        <v>10</v>
      </c>
    </row>
    <row r="297">
      <c r="A297" t="n">
        <v>0</v>
      </c>
      <c r="B297" t="n">
        <v>45</v>
      </c>
      <c r="C297" t="inlineStr">
        <is>
          <t xml:space="preserve">CONCLUIDO	</t>
        </is>
      </c>
      <c r="D297" t="n">
        <v>4.9679</v>
      </c>
      <c r="E297" t="n">
        <v>20.13</v>
      </c>
      <c r="F297" t="n">
        <v>16.11</v>
      </c>
      <c r="G297" t="n">
        <v>9.76</v>
      </c>
      <c r="H297" t="n">
        <v>0.18</v>
      </c>
      <c r="I297" t="n">
        <v>99</v>
      </c>
      <c r="J297" t="n">
        <v>98.70999999999999</v>
      </c>
      <c r="K297" t="n">
        <v>39.72</v>
      </c>
      <c r="L297" t="n">
        <v>1</v>
      </c>
      <c r="M297" t="n">
        <v>97</v>
      </c>
      <c r="N297" t="n">
        <v>12.99</v>
      </c>
      <c r="O297" t="n">
        <v>12407.75</v>
      </c>
      <c r="P297" t="n">
        <v>135.87</v>
      </c>
      <c r="Q297" t="n">
        <v>1389.91</v>
      </c>
      <c r="R297" t="n">
        <v>102.85</v>
      </c>
      <c r="S297" t="n">
        <v>39.31</v>
      </c>
      <c r="T297" t="n">
        <v>30495.81</v>
      </c>
      <c r="U297" t="n">
        <v>0.38</v>
      </c>
      <c r="V297" t="n">
        <v>0.8</v>
      </c>
      <c r="W297" t="n">
        <v>3.53</v>
      </c>
      <c r="X297" t="n">
        <v>1.98</v>
      </c>
      <c r="Y297" t="n">
        <v>1</v>
      </c>
      <c r="Z297" t="n">
        <v>10</v>
      </c>
    </row>
    <row r="298">
      <c r="A298" t="n">
        <v>1</v>
      </c>
      <c r="B298" t="n">
        <v>45</v>
      </c>
      <c r="C298" t="inlineStr">
        <is>
          <t xml:space="preserve">CONCLUIDO	</t>
        </is>
      </c>
      <c r="D298" t="n">
        <v>5.217</v>
      </c>
      <c r="E298" t="n">
        <v>19.17</v>
      </c>
      <c r="F298" t="n">
        <v>15.64</v>
      </c>
      <c r="G298" t="n">
        <v>12.51</v>
      </c>
      <c r="H298" t="n">
        <v>0.22</v>
      </c>
      <c r="I298" t="n">
        <v>75</v>
      </c>
      <c r="J298" t="n">
        <v>99.02</v>
      </c>
      <c r="K298" t="n">
        <v>39.72</v>
      </c>
      <c r="L298" t="n">
        <v>1.25</v>
      </c>
      <c r="M298" t="n">
        <v>73</v>
      </c>
      <c r="N298" t="n">
        <v>13.05</v>
      </c>
      <c r="O298" t="n">
        <v>12446.14</v>
      </c>
      <c r="P298" t="n">
        <v>128.77</v>
      </c>
      <c r="Q298" t="n">
        <v>1389.76</v>
      </c>
      <c r="R298" t="n">
        <v>88.31999999999999</v>
      </c>
      <c r="S298" t="n">
        <v>39.31</v>
      </c>
      <c r="T298" t="n">
        <v>23348.11</v>
      </c>
      <c r="U298" t="n">
        <v>0.45</v>
      </c>
      <c r="V298" t="n">
        <v>0.82</v>
      </c>
      <c r="W298" t="n">
        <v>3.49</v>
      </c>
      <c r="X298" t="n">
        <v>1.51</v>
      </c>
      <c r="Y298" t="n">
        <v>1</v>
      </c>
      <c r="Z298" t="n">
        <v>10</v>
      </c>
    </row>
    <row r="299">
      <c r="A299" t="n">
        <v>2</v>
      </c>
      <c r="B299" t="n">
        <v>45</v>
      </c>
      <c r="C299" t="inlineStr">
        <is>
          <t xml:space="preserve">CONCLUIDO	</t>
        </is>
      </c>
      <c r="D299" t="n">
        <v>5.3929</v>
      </c>
      <c r="E299" t="n">
        <v>18.54</v>
      </c>
      <c r="F299" t="n">
        <v>15.32</v>
      </c>
      <c r="G299" t="n">
        <v>15.32</v>
      </c>
      <c r="H299" t="n">
        <v>0.27</v>
      </c>
      <c r="I299" t="n">
        <v>60</v>
      </c>
      <c r="J299" t="n">
        <v>99.33</v>
      </c>
      <c r="K299" t="n">
        <v>39.72</v>
      </c>
      <c r="L299" t="n">
        <v>1.5</v>
      </c>
      <c r="M299" t="n">
        <v>58</v>
      </c>
      <c r="N299" t="n">
        <v>13.11</v>
      </c>
      <c r="O299" t="n">
        <v>12484.55</v>
      </c>
      <c r="P299" t="n">
        <v>122.61</v>
      </c>
      <c r="Q299" t="n">
        <v>1389.78</v>
      </c>
      <c r="R299" t="n">
        <v>78.5</v>
      </c>
      <c r="S299" t="n">
        <v>39.31</v>
      </c>
      <c r="T299" t="n">
        <v>18514.69</v>
      </c>
      <c r="U299" t="n">
        <v>0.5</v>
      </c>
      <c r="V299" t="n">
        <v>0.84</v>
      </c>
      <c r="W299" t="n">
        <v>3.46</v>
      </c>
      <c r="X299" t="n">
        <v>1.2</v>
      </c>
      <c r="Y299" t="n">
        <v>1</v>
      </c>
      <c r="Z299" t="n">
        <v>10</v>
      </c>
    </row>
    <row r="300">
      <c r="A300" t="n">
        <v>3</v>
      </c>
      <c r="B300" t="n">
        <v>45</v>
      </c>
      <c r="C300" t="inlineStr">
        <is>
          <t xml:space="preserve">CONCLUIDO	</t>
        </is>
      </c>
      <c r="D300" t="n">
        <v>5.5281</v>
      </c>
      <c r="E300" t="n">
        <v>18.09</v>
      </c>
      <c r="F300" t="n">
        <v>15.09</v>
      </c>
      <c r="G300" t="n">
        <v>18.48</v>
      </c>
      <c r="H300" t="n">
        <v>0.31</v>
      </c>
      <c r="I300" t="n">
        <v>49</v>
      </c>
      <c r="J300" t="n">
        <v>99.64</v>
      </c>
      <c r="K300" t="n">
        <v>39.72</v>
      </c>
      <c r="L300" t="n">
        <v>1.75</v>
      </c>
      <c r="M300" t="n">
        <v>47</v>
      </c>
      <c r="N300" t="n">
        <v>13.18</v>
      </c>
      <c r="O300" t="n">
        <v>12522.99</v>
      </c>
      <c r="P300" t="n">
        <v>117.18</v>
      </c>
      <c r="Q300" t="n">
        <v>1389.91</v>
      </c>
      <c r="R300" t="n">
        <v>71.51000000000001</v>
      </c>
      <c r="S300" t="n">
        <v>39.31</v>
      </c>
      <c r="T300" t="n">
        <v>15073.64</v>
      </c>
      <c r="U300" t="n">
        <v>0.55</v>
      </c>
      <c r="V300" t="n">
        <v>0.85</v>
      </c>
      <c r="W300" t="n">
        <v>3.44</v>
      </c>
      <c r="X300" t="n">
        <v>0.97</v>
      </c>
      <c r="Y300" t="n">
        <v>1</v>
      </c>
      <c r="Z300" t="n">
        <v>10</v>
      </c>
    </row>
    <row r="301">
      <c r="A301" t="n">
        <v>4</v>
      </c>
      <c r="B301" t="n">
        <v>45</v>
      </c>
      <c r="C301" t="inlineStr">
        <is>
          <t xml:space="preserve">CONCLUIDO	</t>
        </is>
      </c>
      <c r="D301" t="n">
        <v>5.6182</v>
      </c>
      <c r="E301" t="n">
        <v>17.8</v>
      </c>
      <c r="F301" t="n">
        <v>14.95</v>
      </c>
      <c r="G301" t="n">
        <v>21.35</v>
      </c>
      <c r="H301" t="n">
        <v>0.35</v>
      </c>
      <c r="I301" t="n">
        <v>42</v>
      </c>
      <c r="J301" t="n">
        <v>99.95</v>
      </c>
      <c r="K301" t="n">
        <v>39.72</v>
      </c>
      <c r="L301" t="n">
        <v>2</v>
      </c>
      <c r="M301" t="n">
        <v>39</v>
      </c>
      <c r="N301" t="n">
        <v>13.24</v>
      </c>
      <c r="O301" t="n">
        <v>12561.45</v>
      </c>
      <c r="P301" t="n">
        <v>112.59</v>
      </c>
      <c r="Q301" t="n">
        <v>1389.73</v>
      </c>
      <c r="R301" t="n">
        <v>67.02</v>
      </c>
      <c r="S301" t="n">
        <v>39.31</v>
      </c>
      <c r="T301" t="n">
        <v>12866.22</v>
      </c>
      <c r="U301" t="n">
        <v>0.59</v>
      </c>
      <c r="V301" t="n">
        <v>0.86</v>
      </c>
      <c r="W301" t="n">
        <v>3.43</v>
      </c>
      <c r="X301" t="n">
        <v>0.83</v>
      </c>
      <c r="Y301" t="n">
        <v>1</v>
      </c>
      <c r="Z301" t="n">
        <v>10</v>
      </c>
    </row>
    <row r="302">
      <c r="A302" t="n">
        <v>5</v>
      </c>
      <c r="B302" t="n">
        <v>45</v>
      </c>
      <c r="C302" t="inlineStr">
        <is>
          <t xml:space="preserve">CONCLUIDO	</t>
        </is>
      </c>
      <c r="D302" t="n">
        <v>5.6937</v>
      </c>
      <c r="E302" t="n">
        <v>17.56</v>
      </c>
      <c r="F302" t="n">
        <v>14.84</v>
      </c>
      <c r="G302" t="n">
        <v>24.73</v>
      </c>
      <c r="H302" t="n">
        <v>0.39</v>
      </c>
      <c r="I302" t="n">
        <v>36</v>
      </c>
      <c r="J302" t="n">
        <v>100.27</v>
      </c>
      <c r="K302" t="n">
        <v>39.72</v>
      </c>
      <c r="L302" t="n">
        <v>2.25</v>
      </c>
      <c r="M302" t="n">
        <v>28</v>
      </c>
      <c r="N302" t="n">
        <v>13.3</v>
      </c>
      <c r="O302" t="n">
        <v>12599.94</v>
      </c>
      <c r="P302" t="n">
        <v>108.06</v>
      </c>
      <c r="Q302" t="n">
        <v>1389.69</v>
      </c>
      <c r="R302" t="n">
        <v>63.32</v>
      </c>
      <c r="S302" t="n">
        <v>39.31</v>
      </c>
      <c r="T302" t="n">
        <v>11044.06</v>
      </c>
      <c r="U302" t="n">
        <v>0.62</v>
      </c>
      <c r="V302" t="n">
        <v>0.87</v>
      </c>
      <c r="W302" t="n">
        <v>3.43</v>
      </c>
      <c r="X302" t="n">
        <v>0.71</v>
      </c>
      <c r="Y302" t="n">
        <v>1</v>
      </c>
      <c r="Z302" t="n">
        <v>10</v>
      </c>
    </row>
    <row r="303">
      <c r="A303" t="n">
        <v>6</v>
      </c>
      <c r="B303" t="n">
        <v>45</v>
      </c>
      <c r="C303" t="inlineStr">
        <is>
          <t xml:space="preserve">CONCLUIDO	</t>
        </is>
      </c>
      <c r="D303" t="n">
        <v>5.7265</v>
      </c>
      <c r="E303" t="n">
        <v>17.46</v>
      </c>
      <c r="F303" t="n">
        <v>14.8</v>
      </c>
      <c r="G303" t="n">
        <v>26.9</v>
      </c>
      <c r="H303" t="n">
        <v>0.44</v>
      </c>
      <c r="I303" t="n">
        <v>33</v>
      </c>
      <c r="J303" t="n">
        <v>100.58</v>
      </c>
      <c r="K303" t="n">
        <v>39.72</v>
      </c>
      <c r="L303" t="n">
        <v>2.5</v>
      </c>
      <c r="M303" t="n">
        <v>10</v>
      </c>
      <c r="N303" t="n">
        <v>13.36</v>
      </c>
      <c r="O303" t="n">
        <v>12638.45</v>
      </c>
      <c r="P303" t="n">
        <v>105.58</v>
      </c>
      <c r="Q303" t="n">
        <v>1389.76</v>
      </c>
      <c r="R303" t="n">
        <v>61.41</v>
      </c>
      <c r="S303" t="n">
        <v>39.31</v>
      </c>
      <c r="T303" t="n">
        <v>10103.8</v>
      </c>
      <c r="U303" t="n">
        <v>0.64</v>
      </c>
      <c r="V303" t="n">
        <v>0.87</v>
      </c>
      <c r="W303" t="n">
        <v>3.44</v>
      </c>
      <c r="X303" t="n">
        <v>0.67</v>
      </c>
      <c r="Y303" t="n">
        <v>1</v>
      </c>
      <c r="Z303" t="n">
        <v>10</v>
      </c>
    </row>
    <row r="304">
      <c r="A304" t="n">
        <v>7</v>
      </c>
      <c r="B304" t="n">
        <v>45</v>
      </c>
      <c r="C304" t="inlineStr">
        <is>
          <t xml:space="preserve">CONCLUIDO	</t>
        </is>
      </c>
      <c r="D304" t="n">
        <v>5.7382</v>
      </c>
      <c r="E304" t="n">
        <v>17.43</v>
      </c>
      <c r="F304" t="n">
        <v>14.78</v>
      </c>
      <c r="G304" t="n">
        <v>27.71</v>
      </c>
      <c r="H304" t="n">
        <v>0.48</v>
      </c>
      <c r="I304" t="n">
        <v>32</v>
      </c>
      <c r="J304" t="n">
        <v>100.89</v>
      </c>
      <c r="K304" t="n">
        <v>39.72</v>
      </c>
      <c r="L304" t="n">
        <v>2.75</v>
      </c>
      <c r="M304" t="n">
        <v>0</v>
      </c>
      <c r="N304" t="n">
        <v>13.42</v>
      </c>
      <c r="O304" t="n">
        <v>12676.98</v>
      </c>
      <c r="P304" t="n">
        <v>105.24</v>
      </c>
      <c r="Q304" t="n">
        <v>1389.73</v>
      </c>
      <c r="R304" t="n">
        <v>60.6</v>
      </c>
      <c r="S304" t="n">
        <v>39.31</v>
      </c>
      <c r="T304" t="n">
        <v>9705.629999999999</v>
      </c>
      <c r="U304" t="n">
        <v>0.65</v>
      </c>
      <c r="V304" t="n">
        <v>0.87</v>
      </c>
      <c r="W304" t="n">
        <v>3.45</v>
      </c>
      <c r="X304" t="n">
        <v>0.66</v>
      </c>
      <c r="Y304" t="n">
        <v>1</v>
      </c>
      <c r="Z304" t="n">
        <v>10</v>
      </c>
    </row>
    <row r="305">
      <c r="A305" t="n">
        <v>0</v>
      </c>
      <c r="B305" t="n">
        <v>105</v>
      </c>
      <c r="C305" t="inlineStr">
        <is>
          <t xml:space="preserve">CONCLUIDO	</t>
        </is>
      </c>
      <c r="D305" t="n">
        <v>3.5769</v>
      </c>
      <c r="E305" t="n">
        <v>27.96</v>
      </c>
      <c r="F305" t="n">
        <v>17.93</v>
      </c>
      <c r="G305" t="n">
        <v>5.85</v>
      </c>
      <c r="H305" t="n">
        <v>0.09</v>
      </c>
      <c r="I305" t="n">
        <v>184</v>
      </c>
      <c r="J305" t="n">
        <v>204</v>
      </c>
      <c r="K305" t="n">
        <v>55.27</v>
      </c>
      <c r="L305" t="n">
        <v>1</v>
      </c>
      <c r="M305" t="n">
        <v>182</v>
      </c>
      <c r="N305" t="n">
        <v>42.72</v>
      </c>
      <c r="O305" t="n">
        <v>25393.6</v>
      </c>
      <c r="P305" t="n">
        <v>255.48</v>
      </c>
      <c r="Q305" t="n">
        <v>1390.14</v>
      </c>
      <c r="R305" t="n">
        <v>159.19</v>
      </c>
      <c r="S305" t="n">
        <v>39.31</v>
      </c>
      <c r="T305" t="n">
        <v>58240.15</v>
      </c>
      <c r="U305" t="n">
        <v>0.25</v>
      </c>
      <c r="V305" t="n">
        <v>0.72</v>
      </c>
      <c r="W305" t="n">
        <v>3.69</v>
      </c>
      <c r="X305" t="n">
        <v>3.8</v>
      </c>
      <c r="Y305" t="n">
        <v>1</v>
      </c>
      <c r="Z305" t="n">
        <v>10</v>
      </c>
    </row>
    <row r="306">
      <c r="A306" t="n">
        <v>1</v>
      </c>
      <c r="B306" t="n">
        <v>105</v>
      </c>
      <c r="C306" t="inlineStr">
        <is>
          <t xml:space="preserve">CONCLUIDO	</t>
        </is>
      </c>
      <c r="D306" t="n">
        <v>3.9762</v>
      </c>
      <c r="E306" t="n">
        <v>25.15</v>
      </c>
      <c r="F306" t="n">
        <v>16.95</v>
      </c>
      <c r="G306" t="n">
        <v>7.32</v>
      </c>
      <c r="H306" t="n">
        <v>0.11</v>
      </c>
      <c r="I306" t="n">
        <v>139</v>
      </c>
      <c r="J306" t="n">
        <v>204.39</v>
      </c>
      <c r="K306" t="n">
        <v>55.27</v>
      </c>
      <c r="L306" t="n">
        <v>1.25</v>
      </c>
      <c r="M306" t="n">
        <v>137</v>
      </c>
      <c r="N306" t="n">
        <v>42.87</v>
      </c>
      <c r="O306" t="n">
        <v>25442.42</v>
      </c>
      <c r="P306" t="n">
        <v>240.11</v>
      </c>
      <c r="Q306" t="n">
        <v>1390.24</v>
      </c>
      <c r="R306" t="n">
        <v>129.35</v>
      </c>
      <c r="S306" t="n">
        <v>39.31</v>
      </c>
      <c r="T306" t="n">
        <v>43544.77</v>
      </c>
      <c r="U306" t="n">
        <v>0.3</v>
      </c>
      <c r="V306" t="n">
        <v>0.76</v>
      </c>
      <c r="W306" t="n">
        <v>3.58</v>
      </c>
      <c r="X306" t="n">
        <v>2.82</v>
      </c>
      <c r="Y306" t="n">
        <v>1</v>
      </c>
      <c r="Z306" t="n">
        <v>10</v>
      </c>
    </row>
    <row r="307">
      <c r="A307" t="n">
        <v>2</v>
      </c>
      <c r="B307" t="n">
        <v>105</v>
      </c>
      <c r="C307" t="inlineStr">
        <is>
          <t xml:space="preserve">CONCLUIDO	</t>
        </is>
      </c>
      <c r="D307" t="n">
        <v>4.2684</v>
      </c>
      <c r="E307" t="n">
        <v>23.43</v>
      </c>
      <c r="F307" t="n">
        <v>16.36</v>
      </c>
      <c r="G307" t="n">
        <v>8.84</v>
      </c>
      <c r="H307" t="n">
        <v>0.13</v>
      </c>
      <c r="I307" t="n">
        <v>111</v>
      </c>
      <c r="J307" t="n">
        <v>204.79</v>
      </c>
      <c r="K307" t="n">
        <v>55.27</v>
      </c>
      <c r="L307" t="n">
        <v>1.5</v>
      </c>
      <c r="M307" t="n">
        <v>109</v>
      </c>
      <c r="N307" t="n">
        <v>43.02</v>
      </c>
      <c r="O307" t="n">
        <v>25491.3</v>
      </c>
      <c r="P307" t="n">
        <v>230.37</v>
      </c>
      <c r="Q307" t="n">
        <v>1390.18</v>
      </c>
      <c r="R307" t="n">
        <v>111.07</v>
      </c>
      <c r="S307" t="n">
        <v>39.31</v>
      </c>
      <c r="T307" t="n">
        <v>34545.19</v>
      </c>
      <c r="U307" t="n">
        <v>0.35</v>
      </c>
      <c r="V307" t="n">
        <v>0.78</v>
      </c>
      <c r="W307" t="n">
        <v>3.54</v>
      </c>
      <c r="X307" t="n">
        <v>2.23</v>
      </c>
      <c r="Y307" t="n">
        <v>1</v>
      </c>
      <c r="Z307" t="n">
        <v>10</v>
      </c>
    </row>
    <row r="308">
      <c r="A308" t="n">
        <v>3</v>
      </c>
      <c r="B308" t="n">
        <v>105</v>
      </c>
      <c r="C308" t="inlineStr">
        <is>
          <t xml:space="preserve">CONCLUIDO	</t>
        </is>
      </c>
      <c r="D308" t="n">
        <v>4.4751</v>
      </c>
      <c r="E308" t="n">
        <v>22.35</v>
      </c>
      <c r="F308" t="n">
        <v>16.01</v>
      </c>
      <c r="G308" t="n">
        <v>10.33</v>
      </c>
      <c r="H308" t="n">
        <v>0.15</v>
      </c>
      <c r="I308" t="n">
        <v>93</v>
      </c>
      <c r="J308" t="n">
        <v>205.18</v>
      </c>
      <c r="K308" t="n">
        <v>55.27</v>
      </c>
      <c r="L308" t="n">
        <v>1.75</v>
      </c>
      <c r="M308" t="n">
        <v>91</v>
      </c>
      <c r="N308" t="n">
        <v>43.16</v>
      </c>
      <c r="O308" t="n">
        <v>25540.22</v>
      </c>
      <c r="P308" t="n">
        <v>224.12</v>
      </c>
      <c r="Q308" t="n">
        <v>1389.65</v>
      </c>
      <c r="R308" t="n">
        <v>99.61</v>
      </c>
      <c r="S308" t="n">
        <v>39.31</v>
      </c>
      <c r="T308" t="n">
        <v>28908.01</v>
      </c>
      <c r="U308" t="n">
        <v>0.39</v>
      </c>
      <c r="V308" t="n">
        <v>0.8</v>
      </c>
      <c r="W308" t="n">
        <v>3.53</v>
      </c>
      <c r="X308" t="n">
        <v>1.89</v>
      </c>
      <c r="Y308" t="n">
        <v>1</v>
      </c>
      <c r="Z308" t="n">
        <v>10</v>
      </c>
    </row>
    <row r="309">
      <c r="A309" t="n">
        <v>4</v>
      </c>
      <c r="B309" t="n">
        <v>105</v>
      </c>
      <c r="C309" t="inlineStr">
        <is>
          <t xml:space="preserve">CONCLUIDO	</t>
        </is>
      </c>
      <c r="D309" t="n">
        <v>4.6423</v>
      </c>
      <c r="E309" t="n">
        <v>21.54</v>
      </c>
      <c r="F309" t="n">
        <v>15.73</v>
      </c>
      <c r="G309" t="n">
        <v>11.8</v>
      </c>
      <c r="H309" t="n">
        <v>0.17</v>
      </c>
      <c r="I309" t="n">
        <v>80</v>
      </c>
      <c r="J309" t="n">
        <v>205.58</v>
      </c>
      <c r="K309" t="n">
        <v>55.27</v>
      </c>
      <c r="L309" t="n">
        <v>2</v>
      </c>
      <c r="M309" t="n">
        <v>78</v>
      </c>
      <c r="N309" t="n">
        <v>43.31</v>
      </c>
      <c r="O309" t="n">
        <v>25589.2</v>
      </c>
      <c r="P309" t="n">
        <v>218.74</v>
      </c>
      <c r="Q309" t="n">
        <v>1390.05</v>
      </c>
      <c r="R309" t="n">
        <v>91.14</v>
      </c>
      <c r="S309" t="n">
        <v>39.31</v>
      </c>
      <c r="T309" t="n">
        <v>24737.5</v>
      </c>
      <c r="U309" t="n">
        <v>0.43</v>
      </c>
      <c r="V309" t="n">
        <v>0.82</v>
      </c>
      <c r="W309" t="n">
        <v>3.5</v>
      </c>
      <c r="X309" t="n">
        <v>1.61</v>
      </c>
      <c r="Y309" t="n">
        <v>1</v>
      </c>
      <c r="Z309" t="n">
        <v>10</v>
      </c>
    </row>
    <row r="310">
      <c r="A310" t="n">
        <v>5</v>
      </c>
      <c r="B310" t="n">
        <v>105</v>
      </c>
      <c r="C310" t="inlineStr">
        <is>
          <t xml:space="preserve">CONCLUIDO	</t>
        </is>
      </c>
      <c r="D310" t="n">
        <v>4.7767</v>
      </c>
      <c r="E310" t="n">
        <v>20.94</v>
      </c>
      <c r="F310" t="n">
        <v>15.53</v>
      </c>
      <c r="G310" t="n">
        <v>13.31</v>
      </c>
      <c r="H310" t="n">
        <v>0.19</v>
      </c>
      <c r="I310" t="n">
        <v>70</v>
      </c>
      <c r="J310" t="n">
        <v>205.98</v>
      </c>
      <c r="K310" t="n">
        <v>55.27</v>
      </c>
      <c r="L310" t="n">
        <v>2.25</v>
      </c>
      <c r="M310" t="n">
        <v>68</v>
      </c>
      <c r="N310" t="n">
        <v>43.46</v>
      </c>
      <c r="O310" t="n">
        <v>25638.22</v>
      </c>
      <c r="P310" t="n">
        <v>214.6</v>
      </c>
      <c r="Q310" t="n">
        <v>1389.79</v>
      </c>
      <c r="R310" t="n">
        <v>84.8</v>
      </c>
      <c r="S310" t="n">
        <v>39.31</v>
      </c>
      <c r="T310" t="n">
        <v>21617.49</v>
      </c>
      <c r="U310" t="n">
        <v>0.46</v>
      </c>
      <c r="V310" t="n">
        <v>0.83</v>
      </c>
      <c r="W310" t="n">
        <v>3.49</v>
      </c>
      <c r="X310" t="n">
        <v>1.41</v>
      </c>
      <c r="Y310" t="n">
        <v>1</v>
      </c>
      <c r="Z310" t="n">
        <v>10</v>
      </c>
    </row>
    <row r="311">
      <c r="A311" t="n">
        <v>6</v>
      </c>
      <c r="B311" t="n">
        <v>105</v>
      </c>
      <c r="C311" t="inlineStr">
        <is>
          <t xml:space="preserve">CONCLUIDO	</t>
        </is>
      </c>
      <c r="D311" t="n">
        <v>4.8904</v>
      </c>
      <c r="E311" t="n">
        <v>20.45</v>
      </c>
      <c r="F311" t="n">
        <v>15.37</v>
      </c>
      <c r="G311" t="n">
        <v>14.87</v>
      </c>
      <c r="H311" t="n">
        <v>0.22</v>
      </c>
      <c r="I311" t="n">
        <v>62</v>
      </c>
      <c r="J311" t="n">
        <v>206.38</v>
      </c>
      <c r="K311" t="n">
        <v>55.27</v>
      </c>
      <c r="L311" t="n">
        <v>2.5</v>
      </c>
      <c r="M311" t="n">
        <v>60</v>
      </c>
      <c r="N311" t="n">
        <v>43.6</v>
      </c>
      <c r="O311" t="n">
        <v>25687.3</v>
      </c>
      <c r="P311" t="n">
        <v>211.09</v>
      </c>
      <c r="Q311" t="n">
        <v>1389.87</v>
      </c>
      <c r="R311" t="n">
        <v>80.06999999999999</v>
      </c>
      <c r="S311" t="n">
        <v>39.31</v>
      </c>
      <c r="T311" t="n">
        <v>19291.46</v>
      </c>
      <c r="U311" t="n">
        <v>0.49</v>
      </c>
      <c r="V311" t="n">
        <v>0.84</v>
      </c>
      <c r="W311" t="n">
        <v>3.46</v>
      </c>
      <c r="X311" t="n">
        <v>1.24</v>
      </c>
      <c r="Y311" t="n">
        <v>1</v>
      </c>
      <c r="Z311" t="n">
        <v>10</v>
      </c>
    </row>
    <row r="312">
      <c r="A312" t="n">
        <v>7</v>
      </c>
      <c r="B312" t="n">
        <v>105</v>
      </c>
      <c r="C312" t="inlineStr">
        <is>
          <t xml:space="preserve">CONCLUIDO	</t>
        </is>
      </c>
      <c r="D312" t="n">
        <v>5.0033</v>
      </c>
      <c r="E312" t="n">
        <v>19.99</v>
      </c>
      <c r="F312" t="n">
        <v>15.19</v>
      </c>
      <c r="G312" t="n">
        <v>16.57</v>
      </c>
      <c r="H312" t="n">
        <v>0.24</v>
      </c>
      <c r="I312" t="n">
        <v>55</v>
      </c>
      <c r="J312" t="n">
        <v>206.78</v>
      </c>
      <c r="K312" t="n">
        <v>55.27</v>
      </c>
      <c r="L312" t="n">
        <v>2.75</v>
      </c>
      <c r="M312" t="n">
        <v>53</v>
      </c>
      <c r="N312" t="n">
        <v>43.75</v>
      </c>
      <c r="O312" t="n">
        <v>25736.42</v>
      </c>
      <c r="P312" t="n">
        <v>207.14</v>
      </c>
      <c r="Q312" t="n">
        <v>1389.73</v>
      </c>
      <c r="R312" t="n">
        <v>74.63</v>
      </c>
      <c r="S312" t="n">
        <v>39.31</v>
      </c>
      <c r="T312" t="n">
        <v>16605.35</v>
      </c>
      <c r="U312" t="n">
        <v>0.53</v>
      </c>
      <c r="V312" t="n">
        <v>0.85</v>
      </c>
      <c r="W312" t="n">
        <v>3.44</v>
      </c>
      <c r="X312" t="n">
        <v>1.07</v>
      </c>
      <c r="Y312" t="n">
        <v>1</v>
      </c>
      <c r="Z312" t="n">
        <v>10</v>
      </c>
    </row>
    <row r="313">
      <c r="A313" t="n">
        <v>8</v>
      </c>
      <c r="B313" t="n">
        <v>105</v>
      </c>
      <c r="C313" t="inlineStr">
        <is>
          <t xml:space="preserve">CONCLUIDO	</t>
        </is>
      </c>
      <c r="D313" t="n">
        <v>5.0709</v>
      </c>
      <c r="E313" t="n">
        <v>19.72</v>
      </c>
      <c r="F313" t="n">
        <v>15.13</v>
      </c>
      <c r="G313" t="n">
        <v>18.15</v>
      </c>
      <c r="H313" t="n">
        <v>0.26</v>
      </c>
      <c r="I313" t="n">
        <v>50</v>
      </c>
      <c r="J313" t="n">
        <v>207.17</v>
      </c>
      <c r="K313" t="n">
        <v>55.27</v>
      </c>
      <c r="L313" t="n">
        <v>3</v>
      </c>
      <c r="M313" t="n">
        <v>48</v>
      </c>
      <c r="N313" t="n">
        <v>43.9</v>
      </c>
      <c r="O313" t="n">
        <v>25785.6</v>
      </c>
      <c r="P313" t="n">
        <v>204.97</v>
      </c>
      <c r="Q313" t="n">
        <v>1389.93</v>
      </c>
      <c r="R313" t="n">
        <v>72.5</v>
      </c>
      <c r="S313" t="n">
        <v>39.31</v>
      </c>
      <c r="T313" t="n">
        <v>15566.22</v>
      </c>
      <c r="U313" t="n">
        <v>0.54</v>
      </c>
      <c r="V313" t="n">
        <v>0.85</v>
      </c>
      <c r="W313" t="n">
        <v>3.44</v>
      </c>
      <c r="X313" t="n">
        <v>1</v>
      </c>
      <c r="Y313" t="n">
        <v>1</v>
      </c>
      <c r="Z313" t="n">
        <v>10</v>
      </c>
    </row>
    <row r="314">
      <c r="A314" t="n">
        <v>9</v>
      </c>
      <c r="B314" t="n">
        <v>105</v>
      </c>
      <c r="C314" t="inlineStr">
        <is>
          <t xml:space="preserve">CONCLUIDO	</t>
        </is>
      </c>
      <c r="D314" t="n">
        <v>5.1419</v>
      </c>
      <c r="E314" t="n">
        <v>19.45</v>
      </c>
      <c r="F314" t="n">
        <v>15.02</v>
      </c>
      <c r="G314" t="n">
        <v>19.59</v>
      </c>
      <c r="H314" t="n">
        <v>0.28</v>
      </c>
      <c r="I314" t="n">
        <v>46</v>
      </c>
      <c r="J314" t="n">
        <v>207.57</v>
      </c>
      <c r="K314" t="n">
        <v>55.27</v>
      </c>
      <c r="L314" t="n">
        <v>3.25</v>
      </c>
      <c r="M314" t="n">
        <v>44</v>
      </c>
      <c r="N314" t="n">
        <v>44.05</v>
      </c>
      <c r="O314" t="n">
        <v>25834.83</v>
      </c>
      <c r="P314" t="n">
        <v>201.94</v>
      </c>
      <c r="Q314" t="n">
        <v>1389.78</v>
      </c>
      <c r="R314" t="n">
        <v>69.17</v>
      </c>
      <c r="S314" t="n">
        <v>39.31</v>
      </c>
      <c r="T314" t="n">
        <v>13920.89</v>
      </c>
      <c r="U314" t="n">
        <v>0.57</v>
      </c>
      <c r="V314" t="n">
        <v>0.85</v>
      </c>
      <c r="W314" t="n">
        <v>3.43</v>
      </c>
      <c r="X314" t="n">
        <v>0.9</v>
      </c>
      <c r="Y314" t="n">
        <v>1</v>
      </c>
      <c r="Z314" t="n">
        <v>10</v>
      </c>
    </row>
    <row r="315">
      <c r="A315" t="n">
        <v>10</v>
      </c>
      <c r="B315" t="n">
        <v>105</v>
      </c>
      <c r="C315" t="inlineStr">
        <is>
          <t xml:space="preserve">CONCLUIDO	</t>
        </is>
      </c>
      <c r="D315" t="n">
        <v>5.2001</v>
      </c>
      <c r="E315" t="n">
        <v>19.23</v>
      </c>
      <c r="F315" t="n">
        <v>14.96</v>
      </c>
      <c r="G315" t="n">
        <v>21.37</v>
      </c>
      <c r="H315" t="n">
        <v>0.3</v>
      </c>
      <c r="I315" t="n">
        <v>42</v>
      </c>
      <c r="J315" t="n">
        <v>207.97</v>
      </c>
      <c r="K315" t="n">
        <v>55.27</v>
      </c>
      <c r="L315" t="n">
        <v>3.5</v>
      </c>
      <c r="M315" t="n">
        <v>40</v>
      </c>
      <c r="N315" t="n">
        <v>44.2</v>
      </c>
      <c r="O315" t="n">
        <v>25884.1</v>
      </c>
      <c r="P315" t="n">
        <v>199.89</v>
      </c>
      <c r="Q315" t="n">
        <v>1389.77</v>
      </c>
      <c r="R315" t="n">
        <v>67.12</v>
      </c>
      <c r="S315" t="n">
        <v>39.31</v>
      </c>
      <c r="T315" t="n">
        <v>12913.16</v>
      </c>
      <c r="U315" t="n">
        <v>0.59</v>
      </c>
      <c r="V315" t="n">
        <v>0.86</v>
      </c>
      <c r="W315" t="n">
        <v>3.44</v>
      </c>
      <c r="X315" t="n">
        <v>0.84</v>
      </c>
      <c r="Y315" t="n">
        <v>1</v>
      </c>
      <c r="Z315" t="n">
        <v>10</v>
      </c>
    </row>
    <row r="316">
      <c r="A316" t="n">
        <v>11</v>
      </c>
      <c r="B316" t="n">
        <v>105</v>
      </c>
      <c r="C316" t="inlineStr">
        <is>
          <t xml:space="preserve">CONCLUIDO	</t>
        </is>
      </c>
      <c r="D316" t="n">
        <v>5.2565</v>
      </c>
      <c r="E316" t="n">
        <v>19.02</v>
      </c>
      <c r="F316" t="n">
        <v>14.88</v>
      </c>
      <c r="G316" t="n">
        <v>22.89</v>
      </c>
      <c r="H316" t="n">
        <v>0.32</v>
      </c>
      <c r="I316" t="n">
        <v>39</v>
      </c>
      <c r="J316" t="n">
        <v>208.37</v>
      </c>
      <c r="K316" t="n">
        <v>55.27</v>
      </c>
      <c r="L316" t="n">
        <v>3.75</v>
      </c>
      <c r="M316" t="n">
        <v>37</v>
      </c>
      <c r="N316" t="n">
        <v>44.35</v>
      </c>
      <c r="O316" t="n">
        <v>25933.43</v>
      </c>
      <c r="P316" t="n">
        <v>197.43</v>
      </c>
      <c r="Q316" t="n">
        <v>1389.79</v>
      </c>
      <c r="R316" t="n">
        <v>64.8</v>
      </c>
      <c r="S316" t="n">
        <v>39.31</v>
      </c>
      <c r="T316" t="n">
        <v>11768.2</v>
      </c>
      <c r="U316" t="n">
        <v>0.61</v>
      </c>
      <c r="V316" t="n">
        <v>0.86</v>
      </c>
      <c r="W316" t="n">
        <v>3.42</v>
      </c>
      <c r="X316" t="n">
        <v>0.75</v>
      </c>
      <c r="Y316" t="n">
        <v>1</v>
      </c>
      <c r="Z316" t="n">
        <v>10</v>
      </c>
    </row>
    <row r="317">
      <c r="A317" t="n">
        <v>12</v>
      </c>
      <c r="B317" t="n">
        <v>105</v>
      </c>
      <c r="C317" t="inlineStr">
        <is>
          <t xml:space="preserve">CONCLUIDO	</t>
        </is>
      </c>
      <c r="D317" t="n">
        <v>5.3078</v>
      </c>
      <c r="E317" t="n">
        <v>18.84</v>
      </c>
      <c r="F317" t="n">
        <v>14.82</v>
      </c>
      <c r="G317" t="n">
        <v>24.69</v>
      </c>
      <c r="H317" t="n">
        <v>0.34</v>
      </c>
      <c r="I317" t="n">
        <v>36</v>
      </c>
      <c r="J317" t="n">
        <v>208.77</v>
      </c>
      <c r="K317" t="n">
        <v>55.27</v>
      </c>
      <c r="L317" t="n">
        <v>4</v>
      </c>
      <c r="M317" t="n">
        <v>34</v>
      </c>
      <c r="N317" t="n">
        <v>44.5</v>
      </c>
      <c r="O317" t="n">
        <v>25982.82</v>
      </c>
      <c r="P317" t="n">
        <v>195.08</v>
      </c>
      <c r="Q317" t="n">
        <v>1389.79</v>
      </c>
      <c r="R317" t="n">
        <v>62.97</v>
      </c>
      <c r="S317" t="n">
        <v>39.31</v>
      </c>
      <c r="T317" t="n">
        <v>10869.22</v>
      </c>
      <c r="U317" t="n">
        <v>0.62</v>
      </c>
      <c r="V317" t="n">
        <v>0.87</v>
      </c>
      <c r="W317" t="n">
        <v>3.42</v>
      </c>
      <c r="X317" t="n">
        <v>0.6899999999999999</v>
      </c>
      <c r="Y317" t="n">
        <v>1</v>
      </c>
      <c r="Z317" t="n">
        <v>10</v>
      </c>
    </row>
    <row r="318">
      <c r="A318" t="n">
        <v>13</v>
      </c>
      <c r="B318" t="n">
        <v>105</v>
      </c>
      <c r="C318" t="inlineStr">
        <is>
          <t xml:space="preserve">CONCLUIDO	</t>
        </is>
      </c>
      <c r="D318" t="n">
        <v>5.3345</v>
      </c>
      <c r="E318" t="n">
        <v>18.75</v>
      </c>
      <c r="F318" t="n">
        <v>14.8</v>
      </c>
      <c r="G318" t="n">
        <v>26.12</v>
      </c>
      <c r="H318" t="n">
        <v>0.36</v>
      </c>
      <c r="I318" t="n">
        <v>34</v>
      </c>
      <c r="J318" t="n">
        <v>209.17</v>
      </c>
      <c r="K318" t="n">
        <v>55.27</v>
      </c>
      <c r="L318" t="n">
        <v>4.25</v>
      </c>
      <c r="M318" t="n">
        <v>32</v>
      </c>
      <c r="N318" t="n">
        <v>44.65</v>
      </c>
      <c r="O318" t="n">
        <v>26032.25</v>
      </c>
      <c r="P318" t="n">
        <v>193.32</v>
      </c>
      <c r="Q318" t="n">
        <v>1389.67</v>
      </c>
      <c r="R318" t="n">
        <v>62.42</v>
      </c>
      <c r="S318" t="n">
        <v>39.31</v>
      </c>
      <c r="T318" t="n">
        <v>10607.01</v>
      </c>
      <c r="U318" t="n">
        <v>0.63</v>
      </c>
      <c r="V318" t="n">
        <v>0.87</v>
      </c>
      <c r="W318" t="n">
        <v>3.42</v>
      </c>
      <c r="X318" t="n">
        <v>0.68</v>
      </c>
      <c r="Y318" t="n">
        <v>1</v>
      </c>
      <c r="Z318" t="n">
        <v>10</v>
      </c>
    </row>
    <row r="319">
      <c r="A319" t="n">
        <v>14</v>
      </c>
      <c r="B319" t="n">
        <v>105</v>
      </c>
      <c r="C319" t="inlineStr">
        <is>
          <t xml:space="preserve">CONCLUIDO	</t>
        </is>
      </c>
      <c r="D319" t="n">
        <v>5.3728</v>
      </c>
      <c r="E319" t="n">
        <v>18.61</v>
      </c>
      <c r="F319" t="n">
        <v>14.75</v>
      </c>
      <c r="G319" t="n">
        <v>27.66</v>
      </c>
      <c r="H319" t="n">
        <v>0.38</v>
      </c>
      <c r="I319" t="n">
        <v>32</v>
      </c>
      <c r="J319" t="n">
        <v>209.58</v>
      </c>
      <c r="K319" t="n">
        <v>55.27</v>
      </c>
      <c r="L319" t="n">
        <v>4.5</v>
      </c>
      <c r="M319" t="n">
        <v>30</v>
      </c>
      <c r="N319" t="n">
        <v>44.8</v>
      </c>
      <c r="O319" t="n">
        <v>26081.73</v>
      </c>
      <c r="P319" t="n">
        <v>191.28</v>
      </c>
      <c r="Q319" t="n">
        <v>1389.59</v>
      </c>
      <c r="R319" t="n">
        <v>60.83</v>
      </c>
      <c r="S319" t="n">
        <v>39.31</v>
      </c>
      <c r="T319" t="n">
        <v>9821.139999999999</v>
      </c>
      <c r="U319" t="n">
        <v>0.65</v>
      </c>
      <c r="V319" t="n">
        <v>0.87</v>
      </c>
      <c r="W319" t="n">
        <v>3.41</v>
      </c>
      <c r="X319" t="n">
        <v>0.63</v>
      </c>
      <c r="Y319" t="n">
        <v>1</v>
      </c>
      <c r="Z319" t="n">
        <v>10</v>
      </c>
    </row>
    <row r="320">
      <c r="A320" t="n">
        <v>15</v>
      </c>
      <c r="B320" t="n">
        <v>105</v>
      </c>
      <c r="C320" t="inlineStr">
        <is>
          <t xml:space="preserve">CONCLUIDO	</t>
        </is>
      </c>
      <c r="D320" t="n">
        <v>5.4134</v>
      </c>
      <c r="E320" t="n">
        <v>18.47</v>
      </c>
      <c r="F320" t="n">
        <v>14.69</v>
      </c>
      <c r="G320" t="n">
        <v>29.38</v>
      </c>
      <c r="H320" t="n">
        <v>0.4</v>
      </c>
      <c r="I320" t="n">
        <v>30</v>
      </c>
      <c r="J320" t="n">
        <v>209.98</v>
      </c>
      <c r="K320" t="n">
        <v>55.27</v>
      </c>
      <c r="L320" t="n">
        <v>4.75</v>
      </c>
      <c r="M320" t="n">
        <v>28</v>
      </c>
      <c r="N320" t="n">
        <v>44.95</v>
      </c>
      <c r="O320" t="n">
        <v>26131.27</v>
      </c>
      <c r="P320" t="n">
        <v>188.94</v>
      </c>
      <c r="Q320" t="n">
        <v>1389.79</v>
      </c>
      <c r="R320" t="n">
        <v>58.91</v>
      </c>
      <c r="S320" t="n">
        <v>39.31</v>
      </c>
      <c r="T320" t="n">
        <v>8869.059999999999</v>
      </c>
      <c r="U320" t="n">
        <v>0.67</v>
      </c>
      <c r="V320" t="n">
        <v>0.87</v>
      </c>
      <c r="W320" t="n">
        <v>3.41</v>
      </c>
      <c r="X320" t="n">
        <v>0.57</v>
      </c>
      <c r="Y320" t="n">
        <v>1</v>
      </c>
      <c r="Z320" t="n">
        <v>10</v>
      </c>
    </row>
    <row r="321">
      <c r="A321" t="n">
        <v>16</v>
      </c>
      <c r="B321" t="n">
        <v>105</v>
      </c>
      <c r="C321" t="inlineStr">
        <is>
          <t xml:space="preserve">CONCLUIDO	</t>
        </is>
      </c>
      <c r="D321" t="n">
        <v>5.447</v>
      </c>
      <c r="E321" t="n">
        <v>18.36</v>
      </c>
      <c r="F321" t="n">
        <v>14.66</v>
      </c>
      <c r="G321" t="n">
        <v>31.41</v>
      </c>
      <c r="H321" t="n">
        <v>0.42</v>
      </c>
      <c r="I321" t="n">
        <v>28</v>
      </c>
      <c r="J321" t="n">
        <v>210.38</v>
      </c>
      <c r="K321" t="n">
        <v>55.27</v>
      </c>
      <c r="L321" t="n">
        <v>5</v>
      </c>
      <c r="M321" t="n">
        <v>26</v>
      </c>
      <c r="N321" t="n">
        <v>45.11</v>
      </c>
      <c r="O321" t="n">
        <v>26180.86</v>
      </c>
      <c r="P321" t="n">
        <v>186.9</v>
      </c>
      <c r="Q321" t="n">
        <v>1389.65</v>
      </c>
      <c r="R321" t="n">
        <v>58</v>
      </c>
      <c r="S321" t="n">
        <v>39.31</v>
      </c>
      <c r="T321" t="n">
        <v>8426.190000000001</v>
      </c>
      <c r="U321" t="n">
        <v>0.68</v>
      </c>
      <c r="V321" t="n">
        <v>0.88</v>
      </c>
      <c r="W321" t="n">
        <v>3.4</v>
      </c>
      <c r="X321" t="n">
        <v>0.54</v>
      </c>
      <c r="Y321" t="n">
        <v>1</v>
      </c>
      <c r="Z321" t="n">
        <v>10</v>
      </c>
    </row>
    <row r="322">
      <c r="A322" t="n">
        <v>17</v>
      </c>
      <c r="B322" t="n">
        <v>105</v>
      </c>
      <c r="C322" t="inlineStr">
        <is>
          <t xml:space="preserve">CONCLUIDO	</t>
        </is>
      </c>
      <c r="D322" t="n">
        <v>5.4583</v>
      </c>
      <c r="E322" t="n">
        <v>18.32</v>
      </c>
      <c r="F322" t="n">
        <v>14.66</v>
      </c>
      <c r="G322" t="n">
        <v>32.58</v>
      </c>
      <c r="H322" t="n">
        <v>0.44</v>
      </c>
      <c r="I322" t="n">
        <v>27</v>
      </c>
      <c r="J322" t="n">
        <v>210.78</v>
      </c>
      <c r="K322" t="n">
        <v>55.27</v>
      </c>
      <c r="L322" t="n">
        <v>5.25</v>
      </c>
      <c r="M322" t="n">
        <v>25</v>
      </c>
      <c r="N322" t="n">
        <v>45.26</v>
      </c>
      <c r="O322" t="n">
        <v>26230.5</v>
      </c>
      <c r="P322" t="n">
        <v>185.58</v>
      </c>
      <c r="Q322" t="n">
        <v>1389.87</v>
      </c>
      <c r="R322" t="n">
        <v>58.07</v>
      </c>
      <c r="S322" t="n">
        <v>39.31</v>
      </c>
      <c r="T322" t="n">
        <v>8467.34</v>
      </c>
      <c r="U322" t="n">
        <v>0.68</v>
      </c>
      <c r="V322" t="n">
        <v>0.88</v>
      </c>
      <c r="W322" t="n">
        <v>3.4</v>
      </c>
      <c r="X322" t="n">
        <v>0.54</v>
      </c>
      <c r="Y322" t="n">
        <v>1</v>
      </c>
      <c r="Z322" t="n">
        <v>10</v>
      </c>
    </row>
    <row r="323">
      <c r="A323" t="n">
        <v>18</v>
      </c>
      <c r="B323" t="n">
        <v>105</v>
      </c>
      <c r="C323" t="inlineStr">
        <is>
          <t xml:space="preserve">CONCLUIDO	</t>
        </is>
      </c>
      <c r="D323" t="n">
        <v>5.4982</v>
      </c>
      <c r="E323" t="n">
        <v>18.19</v>
      </c>
      <c r="F323" t="n">
        <v>14.61</v>
      </c>
      <c r="G323" t="n">
        <v>35.06</v>
      </c>
      <c r="H323" t="n">
        <v>0.46</v>
      </c>
      <c r="I323" t="n">
        <v>25</v>
      </c>
      <c r="J323" t="n">
        <v>211.18</v>
      </c>
      <c r="K323" t="n">
        <v>55.27</v>
      </c>
      <c r="L323" t="n">
        <v>5.5</v>
      </c>
      <c r="M323" t="n">
        <v>23</v>
      </c>
      <c r="N323" t="n">
        <v>45.41</v>
      </c>
      <c r="O323" t="n">
        <v>26280.2</v>
      </c>
      <c r="P323" t="n">
        <v>183.71</v>
      </c>
      <c r="Q323" t="n">
        <v>1389.88</v>
      </c>
      <c r="R323" t="n">
        <v>56.46</v>
      </c>
      <c r="S323" t="n">
        <v>39.31</v>
      </c>
      <c r="T323" t="n">
        <v>7670.46</v>
      </c>
      <c r="U323" t="n">
        <v>0.7</v>
      </c>
      <c r="V323" t="n">
        <v>0.88</v>
      </c>
      <c r="W323" t="n">
        <v>3.4</v>
      </c>
      <c r="X323" t="n">
        <v>0.49</v>
      </c>
      <c r="Y323" t="n">
        <v>1</v>
      </c>
      <c r="Z323" t="n">
        <v>10</v>
      </c>
    </row>
    <row r="324">
      <c r="A324" t="n">
        <v>19</v>
      </c>
      <c r="B324" t="n">
        <v>105</v>
      </c>
      <c r="C324" t="inlineStr">
        <is>
          <t xml:space="preserve">CONCLUIDO	</t>
        </is>
      </c>
      <c r="D324" t="n">
        <v>5.521</v>
      </c>
      <c r="E324" t="n">
        <v>18.11</v>
      </c>
      <c r="F324" t="n">
        <v>14.57</v>
      </c>
      <c r="G324" t="n">
        <v>36.44</v>
      </c>
      <c r="H324" t="n">
        <v>0.48</v>
      </c>
      <c r="I324" t="n">
        <v>24</v>
      </c>
      <c r="J324" t="n">
        <v>211.59</v>
      </c>
      <c r="K324" t="n">
        <v>55.27</v>
      </c>
      <c r="L324" t="n">
        <v>5.75</v>
      </c>
      <c r="M324" t="n">
        <v>22</v>
      </c>
      <c r="N324" t="n">
        <v>45.57</v>
      </c>
      <c r="O324" t="n">
        <v>26329.94</v>
      </c>
      <c r="P324" t="n">
        <v>181.33</v>
      </c>
      <c r="Q324" t="n">
        <v>1389.76</v>
      </c>
      <c r="R324" t="n">
        <v>55.45</v>
      </c>
      <c r="S324" t="n">
        <v>39.31</v>
      </c>
      <c r="T324" t="n">
        <v>7170.39</v>
      </c>
      <c r="U324" t="n">
        <v>0.71</v>
      </c>
      <c r="V324" t="n">
        <v>0.88</v>
      </c>
      <c r="W324" t="n">
        <v>3.4</v>
      </c>
      <c r="X324" t="n">
        <v>0.45</v>
      </c>
      <c r="Y324" t="n">
        <v>1</v>
      </c>
      <c r="Z324" t="n">
        <v>10</v>
      </c>
    </row>
    <row r="325">
      <c r="A325" t="n">
        <v>20</v>
      </c>
      <c r="B325" t="n">
        <v>105</v>
      </c>
      <c r="C325" t="inlineStr">
        <is>
          <t xml:space="preserve">CONCLUIDO	</t>
        </is>
      </c>
      <c r="D325" t="n">
        <v>5.5345</v>
      </c>
      <c r="E325" t="n">
        <v>18.07</v>
      </c>
      <c r="F325" t="n">
        <v>14.57</v>
      </c>
      <c r="G325" t="n">
        <v>38.01</v>
      </c>
      <c r="H325" t="n">
        <v>0.5</v>
      </c>
      <c r="I325" t="n">
        <v>23</v>
      </c>
      <c r="J325" t="n">
        <v>211.99</v>
      </c>
      <c r="K325" t="n">
        <v>55.27</v>
      </c>
      <c r="L325" t="n">
        <v>6</v>
      </c>
      <c r="M325" t="n">
        <v>21</v>
      </c>
      <c r="N325" t="n">
        <v>45.72</v>
      </c>
      <c r="O325" t="n">
        <v>26379.74</v>
      </c>
      <c r="P325" t="n">
        <v>179.45</v>
      </c>
      <c r="Q325" t="n">
        <v>1389.64</v>
      </c>
      <c r="R325" t="n">
        <v>55.14</v>
      </c>
      <c r="S325" t="n">
        <v>39.31</v>
      </c>
      <c r="T325" t="n">
        <v>7020.62</v>
      </c>
      <c r="U325" t="n">
        <v>0.71</v>
      </c>
      <c r="V325" t="n">
        <v>0.88</v>
      </c>
      <c r="W325" t="n">
        <v>3.4</v>
      </c>
      <c r="X325" t="n">
        <v>0.45</v>
      </c>
      <c r="Y325" t="n">
        <v>1</v>
      </c>
      <c r="Z325" t="n">
        <v>10</v>
      </c>
    </row>
    <row r="326">
      <c r="A326" t="n">
        <v>21</v>
      </c>
      <c r="B326" t="n">
        <v>105</v>
      </c>
      <c r="C326" t="inlineStr">
        <is>
          <t xml:space="preserve">CONCLUIDO	</t>
        </is>
      </c>
      <c r="D326" t="n">
        <v>5.5534</v>
      </c>
      <c r="E326" t="n">
        <v>18.01</v>
      </c>
      <c r="F326" t="n">
        <v>14.55</v>
      </c>
      <c r="G326" t="n">
        <v>39.68</v>
      </c>
      <c r="H326" t="n">
        <v>0.52</v>
      </c>
      <c r="I326" t="n">
        <v>22</v>
      </c>
      <c r="J326" t="n">
        <v>212.4</v>
      </c>
      <c r="K326" t="n">
        <v>55.27</v>
      </c>
      <c r="L326" t="n">
        <v>6.25</v>
      </c>
      <c r="M326" t="n">
        <v>20</v>
      </c>
      <c r="N326" t="n">
        <v>45.87</v>
      </c>
      <c r="O326" t="n">
        <v>26429.59</v>
      </c>
      <c r="P326" t="n">
        <v>177.82</v>
      </c>
      <c r="Q326" t="n">
        <v>1389.58</v>
      </c>
      <c r="R326" t="n">
        <v>54.51</v>
      </c>
      <c r="S326" t="n">
        <v>39.31</v>
      </c>
      <c r="T326" t="n">
        <v>6712.55</v>
      </c>
      <c r="U326" t="n">
        <v>0.72</v>
      </c>
      <c r="V326" t="n">
        <v>0.88</v>
      </c>
      <c r="W326" t="n">
        <v>3.4</v>
      </c>
      <c r="X326" t="n">
        <v>0.43</v>
      </c>
      <c r="Y326" t="n">
        <v>1</v>
      </c>
      <c r="Z326" t="n">
        <v>10</v>
      </c>
    </row>
    <row r="327">
      <c r="A327" t="n">
        <v>22</v>
      </c>
      <c r="B327" t="n">
        <v>105</v>
      </c>
      <c r="C327" t="inlineStr">
        <is>
          <t xml:space="preserve">CONCLUIDO	</t>
        </is>
      </c>
      <c r="D327" t="n">
        <v>5.5785</v>
      </c>
      <c r="E327" t="n">
        <v>17.93</v>
      </c>
      <c r="F327" t="n">
        <v>14.51</v>
      </c>
      <c r="G327" t="n">
        <v>41.46</v>
      </c>
      <c r="H327" t="n">
        <v>0.54</v>
      </c>
      <c r="I327" t="n">
        <v>21</v>
      </c>
      <c r="J327" t="n">
        <v>212.8</v>
      </c>
      <c r="K327" t="n">
        <v>55.27</v>
      </c>
      <c r="L327" t="n">
        <v>6.5</v>
      </c>
      <c r="M327" t="n">
        <v>19</v>
      </c>
      <c r="N327" t="n">
        <v>46.03</v>
      </c>
      <c r="O327" t="n">
        <v>26479.5</v>
      </c>
      <c r="P327" t="n">
        <v>175.03</v>
      </c>
      <c r="Q327" t="n">
        <v>1389.63</v>
      </c>
      <c r="R327" t="n">
        <v>53.41</v>
      </c>
      <c r="S327" t="n">
        <v>39.31</v>
      </c>
      <c r="T327" t="n">
        <v>6163.9</v>
      </c>
      <c r="U327" t="n">
        <v>0.74</v>
      </c>
      <c r="V327" t="n">
        <v>0.88</v>
      </c>
      <c r="W327" t="n">
        <v>3.39</v>
      </c>
      <c r="X327" t="n">
        <v>0.39</v>
      </c>
      <c r="Y327" t="n">
        <v>1</v>
      </c>
      <c r="Z327" t="n">
        <v>10</v>
      </c>
    </row>
    <row r="328">
      <c r="A328" t="n">
        <v>23</v>
      </c>
      <c r="B328" t="n">
        <v>105</v>
      </c>
      <c r="C328" t="inlineStr">
        <is>
          <t xml:space="preserve">CONCLUIDO	</t>
        </is>
      </c>
      <c r="D328" t="n">
        <v>5.5925</v>
      </c>
      <c r="E328" t="n">
        <v>17.88</v>
      </c>
      <c r="F328" t="n">
        <v>14.51</v>
      </c>
      <c r="G328" t="n">
        <v>43.52</v>
      </c>
      <c r="H328" t="n">
        <v>0.5600000000000001</v>
      </c>
      <c r="I328" t="n">
        <v>20</v>
      </c>
      <c r="J328" t="n">
        <v>213.21</v>
      </c>
      <c r="K328" t="n">
        <v>55.27</v>
      </c>
      <c r="L328" t="n">
        <v>6.75</v>
      </c>
      <c r="M328" t="n">
        <v>18</v>
      </c>
      <c r="N328" t="n">
        <v>46.18</v>
      </c>
      <c r="O328" t="n">
        <v>26529.46</v>
      </c>
      <c r="P328" t="n">
        <v>174.68</v>
      </c>
      <c r="Q328" t="n">
        <v>1389.7</v>
      </c>
      <c r="R328" t="n">
        <v>53.04</v>
      </c>
      <c r="S328" t="n">
        <v>39.31</v>
      </c>
      <c r="T328" t="n">
        <v>5985.79</v>
      </c>
      <c r="U328" t="n">
        <v>0.74</v>
      </c>
      <c r="V328" t="n">
        <v>0.88</v>
      </c>
      <c r="W328" t="n">
        <v>3.4</v>
      </c>
      <c r="X328" t="n">
        <v>0.38</v>
      </c>
      <c r="Y328" t="n">
        <v>1</v>
      </c>
      <c r="Z328" t="n">
        <v>10</v>
      </c>
    </row>
    <row r="329">
      <c r="A329" t="n">
        <v>24</v>
      </c>
      <c r="B329" t="n">
        <v>105</v>
      </c>
      <c r="C329" t="inlineStr">
        <is>
          <t xml:space="preserve">CONCLUIDO	</t>
        </is>
      </c>
      <c r="D329" t="n">
        <v>5.6125</v>
      </c>
      <c r="E329" t="n">
        <v>17.82</v>
      </c>
      <c r="F329" t="n">
        <v>14.48</v>
      </c>
      <c r="G329" t="n">
        <v>45.73</v>
      </c>
      <c r="H329" t="n">
        <v>0.58</v>
      </c>
      <c r="I329" t="n">
        <v>19</v>
      </c>
      <c r="J329" t="n">
        <v>213.61</v>
      </c>
      <c r="K329" t="n">
        <v>55.27</v>
      </c>
      <c r="L329" t="n">
        <v>7</v>
      </c>
      <c r="M329" t="n">
        <v>17</v>
      </c>
      <c r="N329" t="n">
        <v>46.34</v>
      </c>
      <c r="O329" t="n">
        <v>26579.47</v>
      </c>
      <c r="P329" t="n">
        <v>172.23</v>
      </c>
      <c r="Q329" t="n">
        <v>1389.57</v>
      </c>
      <c r="R329" t="n">
        <v>52.58</v>
      </c>
      <c r="S329" t="n">
        <v>39.31</v>
      </c>
      <c r="T329" t="n">
        <v>5762.16</v>
      </c>
      <c r="U329" t="n">
        <v>0.75</v>
      </c>
      <c r="V329" t="n">
        <v>0.89</v>
      </c>
      <c r="W329" t="n">
        <v>3.39</v>
      </c>
      <c r="X329" t="n">
        <v>0.36</v>
      </c>
      <c r="Y329" t="n">
        <v>1</v>
      </c>
      <c r="Z329" t="n">
        <v>10</v>
      </c>
    </row>
    <row r="330">
      <c r="A330" t="n">
        <v>25</v>
      </c>
      <c r="B330" t="n">
        <v>105</v>
      </c>
      <c r="C330" t="inlineStr">
        <is>
          <t xml:space="preserve">CONCLUIDO	</t>
        </is>
      </c>
      <c r="D330" t="n">
        <v>5.6321</v>
      </c>
      <c r="E330" t="n">
        <v>17.76</v>
      </c>
      <c r="F330" t="n">
        <v>14.46</v>
      </c>
      <c r="G330" t="n">
        <v>48.2</v>
      </c>
      <c r="H330" t="n">
        <v>0.6</v>
      </c>
      <c r="I330" t="n">
        <v>18</v>
      </c>
      <c r="J330" t="n">
        <v>214.02</v>
      </c>
      <c r="K330" t="n">
        <v>55.27</v>
      </c>
      <c r="L330" t="n">
        <v>7.25</v>
      </c>
      <c r="M330" t="n">
        <v>16</v>
      </c>
      <c r="N330" t="n">
        <v>46.49</v>
      </c>
      <c r="O330" t="n">
        <v>26629.54</v>
      </c>
      <c r="P330" t="n">
        <v>169.77</v>
      </c>
      <c r="Q330" t="n">
        <v>1389.57</v>
      </c>
      <c r="R330" t="n">
        <v>51.71</v>
      </c>
      <c r="S330" t="n">
        <v>39.31</v>
      </c>
      <c r="T330" t="n">
        <v>5331.74</v>
      </c>
      <c r="U330" t="n">
        <v>0.76</v>
      </c>
      <c r="V330" t="n">
        <v>0.89</v>
      </c>
      <c r="W330" t="n">
        <v>3.39</v>
      </c>
      <c r="X330" t="n">
        <v>0.34</v>
      </c>
      <c r="Y330" t="n">
        <v>1</v>
      </c>
      <c r="Z330" t="n">
        <v>10</v>
      </c>
    </row>
    <row r="331">
      <c r="A331" t="n">
        <v>26</v>
      </c>
      <c r="B331" t="n">
        <v>105</v>
      </c>
      <c r="C331" t="inlineStr">
        <is>
          <t xml:space="preserve">CONCLUIDO	</t>
        </is>
      </c>
      <c r="D331" t="n">
        <v>5.651</v>
      </c>
      <c r="E331" t="n">
        <v>17.7</v>
      </c>
      <c r="F331" t="n">
        <v>14.44</v>
      </c>
      <c r="G331" t="n">
        <v>50.97</v>
      </c>
      <c r="H331" t="n">
        <v>0.62</v>
      </c>
      <c r="I331" t="n">
        <v>17</v>
      </c>
      <c r="J331" t="n">
        <v>214.42</v>
      </c>
      <c r="K331" t="n">
        <v>55.27</v>
      </c>
      <c r="L331" t="n">
        <v>7.5</v>
      </c>
      <c r="M331" t="n">
        <v>15</v>
      </c>
      <c r="N331" t="n">
        <v>46.65</v>
      </c>
      <c r="O331" t="n">
        <v>26679.66</v>
      </c>
      <c r="P331" t="n">
        <v>166.7</v>
      </c>
      <c r="Q331" t="n">
        <v>1389.57</v>
      </c>
      <c r="R331" t="n">
        <v>51.44</v>
      </c>
      <c r="S331" t="n">
        <v>39.31</v>
      </c>
      <c r="T331" t="n">
        <v>5201.96</v>
      </c>
      <c r="U331" t="n">
        <v>0.76</v>
      </c>
      <c r="V331" t="n">
        <v>0.89</v>
      </c>
      <c r="W331" t="n">
        <v>3.38</v>
      </c>
      <c r="X331" t="n">
        <v>0.32</v>
      </c>
      <c r="Y331" t="n">
        <v>1</v>
      </c>
      <c r="Z331" t="n">
        <v>10</v>
      </c>
    </row>
    <row r="332">
      <c r="A332" t="n">
        <v>27</v>
      </c>
      <c r="B332" t="n">
        <v>105</v>
      </c>
      <c r="C332" t="inlineStr">
        <is>
          <t xml:space="preserve">CONCLUIDO	</t>
        </is>
      </c>
      <c r="D332" t="n">
        <v>5.6511</v>
      </c>
      <c r="E332" t="n">
        <v>17.7</v>
      </c>
      <c r="F332" t="n">
        <v>14.44</v>
      </c>
      <c r="G332" t="n">
        <v>50.97</v>
      </c>
      <c r="H332" t="n">
        <v>0.64</v>
      </c>
      <c r="I332" t="n">
        <v>17</v>
      </c>
      <c r="J332" t="n">
        <v>214.83</v>
      </c>
      <c r="K332" t="n">
        <v>55.27</v>
      </c>
      <c r="L332" t="n">
        <v>7.75</v>
      </c>
      <c r="M332" t="n">
        <v>14</v>
      </c>
      <c r="N332" t="n">
        <v>46.81</v>
      </c>
      <c r="O332" t="n">
        <v>26729.83</v>
      </c>
      <c r="P332" t="n">
        <v>166.21</v>
      </c>
      <c r="Q332" t="n">
        <v>1389.57</v>
      </c>
      <c r="R332" t="n">
        <v>51.16</v>
      </c>
      <c r="S332" t="n">
        <v>39.31</v>
      </c>
      <c r="T332" t="n">
        <v>5062.61</v>
      </c>
      <c r="U332" t="n">
        <v>0.77</v>
      </c>
      <c r="V332" t="n">
        <v>0.89</v>
      </c>
      <c r="W332" t="n">
        <v>3.39</v>
      </c>
      <c r="X332" t="n">
        <v>0.32</v>
      </c>
      <c r="Y332" t="n">
        <v>1</v>
      </c>
      <c r="Z332" t="n">
        <v>10</v>
      </c>
    </row>
    <row r="333">
      <c r="A333" t="n">
        <v>28</v>
      </c>
      <c r="B333" t="n">
        <v>105</v>
      </c>
      <c r="C333" t="inlineStr">
        <is>
          <t xml:space="preserve">CONCLUIDO	</t>
        </is>
      </c>
      <c r="D333" t="n">
        <v>5.672</v>
      </c>
      <c r="E333" t="n">
        <v>17.63</v>
      </c>
      <c r="F333" t="n">
        <v>14.42</v>
      </c>
      <c r="G333" t="n">
        <v>54.06</v>
      </c>
      <c r="H333" t="n">
        <v>0.66</v>
      </c>
      <c r="I333" t="n">
        <v>16</v>
      </c>
      <c r="J333" t="n">
        <v>215.24</v>
      </c>
      <c r="K333" t="n">
        <v>55.27</v>
      </c>
      <c r="L333" t="n">
        <v>8</v>
      </c>
      <c r="M333" t="n">
        <v>12</v>
      </c>
      <c r="N333" t="n">
        <v>46.97</v>
      </c>
      <c r="O333" t="n">
        <v>26780.06</v>
      </c>
      <c r="P333" t="n">
        <v>163.37</v>
      </c>
      <c r="Q333" t="n">
        <v>1389.68</v>
      </c>
      <c r="R333" t="n">
        <v>50.48</v>
      </c>
      <c r="S333" t="n">
        <v>39.31</v>
      </c>
      <c r="T333" t="n">
        <v>4727.81</v>
      </c>
      <c r="U333" t="n">
        <v>0.78</v>
      </c>
      <c r="V333" t="n">
        <v>0.89</v>
      </c>
      <c r="W333" t="n">
        <v>3.39</v>
      </c>
      <c r="X333" t="n">
        <v>0.29</v>
      </c>
      <c r="Y333" t="n">
        <v>1</v>
      </c>
      <c r="Z333" t="n">
        <v>10</v>
      </c>
    </row>
    <row r="334">
      <c r="A334" t="n">
        <v>29</v>
      </c>
      <c r="B334" t="n">
        <v>105</v>
      </c>
      <c r="C334" t="inlineStr">
        <is>
          <t xml:space="preserve">CONCLUIDO	</t>
        </is>
      </c>
      <c r="D334" t="n">
        <v>5.6639</v>
      </c>
      <c r="E334" t="n">
        <v>17.66</v>
      </c>
      <c r="F334" t="n">
        <v>14.44</v>
      </c>
      <c r="G334" t="n">
        <v>54.16</v>
      </c>
      <c r="H334" t="n">
        <v>0.68</v>
      </c>
      <c r="I334" t="n">
        <v>16</v>
      </c>
      <c r="J334" t="n">
        <v>215.65</v>
      </c>
      <c r="K334" t="n">
        <v>55.27</v>
      </c>
      <c r="L334" t="n">
        <v>8.25</v>
      </c>
      <c r="M334" t="n">
        <v>11</v>
      </c>
      <c r="N334" t="n">
        <v>47.12</v>
      </c>
      <c r="O334" t="n">
        <v>26830.34</v>
      </c>
      <c r="P334" t="n">
        <v>162.94</v>
      </c>
      <c r="Q334" t="n">
        <v>1389.62</v>
      </c>
      <c r="R334" t="n">
        <v>51.12</v>
      </c>
      <c r="S334" t="n">
        <v>39.31</v>
      </c>
      <c r="T334" t="n">
        <v>5044.41</v>
      </c>
      <c r="U334" t="n">
        <v>0.77</v>
      </c>
      <c r="V334" t="n">
        <v>0.89</v>
      </c>
      <c r="W334" t="n">
        <v>3.39</v>
      </c>
      <c r="X334" t="n">
        <v>0.32</v>
      </c>
      <c r="Y334" t="n">
        <v>1</v>
      </c>
      <c r="Z334" t="n">
        <v>10</v>
      </c>
    </row>
    <row r="335">
      <c r="A335" t="n">
        <v>30</v>
      </c>
      <c r="B335" t="n">
        <v>105</v>
      </c>
      <c r="C335" t="inlineStr">
        <is>
          <t xml:space="preserve">CONCLUIDO	</t>
        </is>
      </c>
      <c r="D335" t="n">
        <v>5.6848</v>
      </c>
      <c r="E335" t="n">
        <v>17.59</v>
      </c>
      <c r="F335" t="n">
        <v>14.42</v>
      </c>
      <c r="G335" t="n">
        <v>57.67</v>
      </c>
      <c r="H335" t="n">
        <v>0.7</v>
      </c>
      <c r="I335" t="n">
        <v>15</v>
      </c>
      <c r="J335" t="n">
        <v>216.05</v>
      </c>
      <c r="K335" t="n">
        <v>55.27</v>
      </c>
      <c r="L335" t="n">
        <v>8.5</v>
      </c>
      <c r="M335" t="n">
        <v>8</v>
      </c>
      <c r="N335" t="n">
        <v>47.28</v>
      </c>
      <c r="O335" t="n">
        <v>26880.68</v>
      </c>
      <c r="P335" t="n">
        <v>161.16</v>
      </c>
      <c r="Q335" t="n">
        <v>1389.57</v>
      </c>
      <c r="R335" t="n">
        <v>50.38</v>
      </c>
      <c r="S335" t="n">
        <v>39.31</v>
      </c>
      <c r="T335" t="n">
        <v>4680.65</v>
      </c>
      <c r="U335" t="n">
        <v>0.78</v>
      </c>
      <c r="V335" t="n">
        <v>0.89</v>
      </c>
      <c r="W335" t="n">
        <v>3.39</v>
      </c>
      <c r="X335" t="n">
        <v>0.3</v>
      </c>
      <c r="Y335" t="n">
        <v>1</v>
      </c>
      <c r="Z335" t="n">
        <v>10</v>
      </c>
    </row>
    <row r="336">
      <c r="A336" t="n">
        <v>31</v>
      </c>
      <c r="B336" t="n">
        <v>105</v>
      </c>
      <c r="C336" t="inlineStr">
        <is>
          <t xml:space="preserve">CONCLUIDO	</t>
        </is>
      </c>
      <c r="D336" t="n">
        <v>5.6843</v>
      </c>
      <c r="E336" t="n">
        <v>17.59</v>
      </c>
      <c r="F336" t="n">
        <v>14.42</v>
      </c>
      <c r="G336" t="n">
        <v>57.68</v>
      </c>
      <c r="H336" t="n">
        <v>0.72</v>
      </c>
      <c r="I336" t="n">
        <v>15</v>
      </c>
      <c r="J336" t="n">
        <v>216.46</v>
      </c>
      <c r="K336" t="n">
        <v>55.27</v>
      </c>
      <c r="L336" t="n">
        <v>8.75</v>
      </c>
      <c r="M336" t="n">
        <v>5</v>
      </c>
      <c r="N336" t="n">
        <v>47.44</v>
      </c>
      <c r="O336" t="n">
        <v>26931.07</v>
      </c>
      <c r="P336" t="n">
        <v>160.3</v>
      </c>
      <c r="Q336" t="n">
        <v>1389.64</v>
      </c>
      <c r="R336" t="n">
        <v>50.15</v>
      </c>
      <c r="S336" t="n">
        <v>39.31</v>
      </c>
      <c r="T336" t="n">
        <v>4567.73</v>
      </c>
      <c r="U336" t="n">
        <v>0.78</v>
      </c>
      <c r="V336" t="n">
        <v>0.89</v>
      </c>
      <c r="W336" t="n">
        <v>3.4</v>
      </c>
      <c r="X336" t="n">
        <v>0.3</v>
      </c>
      <c r="Y336" t="n">
        <v>1</v>
      </c>
      <c r="Z336" t="n">
        <v>10</v>
      </c>
    </row>
    <row r="337">
      <c r="A337" t="n">
        <v>32</v>
      </c>
      <c r="B337" t="n">
        <v>105</v>
      </c>
      <c r="C337" t="inlineStr">
        <is>
          <t xml:space="preserve">CONCLUIDO	</t>
        </is>
      </c>
      <c r="D337" t="n">
        <v>5.6805</v>
      </c>
      <c r="E337" t="n">
        <v>17.6</v>
      </c>
      <c r="F337" t="n">
        <v>14.43</v>
      </c>
      <c r="G337" t="n">
        <v>57.72</v>
      </c>
      <c r="H337" t="n">
        <v>0.74</v>
      </c>
      <c r="I337" t="n">
        <v>15</v>
      </c>
      <c r="J337" t="n">
        <v>216.87</v>
      </c>
      <c r="K337" t="n">
        <v>55.27</v>
      </c>
      <c r="L337" t="n">
        <v>9</v>
      </c>
      <c r="M337" t="n">
        <v>3</v>
      </c>
      <c r="N337" t="n">
        <v>47.6</v>
      </c>
      <c r="O337" t="n">
        <v>26981.51</v>
      </c>
      <c r="P337" t="n">
        <v>159.96</v>
      </c>
      <c r="Q337" t="n">
        <v>1389.71</v>
      </c>
      <c r="R337" t="n">
        <v>50.48</v>
      </c>
      <c r="S337" t="n">
        <v>39.31</v>
      </c>
      <c r="T337" t="n">
        <v>4731.15</v>
      </c>
      <c r="U337" t="n">
        <v>0.78</v>
      </c>
      <c r="V337" t="n">
        <v>0.89</v>
      </c>
      <c r="W337" t="n">
        <v>3.4</v>
      </c>
      <c r="X337" t="n">
        <v>0.31</v>
      </c>
      <c r="Y337" t="n">
        <v>1</v>
      </c>
      <c r="Z337" t="n">
        <v>10</v>
      </c>
    </row>
    <row r="338">
      <c r="A338" t="n">
        <v>33</v>
      </c>
      <c r="B338" t="n">
        <v>105</v>
      </c>
      <c r="C338" t="inlineStr">
        <is>
          <t xml:space="preserve">CONCLUIDO	</t>
        </is>
      </c>
      <c r="D338" t="n">
        <v>5.6807</v>
      </c>
      <c r="E338" t="n">
        <v>17.6</v>
      </c>
      <c r="F338" t="n">
        <v>14.43</v>
      </c>
      <c r="G338" t="n">
        <v>57.72</v>
      </c>
      <c r="H338" t="n">
        <v>0.76</v>
      </c>
      <c r="I338" t="n">
        <v>15</v>
      </c>
      <c r="J338" t="n">
        <v>217.28</v>
      </c>
      <c r="K338" t="n">
        <v>55.27</v>
      </c>
      <c r="L338" t="n">
        <v>9.25</v>
      </c>
      <c r="M338" t="n">
        <v>0</v>
      </c>
      <c r="N338" t="n">
        <v>47.76</v>
      </c>
      <c r="O338" t="n">
        <v>27032.02</v>
      </c>
      <c r="P338" t="n">
        <v>159.97</v>
      </c>
      <c r="Q338" t="n">
        <v>1389.82</v>
      </c>
      <c r="R338" t="n">
        <v>50.36</v>
      </c>
      <c r="S338" t="n">
        <v>39.31</v>
      </c>
      <c r="T338" t="n">
        <v>4669.46</v>
      </c>
      <c r="U338" t="n">
        <v>0.78</v>
      </c>
      <c r="V338" t="n">
        <v>0.89</v>
      </c>
      <c r="W338" t="n">
        <v>3.4</v>
      </c>
      <c r="X338" t="n">
        <v>0.31</v>
      </c>
      <c r="Y338" t="n">
        <v>1</v>
      </c>
      <c r="Z338" t="n">
        <v>10</v>
      </c>
    </row>
    <row r="339">
      <c r="A339" t="n">
        <v>0</v>
      </c>
      <c r="B339" t="n">
        <v>60</v>
      </c>
      <c r="C339" t="inlineStr">
        <is>
          <t xml:space="preserve">CONCLUIDO	</t>
        </is>
      </c>
      <c r="D339" t="n">
        <v>4.5726</v>
      </c>
      <c r="E339" t="n">
        <v>21.87</v>
      </c>
      <c r="F339" t="n">
        <v>16.62</v>
      </c>
      <c r="G339" t="n">
        <v>8.17</v>
      </c>
      <c r="H339" t="n">
        <v>0.14</v>
      </c>
      <c r="I339" t="n">
        <v>122</v>
      </c>
      <c r="J339" t="n">
        <v>124.63</v>
      </c>
      <c r="K339" t="n">
        <v>45</v>
      </c>
      <c r="L339" t="n">
        <v>1</v>
      </c>
      <c r="M339" t="n">
        <v>120</v>
      </c>
      <c r="N339" t="n">
        <v>18.64</v>
      </c>
      <c r="O339" t="n">
        <v>15605.44</v>
      </c>
      <c r="P339" t="n">
        <v>168.09</v>
      </c>
      <c r="Q339" t="n">
        <v>1390.02</v>
      </c>
      <c r="R339" t="n">
        <v>118.78</v>
      </c>
      <c r="S339" t="n">
        <v>39.31</v>
      </c>
      <c r="T339" t="n">
        <v>38344.36</v>
      </c>
      <c r="U339" t="n">
        <v>0.33</v>
      </c>
      <c r="V339" t="n">
        <v>0.77</v>
      </c>
      <c r="W339" t="n">
        <v>3.57</v>
      </c>
      <c r="X339" t="n">
        <v>2.49</v>
      </c>
      <c r="Y339" t="n">
        <v>1</v>
      </c>
      <c r="Z339" t="n">
        <v>10</v>
      </c>
    </row>
    <row r="340">
      <c r="A340" t="n">
        <v>1</v>
      </c>
      <c r="B340" t="n">
        <v>60</v>
      </c>
      <c r="C340" t="inlineStr">
        <is>
          <t xml:space="preserve">CONCLUIDO	</t>
        </is>
      </c>
      <c r="D340" t="n">
        <v>4.8902</v>
      </c>
      <c r="E340" t="n">
        <v>20.45</v>
      </c>
      <c r="F340" t="n">
        <v>15.97</v>
      </c>
      <c r="G340" t="n">
        <v>10.41</v>
      </c>
      <c r="H340" t="n">
        <v>0.18</v>
      </c>
      <c r="I340" t="n">
        <v>92</v>
      </c>
      <c r="J340" t="n">
        <v>124.96</v>
      </c>
      <c r="K340" t="n">
        <v>45</v>
      </c>
      <c r="L340" t="n">
        <v>1.25</v>
      </c>
      <c r="M340" t="n">
        <v>90</v>
      </c>
      <c r="N340" t="n">
        <v>18.71</v>
      </c>
      <c r="O340" t="n">
        <v>15645.96</v>
      </c>
      <c r="P340" t="n">
        <v>158.95</v>
      </c>
      <c r="Q340" t="n">
        <v>1389.77</v>
      </c>
      <c r="R340" t="n">
        <v>98.89</v>
      </c>
      <c r="S340" t="n">
        <v>39.31</v>
      </c>
      <c r="T340" t="n">
        <v>28548.16</v>
      </c>
      <c r="U340" t="n">
        <v>0.4</v>
      </c>
      <c r="V340" t="n">
        <v>0.8</v>
      </c>
      <c r="W340" t="n">
        <v>3.51</v>
      </c>
      <c r="X340" t="n">
        <v>1.84</v>
      </c>
      <c r="Y340" t="n">
        <v>1</v>
      </c>
      <c r="Z340" t="n">
        <v>10</v>
      </c>
    </row>
    <row r="341">
      <c r="A341" t="n">
        <v>2</v>
      </c>
      <c r="B341" t="n">
        <v>60</v>
      </c>
      <c r="C341" t="inlineStr">
        <is>
          <t xml:space="preserve">CONCLUIDO	</t>
        </is>
      </c>
      <c r="D341" t="n">
        <v>5.0972</v>
      </c>
      <c r="E341" t="n">
        <v>19.62</v>
      </c>
      <c r="F341" t="n">
        <v>15.6</v>
      </c>
      <c r="G341" t="n">
        <v>12.64</v>
      </c>
      <c r="H341" t="n">
        <v>0.21</v>
      </c>
      <c r="I341" t="n">
        <v>74</v>
      </c>
      <c r="J341" t="n">
        <v>125.29</v>
      </c>
      <c r="K341" t="n">
        <v>45</v>
      </c>
      <c r="L341" t="n">
        <v>1.5</v>
      </c>
      <c r="M341" t="n">
        <v>72</v>
      </c>
      <c r="N341" t="n">
        <v>18.79</v>
      </c>
      <c r="O341" t="n">
        <v>15686.51</v>
      </c>
      <c r="P341" t="n">
        <v>152.77</v>
      </c>
      <c r="Q341" t="n">
        <v>1389.84</v>
      </c>
      <c r="R341" t="n">
        <v>87.31</v>
      </c>
      <c r="S341" t="n">
        <v>39.31</v>
      </c>
      <c r="T341" t="n">
        <v>22852.89</v>
      </c>
      <c r="U341" t="n">
        <v>0.45</v>
      </c>
      <c r="V341" t="n">
        <v>0.82</v>
      </c>
      <c r="W341" t="n">
        <v>3.48</v>
      </c>
      <c r="X341" t="n">
        <v>1.47</v>
      </c>
      <c r="Y341" t="n">
        <v>1</v>
      </c>
      <c r="Z341" t="n">
        <v>10</v>
      </c>
    </row>
    <row r="342">
      <c r="A342" t="n">
        <v>3</v>
      </c>
      <c r="B342" t="n">
        <v>60</v>
      </c>
      <c r="C342" t="inlineStr">
        <is>
          <t xml:space="preserve">CONCLUIDO	</t>
        </is>
      </c>
      <c r="D342" t="n">
        <v>5.2397</v>
      </c>
      <c r="E342" t="n">
        <v>19.08</v>
      </c>
      <c r="F342" t="n">
        <v>15.37</v>
      </c>
      <c r="G342" t="n">
        <v>14.87</v>
      </c>
      <c r="H342" t="n">
        <v>0.25</v>
      </c>
      <c r="I342" t="n">
        <v>62</v>
      </c>
      <c r="J342" t="n">
        <v>125.62</v>
      </c>
      <c r="K342" t="n">
        <v>45</v>
      </c>
      <c r="L342" t="n">
        <v>1.75</v>
      </c>
      <c r="M342" t="n">
        <v>60</v>
      </c>
      <c r="N342" t="n">
        <v>18.87</v>
      </c>
      <c r="O342" t="n">
        <v>15727.09</v>
      </c>
      <c r="P342" t="n">
        <v>148.07</v>
      </c>
      <c r="Q342" t="n">
        <v>1389.68</v>
      </c>
      <c r="R342" t="n">
        <v>79.95999999999999</v>
      </c>
      <c r="S342" t="n">
        <v>39.31</v>
      </c>
      <c r="T342" t="n">
        <v>19234.83</v>
      </c>
      <c r="U342" t="n">
        <v>0.49</v>
      </c>
      <c r="V342" t="n">
        <v>0.84</v>
      </c>
      <c r="W342" t="n">
        <v>3.47</v>
      </c>
      <c r="X342" t="n">
        <v>1.25</v>
      </c>
      <c r="Y342" t="n">
        <v>1</v>
      </c>
      <c r="Z342" t="n">
        <v>10</v>
      </c>
    </row>
    <row r="343">
      <c r="A343" t="n">
        <v>4</v>
      </c>
      <c r="B343" t="n">
        <v>60</v>
      </c>
      <c r="C343" t="inlineStr">
        <is>
          <t xml:space="preserve">CONCLUIDO	</t>
        </is>
      </c>
      <c r="D343" t="n">
        <v>5.3625</v>
      </c>
      <c r="E343" t="n">
        <v>18.65</v>
      </c>
      <c r="F343" t="n">
        <v>15.16</v>
      </c>
      <c r="G343" t="n">
        <v>17.16</v>
      </c>
      <c r="H343" t="n">
        <v>0.28</v>
      </c>
      <c r="I343" t="n">
        <v>53</v>
      </c>
      <c r="J343" t="n">
        <v>125.95</v>
      </c>
      <c r="K343" t="n">
        <v>45</v>
      </c>
      <c r="L343" t="n">
        <v>2</v>
      </c>
      <c r="M343" t="n">
        <v>51</v>
      </c>
      <c r="N343" t="n">
        <v>18.95</v>
      </c>
      <c r="O343" t="n">
        <v>15767.7</v>
      </c>
      <c r="P343" t="n">
        <v>143.39</v>
      </c>
      <c r="Q343" t="n">
        <v>1389.92</v>
      </c>
      <c r="R343" t="n">
        <v>73.88</v>
      </c>
      <c r="S343" t="n">
        <v>39.31</v>
      </c>
      <c r="T343" t="n">
        <v>16240.54</v>
      </c>
      <c r="U343" t="n">
        <v>0.53</v>
      </c>
      <c r="V343" t="n">
        <v>0.85</v>
      </c>
      <c r="W343" t="n">
        <v>3.44</v>
      </c>
      <c r="X343" t="n">
        <v>1.04</v>
      </c>
      <c r="Y343" t="n">
        <v>1</v>
      </c>
      <c r="Z343" t="n">
        <v>10</v>
      </c>
    </row>
    <row r="344">
      <c r="A344" t="n">
        <v>5</v>
      </c>
      <c r="B344" t="n">
        <v>60</v>
      </c>
      <c r="C344" t="inlineStr">
        <is>
          <t xml:space="preserve">CONCLUIDO	</t>
        </is>
      </c>
      <c r="D344" t="n">
        <v>5.454</v>
      </c>
      <c r="E344" t="n">
        <v>18.34</v>
      </c>
      <c r="F344" t="n">
        <v>15.03</v>
      </c>
      <c r="G344" t="n">
        <v>19.6</v>
      </c>
      <c r="H344" t="n">
        <v>0.31</v>
      </c>
      <c r="I344" t="n">
        <v>46</v>
      </c>
      <c r="J344" t="n">
        <v>126.28</v>
      </c>
      <c r="K344" t="n">
        <v>45</v>
      </c>
      <c r="L344" t="n">
        <v>2.25</v>
      </c>
      <c r="M344" t="n">
        <v>44</v>
      </c>
      <c r="N344" t="n">
        <v>19.03</v>
      </c>
      <c r="O344" t="n">
        <v>15808.34</v>
      </c>
      <c r="P344" t="n">
        <v>139.24</v>
      </c>
      <c r="Q344" t="n">
        <v>1389.7</v>
      </c>
      <c r="R344" t="n">
        <v>69.23</v>
      </c>
      <c r="S344" t="n">
        <v>39.31</v>
      </c>
      <c r="T344" t="n">
        <v>13952.22</v>
      </c>
      <c r="U344" t="n">
        <v>0.57</v>
      </c>
      <c r="V344" t="n">
        <v>0.85</v>
      </c>
      <c r="W344" t="n">
        <v>3.44</v>
      </c>
      <c r="X344" t="n">
        <v>0.9</v>
      </c>
      <c r="Y344" t="n">
        <v>1</v>
      </c>
      <c r="Z344" t="n">
        <v>10</v>
      </c>
    </row>
    <row r="345">
      <c r="A345" t="n">
        <v>6</v>
      </c>
      <c r="B345" t="n">
        <v>60</v>
      </c>
      <c r="C345" t="inlineStr">
        <is>
          <t xml:space="preserve">CONCLUIDO	</t>
        </is>
      </c>
      <c r="D345" t="n">
        <v>5.538</v>
      </c>
      <c r="E345" t="n">
        <v>18.06</v>
      </c>
      <c r="F345" t="n">
        <v>14.9</v>
      </c>
      <c r="G345" t="n">
        <v>22.35</v>
      </c>
      <c r="H345" t="n">
        <v>0.35</v>
      </c>
      <c r="I345" t="n">
        <v>40</v>
      </c>
      <c r="J345" t="n">
        <v>126.61</v>
      </c>
      <c r="K345" t="n">
        <v>45</v>
      </c>
      <c r="L345" t="n">
        <v>2.5</v>
      </c>
      <c r="M345" t="n">
        <v>38</v>
      </c>
      <c r="N345" t="n">
        <v>19.11</v>
      </c>
      <c r="O345" t="n">
        <v>15849</v>
      </c>
      <c r="P345" t="n">
        <v>135.44</v>
      </c>
      <c r="Q345" t="n">
        <v>1389.79</v>
      </c>
      <c r="R345" t="n">
        <v>65.48</v>
      </c>
      <c r="S345" t="n">
        <v>39.31</v>
      </c>
      <c r="T345" t="n">
        <v>12104.27</v>
      </c>
      <c r="U345" t="n">
        <v>0.6</v>
      </c>
      <c r="V345" t="n">
        <v>0.86</v>
      </c>
      <c r="W345" t="n">
        <v>3.43</v>
      </c>
      <c r="X345" t="n">
        <v>0.78</v>
      </c>
      <c r="Y345" t="n">
        <v>1</v>
      </c>
      <c r="Z345" t="n">
        <v>10</v>
      </c>
    </row>
    <row r="346">
      <c r="A346" t="n">
        <v>7</v>
      </c>
      <c r="B346" t="n">
        <v>60</v>
      </c>
      <c r="C346" t="inlineStr">
        <is>
          <t xml:space="preserve">CONCLUIDO	</t>
        </is>
      </c>
      <c r="D346" t="n">
        <v>5.5942</v>
      </c>
      <c r="E346" t="n">
        <v>17.88</v>
      </c>
      <c r="F346" t="n">
        <v>14.82</v>
      </c>
      <c r="G346" t="n">
        <v>24.71</v>
      </c>
      <c r="H346" t="n">
        <v>0.38</v>
      </c>
      <c r="I346" t="n">
        <v>36</v>
      </c>
      <c r="J346" t="n">
        <v>126.94</v>
      </c>
      <c r="K346" t="n">
        <v>45</v>
      </c>
      <c r="L346" t="n">
        <v>2.75</v>
      </c>
      <c r="M346" t="n">
        <v>34</v>
      </c>
      <c r="N346" t="n">
        <v>19.19</v>
      </c>
      <c r="O346" t="n">
        <v>15889.69</v>
      </c>
      <c r="P346" t="n">
        <v>131.8</v>
      </c>
      <c r="Q346" t="n">
        <v>1389.6</v>
      </c>
      <c r="R346" t="n">
        <v>63.34</v>
      </c>
      <c r="S346" t="n">
        <v>39.31</v>
      </c>
      <c r="T346" t="n">
        <v>11053.94</v>
      </c>
      <c r="U346" t="n">
        <v>0.62</v>
      </c>
      <c r="V346" t="n">
        <v>0.87</v>
      </c>
      <c r="W346" t="n">
        <v>3.41</v>
      </c>
      <c r="X346" t="n">
        <v>0.7</v>
      </c>
      <c r="Y346" t="n">
        <v>1</v>
      </c>
      <c r="Z346" t="n">
        <v>10</v>
      </c>
    </row>
    <row r="347">
      <c r="A347" t="n">
        <v>8</v>
      </c>
      <c r="B347" t="n">
        <v>60</v>
      </c>
      <c r="C347" t="inlineStr">
        <is>
          <t xml:space="preserve">CONCLUIDO	</t>
        </is>
      </c>
      <c r="D347" t="n">
        <v>5.6487</v>
      </c>
      <c r="E347" t="n">
        <v>17.7</v>
      </c>
      <c r="F347" t="n">
        <v>14.75</v>
      </c>
      <c r="G347" t="n">
        <v>27.66</v>
      </c>
      <c r="H347" t="n">
        <v>0.42</v>
      </c>
      <c r="I347" t="n">
        <v>32</v>
      </c>
      <c r="J347" t="n">
        <v>127.27</v>
      </c>
      <c r="K347" t="n">
        <v>45</v>
      </c>
      <c r="L347" t="n">
        <v>3</v>
      </c>
      <c r="M347" t="n">
        <v>30</v>
      </c>
      <c r="N347" t="n">
        <v>19.27</v>
      </c>
      <c r="O347" t="n">
        <v>15930.42</v>
      </c>
      <c r="P347" t="n">
        <v>127.99</v>
      </c>
      <c r="Q347" t="n">
        <v>1389.7</v>
      </c>
      <c r="R347" t="n">
        <v>60.78</v>
      </c>
      <c r="S347" t="n">
        <v>39.31</v>
      </c>
      <c r="T347" t="n">
        <v>9798</v>
      </c>
      <c r="U347" t="n">
        <v>0.65</v>
      </c>
      <c r="V347" t="n">
        <v>0.87</v>
      </c>
      <c r="W347" t="n">
        <v>3.42</v>
      </c>
      <c r="X347" t="n">
        <v>0.63</v>
      </c>
      <c r="Y347" t="n">
        <v>1</v>
      </c>
      <c r="Z347" t="n">
        <v>10</v>
      </c>
    </row>
    <row r="348">
      <c r="A348" t="n">
        <v>9</v>
      </c>
      <c r="B348" t="n">
        <v>60</v>
      </c>
      <c r="C348" t="inlineStr">
        <is>
          <t xml:space="preserve">CONCLUIDO	</t>
        </is>
      </c>
      <c r="D348" t="n">
        <v>5.6888</v>
      </c>
      <c r="E348" t="n">
        <v>17.58</v>
      </c>
      <c r="F348" t="n">
        <v>14.71</v>
      </c>
      <c r="G348" t="n">
        <v>30.42</v>
      </c>
      <c r="H348" t="n">
        <v>0.45</v>
      </c>
      <c r="I348" t="n">
        <v>29</v>
      </c>
      <c r="J348" t="n">
        <v>127.6</v>
      </c>
      <c r="K348" t="n">
        <v>45</v>
      </c>
      <c r="L348" t="n">
        <v>3.25</v>
      </c>
      <c r="M348" t="n">
        <v>25</v>
      </c>
      <c r="N348" t="n">
        <v>19.35</v>
      </c>
      <c r="O348" t="n">
        <v>15971.17</v>
      </c>
      <c r="P348" t="n">
        <v>125.41</v>
      </c>
      <c r="Q348" t="n">
        <v>1389.84</v>
      </c>
      <c r="R348" t="n">
        <v>59.04</v>
      </c>
      <c r="S348" t="n">
        <v>39.31</v>
      </c>
      <c r="T348" t="n">
        <v>8942.27</v>
      </c>
      <c r="U348" t="n">
        <v>0.67</v>
      </c>
      <c r="V348" t="n">
        <v>0.87</v>
      </c>
      <c r="W348" t="n">
        <v>3.42</v>
      </c>
      <c r="X348" t="n">
        <v>0.58</v>
      </c>
      <c r="Y348" t="n">
        <v>1</v>
      </c>
      <c r="Z348" t="n">
        <v>10</v>
      </c>
    </row>
    <row r="349">
      <c r="A349" t="n">
        <v>10</v>
      </c>
      <c r="B349" t="n">
        <v>60</v>
      </c>
      <c r="C349" t="inlineStr">
        <is>
          <t xml:space="preserve">CONCLUIDO	</t>
        </is>
      </c>
      <c r="D349" t="n">
        <v>5.7371</v>
      </c>
      <c r="E349" t="n">
        <v>17.43</v>
      </c>
      <c r="F349" t="n">
        <v>14.63</v>
      </c>
      <c r="G349" t="n">
        <v>33.77</v>
      </c>
      <c r="H349" t="n">
        <v>0.48</v>
      </c>
      <c r="I349" t="n">
        <v>26</v>
      </c>
      <c r="J349" t="n">
        <v>127.93</v>
      </c>
      <c r="K349" t="n">
        <v>45</v>
      </c>
      <c r="L349" t="n">
        <v>3.5</v>
      </c>
      <c r="M349" t="n">
        <v>17</v>
      </c>
      <c r="N349" t="n">
        <v>19.43</v>
      </c>
      <c r="O349" t="n">
        <v>16011.95</v>
      </c>
      <c r="P349" t="n">
        <v>121.24</v>
      </c>
      <c r="Q349" t="n">
        <v>1389.83</v>
      </c>
      <c r="R349" t="n">
        <v>56.91</v>
      </c>
      <c r="S349" t="n">
        <v>39.31</v>
      </c>
      <c r="T349" t="n">
        <v>7892.38</v>
      </c>
      <c r="U349" t="n">
        <v>0.6899999999999999</v>
      </c>
      <c r="V349" t="n">
        <v>0.88</v>
      </c>
      <c r="W349" t="n">
        <v>3.41</v>
      </c>
      <c r="X349" t="n">
        <v>0.51</v>
      </c>
      <c r="Y349" t="n">
        <v>1</v>
      </c>
      <c r="Z349" t="n">
        <v>10</v>
      </c>
    </row>
    <row r="350">
      <c r="A350" t="n">
        <v>11</v>
      </c>
      <c r="B350" t="n">
        <v>60</v>
      </c>
      <c r="C350" t="inlineStr">
        <is>
          <t xml:space="preserve">CONCLUIDO	</t>
        </is>
      </c>
      <c r="D350" t="n">
        <v>5.7475</v>
      </c>
      <c r="E350" t="n">
        <v>17.4</v>
      </c>
      <c r="F350" t="n">
        <v>14.63</v>
      </c>
      <c r="G350" t="n">
        <v>35.11</v>
      </c>
      <c r="H350" t="n">
        <v>0.52</v>
      </c>
      <c r="I350" t="n">
        <v>25</v>
      </c>
      <c r="J350" t="n">
        <v>128.26</v>
      </c>
      <c r="K350" t="n">
        <v>45</v>
      </c>
      <c r="L350" t="n">
        <v>3.75</v>
      </c>
      <c r="M350" t="n">
        <v>10</v>
      </c>
      <c r="N350" t="n">
        <v>19.51</v>
      </c>
      <c r="O350" t="n">
        <v>16052.76</v>
      </c>
      <c r="P350" t="n">
        <v>120.66</v>
      </c>
      <c r="Q350" t="n">
        <v>1389.61</v>
      </c>
      <c r="R350" t="n">
        <v>56.69</v>
      </c>
      <c r="S350" t="n">
        <v>39.31</v>
      </c>
      <c r="T350" t="n">
        <v>7785.34</v>
      </c>
      <c r="U350" t="n">
        <v>0.6899999999999999</v>
      </c>
      <c r="V350" t="n">
        <v>0.88</v>
      </c>
      <c r="W350" t="n">
        <v>3.41</v>
      </c>
      <c r="X350" t="n">
        <v>0.51</v>
      </c>
      <c r="Y350" t="n">
        <v>1</v>
      </c>
      <c r="Z350" t="n">
        <v>10</v>
      </c>
    </row>
    <row r="351">
      <c r="A351" t="n">
        <v>12</v>
      </c>
      <c r="B351" t="n">
        <v>60</v>
      </c>
      <c r="C351" t="inlineStr">
        <is>
          <t xml:space="preserve">CONCLUIDO	</t>
        </is>
      </c>
      <c r="D351" t="n">
        <v>5.7441</v>
      </c>
      <c r="E351" t="n">
        <v>17.41</v>
      </c>
      <c r="F351" t="n">
        <v>14.64</v>
      </c>
      <c r="G351" t="n">
        <v>35.13</v>
      </c>
      <c r="H351" t="n">
        <v>0.55</v>
      </c>
      <c r="I351" t="n">
        <v>25</v>
      </c>
      <c r="J351" t="n">
        <v>128.59</v>
      </c>
      <c r="K351" t="n">
        <v>45</v>
      </c>
      <c r="L351" t="n">
        <v>4</v>
      </c>
      <c r="M351" t="n">
        <v>1</v>
      </c>
      <c r="N351" t="n">
        <v>19.59</v>
      </c>
      <c r="O351" t="n">
        <v>16093.6</v>
      </c>
      <c r="P351" t="n">
        <v>119.9</v>
      </c>
      <c r="Q351" t="n">
        <v>1389.84</v>
      </c>
      <c r="R351" t="n">
        <v>56.41</v>
      </c>
      <c r="S351" t="n">
        <v>39.31</v>
      </c>
      <c r="T351" t="n">
        <v>7644.47</v>
      </c>
      <c r="U351" t="n">
        <v>0.7</v>
      </c>
      <c r="V351" t="n">
        <v>0.88</v>
      </c>
      <c r="W351" t="n">
        <v>3.43</v>
      </c>
      <c r="X351" t="n">
        <v>0.52</v>
      </c>
      <c r="Y351" t="n">
        <v>1</v>
      </c>
      <c r="Z351" t="n">
        <v>10</v>
      </c>
    </row>
    <row r="352">
      <c r="A352" t="n">
        <v>13</v>
      </c>
      <c r="B352" t="n">
        <v>60</v>
      </c>
      <c r="C352" t="inlineStr">
        <is>
          <t xml:space="preserve">CONCLUIDO	</t>
        </is>
      </c>
      <c r="D352" t="n">
        <v>5.7449</v>
      </c>
      <c r="E352" t="n">
        <v>17.41</v>
      </c>
      <c r="F352" t="n">
        <v>14.64</v>
      </c>
      <c r="G352" t="n">
        <v>35.13</v>
      </c>
      <c r="H352" t="n">
        <v>0.58</v>
      </c>
      <c r="I352" t="n">
        <v>25</v>
      </c>
      <c r="J352" t="n">
        <v>128.92</v>
      </c>
      <c r="K352" t="n">
        <v>45</v>
      </c>
      <c r="L352" t="n">
        <v>4.25</v>
      </c>
      <c r="M352" t="n">
        <v>0</v>
      </c>
      <c r="N352" t="n">
        <v>19.68</v>
      </c>
      <c r="O352" t="n">
        <v>16134.46</v>
      </c>
      <c r="P352" t="n">
        <v>120.07</v>
      </c>
      <c r="Q352" t="n">
        <v>1389.8</v>
      </c>
      <c r="R352" t="n">
        <v>56.37</v>
      </c>
      <c r="S352" t="n">
        <v>39.31</v>
      </c>
      <c r="T352" t="n">
        <v>7624.07</v>
      </c>
      <c r="U352" t="n">
        <v>0.7</v>
      </c>
      <c r="V352" t="n">
        <v>0.88</v>
      </c>
      <c r="W352" t="n">
        <v>3.43</v>
      </c>
      <c r="X352" t="n">
        <v>0.51</v>
      </c>
      <c r="Y352" t="n">
        <v>1</v>
      </c>
      <c r="Z352" t="n">
        <v>10</v>
      </c>
    </row>
    <row r="353">
      <c r="A353" t="n">
        <v>0</v>
      </c>
      <c r="B353" t="n">
        <v>135</v>
      </c>
      <c r="C353" t="inlineStr">
        <is>
          <t xml:space="preserve">CONCLUIDO	</t>
        </is>
      </c>
      <c r="D353" t="n">
        <v>3.0022</v>
      </c>
      <c r="E353" t="n">
        <v>33.31</v>
      </c>
      <c r="F353" t="n">
        <v>18.88</v>
      </c>
      <c r="G353" t="n">
        <v>4.95</v>
      </c>
      <c r="H353" t="n">
        <v>0.07000000000000001</v>
      </c>
      <c r="I353" t="n">
        <v>229</v>
      </c>
      <c r="J353" t="n">
        <v>263.32</v>
      </c>
      <c r="K353" t="n">
        <v>59.89</v>
      </c>
      <c r="L353" t="n">
        <v>1</v>
      </c>
      <c r="M353" t="n">
        <v>227</v>
      </c>
      <c r="N353" t="n">
        <v>67.43000000000001</v>
      </c>
      <c r="O353" t="n">
        <v>32710.1</v>
      </c>
      <c r="P353" t="n">
        <v>317.72</v>
      </c>
      <c r="Q353" t="n">
        <v>1390.54</v>
      </c>
      <c r="R353" t="n">
        <v>189.23</v>
      </c>
      <c r="S353" t="n">
        <v>39.31</v>
      </c>
      <c r="T353" t="n">
        <v>73035.36</v>
      </c>
      <c r="U353" t="n">
        <v>0.21</v>
      </c>
      <c r="V353" t="n">
        <v>0.68</v>
      </c>
      <c r="W353" t="n">
        <v>3.75</v>
      </c>
      <c r="X353" t="n">
        <v>4.75</v>
      </c>
      <c r="Y353" t="n">
        <v>1</v>
      </c>
      <c r="Z353" t="n">
        <v>10</v>
      </c>
    </row>
    <row r="354">
      <c r="A354" t="n">
        <v>1</v>
      </c>
      <c r="B354" t="n">
        <v>135</v>
      </c>
      <c r="C354" t="inlineStr">
        <is>
          <t xml:space="preserve">CONCLUIDO	</t>
        </is>
      </c>
      <c r="D354" t="n">
        <v>3.4297</v>
      </c>
      <c r="E354" t="n">
        <v>29.16</v>
      </c>
      <c r="F354" t="n">
        <v>17.66</v>
      </c>
      <c r="G354" t="n">
        <v>6.2</v>
      </c>
      <c r="H354" t="n">
        <v>0.08</v>
      </c>
      <c r="I354" t="n">
        <v>171</v>
      </c>
      <c r="J354" t="n">
        <v>263.79</v>
      </c>
      <c r="K354" t="n">
        <v>59.89</v>
      </c>
      <c r="L354" t="n">
        <v>1.25</v>
      </c>
      <c r="M354" t="n">
        <v>169</v>
      </c>
      <c r="N354" t="n">
        <v>67.65000000000001</v>
      </c>
      <c r="O354" t="n">
        <v>32767.75</v>
      </c>
      <c r="P354" t="n">
        <v>296.21</v>
      </c>
      <c r="Q354" t="n">
        <v>1390.32</v>
      </c>
      <c r="R354" t="n">
        <v>150.76</v>
      </c>
      <c r="S354" t="n">
        <v>39.31</v>
      </c>
      <c r="T354" t="n">
        <v>54091.29</v>
      </c>
      <c r="U354" t="n">
        <v>0.26</v>
      </c>
      <c r="V354" t="n">
        <v>0.73</v>
      </c>
      <c r="W354" t="n">
        <v>3.67</v>
      </c>
      <c r="X354" t="n">
        <v>3.53</v>
      </c>
      <c r="Y354" t="n">
        <v>1</v>
      </c>
      <c r="Z354" t="n">
        <v>10</v>
      </c>
    </row>
    <row r="355">
      <c r="A355" t="n">
        <v>2</v>
      </c>
      <c r="B355" t="n">
        <v>135</v>
      </c>
      <c r="C355" t="inlineStr">
        <is>
          <t xml:space="preserve">CONCLUIDO	</t>
        </is>
      </c>
      <c r="D355" t="n">
        <v>3.7556</v>
      </c>
      <c r="E355" t="n">
        <v>26.63</v>
      </c>
      <c r="F355" t="n">
        <v>16.9</v>
      </c>
      <c r="G355" t="n">
        <v>7.46</v>
      </c>
      <c r="H355" t="n">
        <v>0.1</v>
      </c>
      <c r="I355" t="n">
        <v>136</v>
      </c>
      <c r="J355" t="n">
        <v>264.25</v>
      </c>
      <c r="K355" t="n">
        <v>59.89</v>
      </c>
      <c r="L355" t="n">
        <v>1.5</v>
      </c>
      <c r="M355" t="n">
        <v>134</v>
      </c>
      <c r="N355" t="n">
        <v>67.87</v>
      </c>
      <c r="O355" t="n">
        <v>32825.49</v>
      </c>
      <c r="P355" t="n">
        <v>282.43</v>
      </c>
      <c r="Q355" t="n">
        <v>1390.25</v>
      </c>
      <c r="R355" t="n">
        <v>127.42</v>
      </c>
      <c r="S355" t="n">
        <v>39.31</v>
      </c>
      <c r="T355" t="n">
        <v>42593.22</v>
      </c>
      <c r="U355" t="n">
        <v>0.31</v>
      </c>
      <c r="V355" t="n">
        <v>0.76</v>
      </c>
      <c r="W355" t="n">
        <v>3.59</v>
      </c>
      <c r="X355" t="n">
        <v>2.77</v>
      </c>
      <c r="Y355" t="n">
        <v>1</v>
      </c>
      <c r="Z355" t="n">
        <v>10</v>
      </c>
    </row>
    <row r="356">
      <c r="A356" t="n">
        <v>3</v>
      </c>
      <c r="B356" t="n">
        <v>135</v>
      </c>
      <c r="C356" t="inlineStr">
        <is>
          <t xml:space="preserve">CONCLUIDO	</t>
        </is>
      </c>
      <c r="D356" t="n">
        <v>4.0035</v>
      </c>
      <c r="E356" t="n">
        <v>24.98</v>
      </c>
      <c r="F356" t="n">
        <v>16.41</v>
      </c>
      <c r="G356" t="n">
        <v>8.710000000000001</v>
      </c>
      <c r="H356" t="n">
        <v>0.12</v>
      </c>
      <c r="I356" t="n">
        <v>113</v>
      </c>
      <c r="J356" t="n">
        <v>264.72</v>
      </c>
      <c r="K356" t="n">
        <v>59.89</v>
      </c>
      <c r="L356" t="n">
        <v>1.75</v>
      </c>
      <c r="M356" t="n">
        <v>111</v>
      </c>
      <c r="N356" t="n">
        <v>68.09</v>
      </c>
      <c r="O356" t="n">
        <v>32883.31</v>
      </c>
      <c r="P356" t="n">
        <v>273.31</v>
      </c>
      <c r="Q356" t="n">
        <v>1390.05</v>
      </c>
      <c r="R356" t="n">
        <v>112.15</v>
      </c>
      <c r="S356" t="n">
        <v>39.31</v>
      </c>
      <c r="T356" t="n">
        <v>35076.62</v>
      </c>
      <c r="U356" t="n">
        <v>0.35</v>
      </c>
      <c r="V356" t="n">
        <v>0.78</v>
      </c>
      <c r="W356" t="n">
        <v>3.56</v>
      </c>
      <c r="X356" t="n">
        <v>2.29</v>
      </c>
      <c r="Y356" t="n">
        <v>1</v>
      </c>
      <c r="Z356" t="n">
        <v>10</v>
      </c>
    </row>
    <row r="357">
      <c r="A357" t="n">
        <v>4</v>
      </c>
      <c r="B357" t="n">
        <v>135</v>
      </c>
      <c r="C357" t="inlineStr">
        <is>
          <t xml:space="preserve">CONCLUIDO	</t>
        </is>
      </c>
      <c r="D357" t="n">
        <v>4.1978</v>
      </c>
      <c r="E357" t="n">
        <v>23.82</v>
      </c>
      <c r="F357" t="n">
        <v>16.07</v>
      </c>
      <c r="G357" t="n">
        <v>9.94</v>
      </c>
      <c r="H357" t="n">
        <v>0.13</v>
      </c>
      <c r="I357" t="n">
        <v>97</v>
      </c>
      <c r="J357" t="n">
        <v>265.19</v>
      </c>
      <c r="K357" t="n">
        <v>59.89</v>
      </c>
      <c r="L357" t="n">
        <v>2</v>
      </c>
      <c r="M357" t="n">
        <v>95</v>
      </c>
      <c r="N357" t="n">
        <v>68.31</v>
      </c>
      <c r="O357" t="n">
        <v>32941.21</v>
      </c>
      <c r="P357" t="n">
        <v>266.54</v>
      </c>
      <c r="Q357" t="n">
        <v>1390.08</v>
      </c>
      <c r="R357" t="n">
        <v>102.09</v>
      </c>
      <c r="S357" t="n">
        <v>39.31</v>
      </c>
      <c r="T357" t="n">
        <v>30124.75</v>
      </c>
      <c r="U357" t="n">
        <v>0.39</v>
      </c>
      <c r="V357" t="n">
        <v>0.8</v>
      </c>
      <c r="W357" t="n">
        <v>3.51</v>
      </c>
      <c r="X357" t="n">
        <v>1.94</v>
      </c>
      <c r="Y357" t="n">
        <v>1</v>
      </c>
      <c r="Z357" t="n">
        <v>10</v>
      </c>
    </row>
    <row r="358">
      <c r="A358" t="n">
        <v>5</v>
      </c>
      <c r="B358" t="n">
        <v>135</v>
      </c>
      <c r="C358" t="inlineStr">
        <is>
          <t xml:space="preserve">CONCLUIDO	</t>
        </is>
      </c>
      <c r="D358" t="n">
        <v>4.3485</v>
      </c>
      <c r="E358" t="n">
        <v>23</v>
      </c>
      <c r="F358" t="n">
        <v>15.85</v>
      </c>
      <c r="G358" t="n">
        <v>11.19</v>
      </c>
      <c r="H358" t="n">
        <v>0.15</v>
      </c>
      <c r="I358" t="n">
        <v>85</v>
      </c>
      <c r="J358" t="n">
        <v>265.66</v>
      </c>
      <c r="K358" t="n">
        <v>59.89</v>
      </c>
      <c r="L358" t="n">
        <v>2.25</v>
      </c>
      <c r="M358" t="n">
        <v>83</v>
      </c>
      <c r="N358" t="n">
        <v>68.53</v>
      </c>
      <c r="O358" t="n">
        <v>32999.19</v>
      </c>
      <c r="P358" t="n">
        <v>262.02</v>
      </c>
      <c r="Q358" t="n">
        <v>1389.95</v>
      </c>
      <c r="R358" t="n">
        <v>95.33</v>
      </c>
      <c r="S358" t="n">
        <v>39.31</v>
      </c>
      <c r="T358" t="n">
        <v>26804.3</v>
      </c>
      <c r="U358" t="n">
        <v>0.41</v>
      </c>
      <c r="V358" t="n">
        <v>0.8100000000000001</v>
      </c>
      <c r="W358" t="n">
        <v>3.49</v>
      </c>
      <c r="X358" t="n">
        <v>1.72</v>
      </c>
      <c r="Y358" t="n">
        <v>1</v>
      </c>
      <c r="Z358" t="n">
        <v>10</v>
      </c>
    </row>
    <row r="359">
      <c r="A359" t="n">
        <v>6</v>
      </c>
      <c r="B359" t="n">
        <v>135</v>
      </c>
      <c r="C359" t="inlineStr">
        <is>
          <t xml:space="preserve">CONCLUIDO	</t>
        </is>
      </c>
      <c r="D359" t="n">
        <v>4.4888</v>
      </c>
      <c r="E359" t="n">
        <v>22.28</v>
      </c>
      <c r="F359" t="n">
        <v>15.63</v>
      </c>
      <c r="G359" t="n">
        <v>12.51</v>
      </c>
      <c r="H359" t="n">
        <v>0.17</v>
      </c>
      <c r="I359" t="n">
        <v>75</v>
      </c>
      <c r="J359" t="n">
        <v>266.13</v>
      </c>
      <c r="K359" t="n">
        <v>59.89</v>
      </c>
      <c r="L359" t="n">
        <v>2.5</v>
      </c>
      <c r="M359" t="n">
        <v>73</v>
      </c>
      <c r="N359" t="n">
        <v>68.75</v>
      </c>
      <c r="O359" t="n">
        <v>33057.26</v>
      </c>
      <c r="P359" t="n">
        <v>257.48</v>
      </c>
      <c r="Q359" t="n">
        <v>1389.82</v>
      </c>
      <c r="R359" t="n">
        <v>88.19</v>
      </c>
      <c r="S359" t="n">
        <v>39.31</v>
      </c>
      <c r="T359" t="n">
        <v>23286.76</v>
      </c>
      <c r="U359" t="n">
        <v>0.45</v>
      </c>
      <c r="V359" t="n">
        <v>0.82</v>
      </c>
      <c r="W359" t="n">
        <v>3.49</v>
      </c>
      <c r="X359" t="n">
        <v>1.51</v>
      </c>
      <c r="Y359" t="n">
        <v>1</v>
      </c>
      <c r="Z359" t="n">
        <v>10</v>
      </c>
    </row>
    <row r="360">
      <c r="A360" t="n">
        <v>7</v>
      </c>
      <c r="B360" t="n">
        <v>135</v>
      </c>
      <c r="C360" t="inlineStr">
        <is>
          <t xml:space="preserve">CONCLUIDO	</t>
        </is>
      </c>
      <c r="D360" t="n">
        <v>4.5886</v>
      </c>
      <c r="E360" t="n">
        <v>21.79</v>
      </c>
      <c r="F360" t="n">
        <v>15.5</v>
      </c>
      <c r="G360" t="n">
        <v>13.68</v>
      </c>
      <c r="H360" t="n">
        <v>0.18</v>
      </c>
      <c r="I360" t="n">
        <v>68</v>
      </c>
      <c r="J360" t="n">
        <v>266.6</v>
      </c>
      <c r="K360" t="n">
        <v>59.89</v>
      </c>
      <c r="L360" t="n">
        <v>2.75</v>
      </c>
      <c r="M360" t="n">
        <v>66</v>
      </c>
      <c r="N360" t="n">
        <v>68.97</v>
      </c>
      <c r="O360" t="n">
        <v>33115.41</v>
      </c>
      <c r="P360" t="n">
        <v>254.28</v>
      </c>
      <c r="Q360" t="n">
        <v>1389.86</v>
      </c>
      <c r="R360" t="n">
        <v>83.92</v>
      </c>
      <c r="S360" t="n">
        <v>39.31</v>
      </c>
      <c r="T360" t="n">
        <v>21184.93</v>
      </c>
      <c r="U360" t="n">
        <v>0.47</v>
      </c>
      <c r="V360" t="n">
        <v>0.83</v>
      </c>
      <c r="W360" t="n">
        <v>3.48</v>
      </c>
      <c r="X360" t="n">
        <v>1.38</v>
      </c>
      <c r="Y360" t="n">
        <v>1</v>
      </c>
      <c r="Z360" t="n">
        <v>10</v>
      </c>
    </row>
    <row r="361">
      <c r="A361" t="n">
        <v>8</v>
      </c>
      <c r="B361" t="n">
        <v>135</v>
      </c>
      <c r="C361" t="inlineStr">
        <is>
          <t xml:space="preserve">CONCLUIDO	</t>
        </is>
      </c>
      <c r="D361" t="n">
        <v>4.7002</v>
      </c>
      <c r="E361" t="n">
        <v>21.28</v>
      </c>
      <c r="F361" t="n">
        <v>15.34</v>
      </c>
      <c r="G361" t="n">
        <v>15.09</v>
      </c>
      <c r="H361" t="n">
        <v>0.2</v>
      </c>
      <c r="I361" t="n">
        <v>61</v>
      </c>
      <c r="J361" t="n">
        <v>267.08</v>
      </c>
      <c r="K361" t="n">
        <v>59.89</v>
      </c>
      <c r="L361" t="n">
        <v>3</v>
      </c>
      <c r="M361" t="n">
        <v>59</v>
      </c>
      <c r="N361" t="n">
        <v>69.19</v>
      </c>
      <c r="O361" t="n">
        <v>33173.65</v>
      </c>
      <c r="P361" t="n">
        <v>250.61</v>
      </c>
      <c r="Q361" t="n">
        <v>1389.82</v>
      </c>
      <c r="R361" t="n">
        <v>79.09</v>
      </c>
      <c r="S361" t="n">
        <v>39.31</v>
      </c>
      <c r="T361" t="n">
        <v>18803.64</v>
      </c>
      <c r="U361" t="n">
        <v>0.5</v>
      </c>
      <c r="V361" t="n">
        <v>0.84</v>
      </c>
      <c r="W361" t="n">
        <v>3.46</v>
      </c>
      <c r="X361" t="n">
        <v>1.22</v>
      </c>
      <c r="Y361" t="n">
        <v>1</v>
      </c>
      <c r="Z361" t="n">
        <v>10</v>
      </c>
    </row>
    <row r="362">
      <c r="A362" t="n">
        <v>9</v>
      </c>
      <c r="B362" t="n">
        <v>135</v>
      </c>
      <c r="C362" t="inlineStr">
        <is>
          <t xml:space="preserve">CONCLUIDO	</t>
        </is>
      </c>
      <c r="D362" t="n">
        <v>4.7834</v>
      </c>
      <c r="E362" t="n">
        <v>20.91</v>
      </c>
      <c r="F362" t="n">
        <v>15.22</v>
      </c>
      <c r="G362" t="n">
        <v>16.31</v>
      </c>
      <c r="H362" t="n">
        <v>0.22</v>
      </c>
      <c r="I362" t="n">
        <v>56</v>
      </c>
      <c r="J362" t="n">
        <v>267.55</v>
      </c>
      <c r="K362" t="n">
        <v>59.89</v>
      </c>
      <c r="L362" t="n">
        <v>3.25</v>
      </c>
      <c r="M362" t="n">
        <v>54</v>
      </c>
      <c r="N362" t="n">
        <v>69.41</v>
      </c>
      <c r="O362" t="n">
        <v>33231.97</v>
      </c>
      <c r="P362" t="n">
        <v>247.75</v>
      </c>
      <c r="Q362" t="n">
        <v>1389.71</v>
      </c>
      <c r="R362" t="n">
        <v>75.58</v>
      </c>
      <c r="S362" t="n">
        <v>39.31</v>
      </c>
      <c r="T362" t="n">
        <v>17077.12</v>
      </c>
      <c r="U362" t="n">
        <v>0.52</v>
      </c>
      <c r="V362" t="n">
        <v>0.84</v>
      </c>
      <c r="W362" t="n">
        <v>3.45</v>
      </c>
      <c r="X362" t="n">
        <v>1.1</v>
      </c>
      <c r="Y362" t="n">
        <v>1</v>
      </c>
      <c r="Z362" t="n">
        <v>10</v>
      </c>
    </row>
    <row r="363">
      <c r="A363" t="n">
        <v>10</v>
      </c>
      <c r="B363" t="n">
        <v>135</v>
      </c>
      <c r="C363" t="inlineStr">
        <is>
          <t xml:space="preserve">CONCLUIDO	</t>
        </is>
      </c>
      <c r="D363" t="n">
        <v>4.8442</v>
      </c>
      <c r="E363" t="n">
        <v>20.64</v>
      </c>
      <c r="F363" t="n">
        <v>15.16</v>
      </c>
      <c r="G363" t="n">
        <v>17.49</v>
      </c>
      <c r="H363" t="n">
        <v>0.23</v>
      </c>
      <c r="I363" t="n">
        <v>52</v>
      </c>
      <c r="J363" t="n">
        <v>268.02</v>
      </c>
      <c r="K363" t="n">
        <v>59.89</v>
      </c>
      <c r="L363" t="n">
        <v>3.5</v>
      </c>
      <c r="M363" t="n">
        <v>50</v>
      </c>
      <c r="N363" t="n">
        <v>69.64</v>
      </c>
      <c r="O363" t="n">
        <v>33290.38</v>
      </c>
      <c r="P363" t="n">
        <v>245.79</v>
      </c>
      <c r="Q363" t="n">
        <v>1389.68</v>
      </c>
      <c r="R363" t="n">
        <v>73.58</v>
      </c>
      <c r="S363" t="n">
        <v>39.31</v>
      </c>
      <c r="T363" t="n">
        <v>16097.73</v>
      </c>
      <c r="U363" t="n">
        <v>0.53</v>
      </c>
      <c r="V363" t="n">
        <v>0.85</v>
      </c>
      <c r="W363" t="n">
        <v>3.45</v>
      </c>
      <c r="X363" t="n">
        <v>1.04</v>
      </c>
      <c r="Y363" t="n">
        <v>1</v>
      </c>
      <c r="Z363" t="n">
        <v>10</v>
      </c>
    </row>
    <row r="364">
      <c r="A364" t="n">
        <v>11</v>
      </c>
      <c r="B364" t="n">
        <v>135</v>
      </c>
      <c r="C364" t="inlineStr">
        <is>
          <t xml:space="preserve">CONCLUIDO	</t>
        </is>
      </c>
      <c r="D364" t="n">
        <v>4.9137</v>
      </c>
      <c r="E364" t="n">
        <v>20.35</v>
      </c>
      <c r="F364" t="n">
        <v>15.07</v>
      </c>
      <c r="G364" t="n">
        <v>18.84</v>
      </c>
      <c r="H364" t="n">
        <v>0.25</v>
      </c>
      <c r="I364" t="n">
        <v>48</v>
      </c>
      <c r="J364" t="n">
        <v>268.5</v>
      </c>
      <c r="K364" t="n">
        <v>59.89</v>
      </c>
      <c r="L364" t="n">
        <v>3.75</v>
      </c>
      <c r="M364" t="n">
        <v>46</v>
      </c>
      <c r="N364" t="n">
        <v>69.86</v>
      </c>
      <c r="O364" t="n">
        <v>33348.87</v>
      </c>
      <c r="P364" t="n">
        <v>243.67</v>
      </c>
      <c r="Q364" t="n">
        <v>1389.69</v>
      </c>
      <c r="R364" t="n">
        <v>70.81999999999999</v>
      </c>
      <c r="S364" t="n">
        <v>39.31</v>
      </c>
      <c r="T364" t="n">
        <v>14735.92</v>
      </c>
      <c r="U364" t="n">
        <v>0.55</v>
      </c>
      <c r="V364" t="n">
        <v>0.85</v>
      </c>
      <c r="W364" t="n">
        <v>3.44</v>
      </c>
      <c r="X364" t="n">
        <v>0.95</v>
      </c>
      <c r="Y364" t="n">
        <v>1</v>
      </c>
      <c r="Z364" t="n">
        <v>10</v>
      </c>
    </row>
    <row r="365">
      <c r="A365" t="n">
        <v>12</v>
      </c>
      <c r="B365" t="n">
        <v>135</v>
      </c>
      <c r="C365" t="inlineStr">
        <is>
          <t xml:space="preserve">CONCLUIDO	</t>
        </is>
      </c>
      <c r="D365" t="n">
        <v>4.9657</v>
      </c>
      <c r="E365" t="n">
        <v>20.14</v>
      </c>
      <c r="F365" t="n">
        <v>15.01</v>
      </c>
      <c r="G365" t="n">
        <v>20.01</v>
      </c>
      <c r="H365" t="n">
        <v>0.26</v>
      </c>
      <c r="I365" t="n">
        <v>45</v>
      </c>
      <c r="J365" t="n">
        <v>268.97</v>
      </c>
      <c r="K365" t="n">
        <v>59.89</v>
      </c>
      <c r="L365" t="n">
        <v>4</v>
      </c>
      <c r="M365" t="n">
        <v>43</v>
      </c>
      <c r="N365" t="n">
        <v>70.09</v>
      </c>
      <c r="O365" t="n">
        <v>33407.45</v>
      </c>
      <c r="P365" t="n">
        <v>241.18</v>
      </c>
      <c r="Q365" t="n">
        <v>1390.01</v>
      </c>
      <c r="R365" t="n">
        <v>68.91</v>
      </c>
      <c r="S365" t="n">
        <v>39.31</v>
      </c>
      <c r="T365" t="n">
        <v>13797.06</v>
      </c>
      <c r="U365" t="n">
        <v>0.57</v>
      </c>
      <c r="V365" t="n">
        <v>0.86</v>
      </c>
      <c r="W365" t="n">
        <v>3.43</v>
      </c>
      <c r="X365" t="n">
        <v>0.89</v>
      </c>
      <c r="Y365" t="n">
        <v>1</v>
      </c>
      <c r="Z365" t="n">
        <v>10</v>
      </c>
    </row>
    <row r="366">
      <c r="A366" t="n">
        <v>13</v>
      </c>
      <c r="B366" t="n">
        <v>135</v>
      </c>
      <c r="C366" t="inlineStr">
        <is>
          <t xml:space="preserve">CONCLUIDO	</t>
        </is>
      </c>
      <c r="D366" t="n">
        <v>5.0153</v>
      </c>
      <c r="E366" t="n">
        <v>19.94</v>
      </c>
      <c r="F366" t="n">
        <v>14.96</v>
      </c>
      <c r="G366" t="n">
        <v>21.38</v>
      </c>
      <c r="H366" t="n">
        <v>0.28</v>
      </c>
      <c r="I366" t="n">
        <v>42</v>
      </c>
      <c r="J366" t="n">
        <v>269.45</v>
      </c>
      <c r="K366" t="n">
        <v>59.89</v>
      </c>
      <c r="L366" t="n">
        <v>4.25</v>
      </c>
      <c r="M366" t="n">
        <v>40</v>
      </c>
      <c r="N366" t="n">
        <v>70.31</v>
      </c>
      <c r="O366" t="n">
        <v>33466.11</v>
      </c>
      <c r="P366" t="n">
        <v>239.66</v>
      </c>
      <c r="Q366" t="n">
        <v>1389.72</v>
      </c>
      <c r="R366" t="n">
        <v>67.51000000000001</v>
      </c>
      <c r="S366" t="n">
        <v>39.31</v>
      </c>
      <c r="T366" t="n">
        <v>13111.65</v>
      </c>
      <c r="U366" t="n">
        <v>0.58</v>
      </c>
      <c r="V366" t="n">
        <v>0.86</v>
      </c>
      <c r="W366" t="n">
        <v>3.43</v>
      </c>
      <c r="X366" t="n">
        <v>0.84</v>
      </c>
      <c r="Y366" t="n">
        <v>1</v>
      </c>
      <c r="Z366" t="n">
        <v>10</v>
      </c>
    </row>
    <row r="367">
      <c r="A367" t="n">
        <v>14</v>
      </c>
      <c r="B367" t="n">
        <v>135</v>
      </c>
      <c r="C367" t="inlineStr">
        <is>
          <t xml:space="preserve">CONCLUIDO	</t>
        </is>
      </c>
      <c r="D367" t="n">
        <v>5.0737</v>
      </c>
      <c r="E367" t="n">
        <v>19.71</v>
      </c>
      <c r="F367" t="n">
        <v>14.88</v>
      </c>
      <c r="G367" t="n">
        <v>22.9</v>
      </c>
      <c r="H367" t="n">
        <v>0.3</v>
      </c>
      <c r="I367" t="n">
        <v>39</v>
      </c>
      <c r="J367" t="n">
        <v>269.92</v>
      </c>
      <c r="K367" t="n">
        <v>59.89</v>
      </c>
      <c r="L367" t="n">
        <v>4.5</v>
      </c>
      <c r="M367" t="n">
        <v>37</v>
      </c>
      <c r="N367" t="n">
        <v>70.54000000000001</v>
      </c>
      <c r="O367" t="n">
        <v>33524.86</v>
      </c>
      <c r="P367" t="n">
        <v>237.32</v>
      </c>
      <c r="Q367" t="n">
        <v>1389.59</v>
      </c>
      <c r="R367" t="n">
        <v>64.95999999999999</v>
      </c>
      <c r="S367" t="n">
        <v>39.31</v>
      </c>
      <c r="T367" t="n">
        <v>11849.59</v>
      </c>
      <c r="U367" t="n">
        <v>0.61</v>
      </c>
      <c r="V367" t="n">
        <v>0.86</v>
      </c>
      <c r="W367" t="n">
        <v>3.43</v>
      </c>
      <c r="X367" t="n">
        <v>0.76</v>
      </c>
      <c r="Y367" t="n">
        <v>1</v>
      </c>
      <c r="Z367" t="n">
        <v>10</v>
      </c>
    </row>
    <row r="368">
      <c r="A368" t="n">
        <v>15</v>
      </c>
      <c r="B368" t="n">
        <v>135</v>
      </c>
      <c r="C368" t="inlineStr">
        <is>
          <t xml:space="preserve">CONCLUIDO	</t>
        </is>
      </c>
      <c r="D368" t="n">
        <v>5.1143</v>
      </c>
      <c r="E368" t="n">
        <v>19.55</v>
      </c>
      <c r="F368" t="n">
        <v>14.83</v>
      </c>
      <c r="G368" t="n">
        <v>24.05</v>
      </c>
      <c r="H368" t="n">
        <v>0.31</v>
      </c>
      <c r="I368" t="n">
        <v>37</v>
      </c>
      <c r="J368" t="n">
        <v>270.4</v>
      </c>
      <c r="K368" t="n">
        <v>59.89</v>
      </c>
      <c r="L368" t="n">
        <v>4.75</v>
      </c>
      <c r="M368" t="n">
        <v>35</v>
      </c>
      <c r="N368" t="n">
        <v>70.76000000000001</v>
      </c>
      <c r="O368" t="n">
        <v>33583.7</v>
      </c>
      <c r="P368" t="n">
        <v>235.63</v>
      </c>
      <c r="Q368" t="n">
        <v>1389.94</v>
      </c>
      <c r="R368" t="n">
        <v>63.14</v>
      </c>
      <c r="S368" t="n">
        <v>39.31</v>
      </c>
      <c r="T368" t="n">
        <v>10952.22</v>
      </c>
      <c r="U368" t="n">
        <v>0.62</v>
      </c>
      <c r="V368" t="n">
        <v>0.87</v>
      </c>
      <c r="W368" t="n">
        <v>3.42</v>
      </c>
      <c r="X368" t="n">
        <v>0.71</v>
      </c>
      <c r="Y368" t="n">
        <v>1</v>
      </c>
      <c r="Z368" t="n">
        <v>10</v>
      </c>
    </row>
    <row r="369">
      <c r="A369" t="n">
        <v>16</v>
      </c>
      <c r="B369" t="n">
        <v>135</v>
      </c>
      <c r="C369" t="inlineStr">
        <is>
          <t xml:space="preserve">CONCLUIDO	</t>
        </is>
      </c>
      <c r="D369" t="n">
        <v>5.146</v>
      </c>
      <c r="E369" t="n">
        <v>19.43</v>
      </c>
      <c r="F369" t="n">
        <v>14.81</v>
      </c>
      <c r="G369" t="n">
        <v>25.39</v>
      </c>
      <c r="H369" t="n">
        <v>0.33</v>
      </c>
      <c r="I369" t="n">
        <v>35</v>
      </c>
      <c r="J369" t="n">
        <v>270.88</v>
      </c>
      <c r="K369" t="n">
        <v>59.89</v>
      </c>
      <c r="L369" t="n">
        <v>5</v>
      </c>
      <c r="M369" t="n">
        <v>33</v>
      </c>
      <c r="N369" t="n">
        <v>70.98999999999999</v>
      </c>
      <c r="O369" t="n">
        <v>33642.62</v>
      </c>
      <c r="P369" t="n">
        <v>234</v>
      </c>
      <c r="Q369" t="n">
        <v>1389.68</v>
      </c>
      <c r="R369" t="n">
        <v>62.68</v>
      </c>
      <c r="S369" t="n">
        <v>39.31</v>
      </c>
      <c r="T369" t="n">
        <v>10731.63</v>
      </c>
      <c r="U369" t="n">
        <v>0.63</v>
      </c>
      <c r="V369" t="n">
        <v>0.87</v>
      </c>
      <c r="W369" t="n">
        <v>3.42</v>
      </c>
      <c r="X369" t="n">
        <v>0.6899999999999999</v>
      </c>
      <c r="Y369" t="n">
        <v>1</v>
      </c>
      <c r="Z369" t="n">
        <v>10</v>
      </c>
    </row>
    <row r="370">
      <c r="A370" t="n">
        <v>17</v>
      </c>
      <c r="B370" t="n">
        <v>135</v>
      </c>
      <c r="C370" t="inlineStr">
        <is>
          <t xml:space="preserve">CONCLUIDO	</t>
        </is>
      </c>
      <c r="D370" t="n">
        <v>5.1856</v>
      </c>
      <c r="E370" t="n">
        <v>19.28</v>
      </c>
      <c r="F370" t="n">
        <v>14.76</v>
      </c>
      <c r="G370" t="n">
        <v>26.84</v>
      </c>
      <c r="H370" t="n">
        <v>0.34</v>
      </c>
      <c r="I370" t="n">
        <v>33</v>
      </c>
      <c r="J370" t="n">
        <v>271.36</v>
      </c>
      <c r="K370" t="n">
        <v>59.89</v>
      </c>
      <c r="L370" t="n">
        <v>5.25</v>
      </c>
      <c r="M370" t="n">
        <v>31</v>
      </c>
      <c r="N370" t="n">
        <v>71.22</v>
      </c>
      <c r="O370" t="n">
        <v>33701.64</v>
      </c>
      <c r="P370" t="n">
        <v>232.34</v>
      </c>
      <c r="Q370" t="n">
        <v>1389.57</v>
      </c>
      <c r="R370" t="n">
        <v>61.36</v>
      </c>
      <c r="S370" t="n">
        <v>39.31</v>
      </c>
      <c r="T370" t="n">
        <v>10082.53</v>
      </c>
      <c r="U370" t="n">
        <v>0.64</v>
      </c>
      <c r="V370" t="n">
        <v>0.87</v>
      </c>
      <c r="W370" t="n">
        <v>3.41</v>
      </c>
      <c r="X370" t="n">
        <v>0.64</v>
      </c>
      <c r="Y370" t="n">
        <v>1</v>
      </c>
      <c r="Z370" t="n">
        <v>10</v>
      </c>
    </row>
    <row r="371">
      <c r="A371" t="n">
        <v>18</v>
      </c>
      <c r="B371" t="n">
        <v>135</v>
      </c>
      <c r="C371" t="inlineStr">
        <is>
          <t xml:space="preserve">CONCLUIDO	</t>
        </is>
      </c>
      <c r="D371" t="n">
        <v>5.2004</v>
      </c>
      <c r="E371" t="n">
        <v>19.23</v>
      </c>
      <c r="F371" t="n">
        <v>14.76</v>
      </c>
      <c r="G371" t="n">
        <v>27.67</v>
      </c>
      <c r="H371" t="n">
        <v>0.36</v>
      </c>
      <c r="I371" t="n">
        <v>32</v>
      </c>
      <c r="J371" t="n">
        <v>271.84</v>
      </c>
      <c r="K371" t="n">
        <v>59.89</v>
      </c>
      <c r="L371" t="n">
        <v>5.5</v>
      </c>
      <c r="M371" t="n">
        <v>30</v>
      </c>
      <c r="N371" t="n">
        <v>71.45</v>
      </c>
      <c r="O371" t="n">
        <v>33760.74</v>
      </c>
      <c r="P371" t="n">
        <v>231.41</v>
      </c>
      <c r="Q371" t="n">
        <v>1389.72</v>
      </c>
      <c r="R371" t="n">
        <v>61.19</v>
      </c>
      <c r="S371" t="n">
        <v>39.31</v>
      </c>
      <c r="T371" t="n">
        <v>9998.18</v>
      </c>
      <c r="U371" t="n">
        <v>0.64</v>
      </c>
      <c r="V371" t="n">
        <v>0.87</v>
      </c>
      <c r="W371" t="n">
        <v>3.41</v>
      </c>
      <c r="X371" t="n">
        <v>0.64</v>
      </c>
      <c r="Y371" t="n">
        <v>1</v>
      </c>
      <c r="Z371" t="n">
        <v>10</v>
      </c>
    </row>
    <row r="372">
      <c r="A372" t="n">
        <v>19</v>
      </c>
      <c r="B372" t="n">
        <v>135</v>
      </c>
      <c r="C372" t="inlineStr">
        <is>
          <t xml:space="preserve">CONCLUIDO	</t>
        </is>
      </c>
      <c r="D372" t="n">
        <v>5.2483</v>
      </c>
      <c r="E372" t="n">
        <v>19.05</v>
      </c>
      <c r="F372" t="n">
        <v>14.68</v>
      </c>
      <c r="G372" t="n">
        <v>29.37</v>
      </c>
      <c r="H372" t="n">
        <v>0.38</v>
      </c>
      <c r="I372" t="n">
        <v>30</v>
      </c>
      <c r="J372" t="n">
        <v>272.32</v>
      </c>
      <c r="K372" t="n">
        <v>59.89</v>
      </c>
      <c r="L372" t="n">
        <v>5.75</v>
      </c>
      <c r="M372" t="n">
        <v>28</v>
      </c>
      <c r="N372" t="n">
        <v>71.68000000000001</v>
      </c>
      <c r="O372" t="n">
        <v>33820.05</v>
      </c>
      <c r="P372" t="n">
        <v>229.01</v>
      </c>
      <c r="Q372" t="n">
        <v>1389.75</v>
      </c>
      <c r="R372" t="n">
        <v>58.82</v>
      </c>
      <c r="S372" t="n">
        <v>39.31</v>
      </c>
      <c r="T372" t="n">
        <v>8824.24</v>
      </c>
      <c r="U372" t="n">
        <v>0.67</v>
      </c>
      <c r="V372" t="n">
        <v>0.87</v>
      </c>
      <c r="W372" t="n">
        <v>3.41</v>
      </c>
      <c r="X372" t="n">
        <v>0.5600000000000001</v>
      </c>
      <c r="Y372" t="n">
        <v>1</v>
      </c>
      <c r="Z372" t="n">
        <v>10</v>
      </c>
    </row>
    <row r="373">
      <c r="A373" t="n">
        <v>20</v>
      </c>
      <c r="B373" t="n">
        <v>135</v>
      </c>
      <c r="C373" t="inlineStr">
        <is>
          <t xml:space="preserve">CONCLUIDO	</t>
        </is>
      </c>
      <c r="D373" t="n">
        <v>5.2635</v>
      </c>
      <c r="E373" t="n">
        <v>19</v>
      </c>
      <c r="F373" t="n">
        <v>14.68</v>
      </c>
      <c r="G373" t="n">
        <v>30.37</v>
      </c>
      <c r="H373" t="n">
        <v>0.39</v>
      </c>
      <c r="I373" t="n">
        <v>29</v>
      </c>
      <c r="J373" t="n">
        <v>272.8</v>
      </c>
      <c r="K373" t="n">
        <v>59.89</v>
      </c>
      <c r="L373" t="n">
        <v>6</v>
      </c>
      <c r="M373" t="n">
        <v>27</v>
      </c>
      <c r="N373" t="n">
        <v>71.91</v>
      </c>
      <c r="O373" t="n">
        <v>33879.33</v>
      </c>
      <c r="P373" t="n">
        <v>227.97</v>
      </c>
      <c r="Q373" t="n">
        <v>1389.71</v>
      </c>
      <c r="R373" t="n">
        <v>58.6</v>
      </c>
      <c r="S373" t="n">
        <v>39.31</v>
      </c>
      <c r="T373" t="n">
        <v>8720.190000000001</v>
      </c>
      <c r="U373" t="n">
        <v>0.67</v>
      </c>
      <c r="V373" t="n">
        <v>0.87</v>
      </c>
      <c r="W373" t="n">
        <v>3.41</v>
      </c>
      <c r="X373" t="n">
        <v>0.5600000000000001</v>
      </c>
      <c r="Y373" t="n">
        <v>1</v>
      </c>
      <c r="Z373" t="n">
        <v>10</v>
      </c>
    </row>
    <row r="374">
      <c r="A374" t="n">
        <v>21</v>
      </c>
      <c r="B374" t="n">
        <v>135</v>
      </c>
      <c r="C374" t="inlineStr">
        <is>
          <t xml:space="preserve">CONCLUIDO	</t>
        </is>
      </c>
      <c r="D374" t="n">
        <v>5.3043</v>
      </c>
      <c r="E374" t="n">
        <v>18.85</v>
      </c>
      <c r="F374" t="n">
        <v>14.63</v>
      </c>
      <c r="G374" t="n">
        <v>32.52</v>
      </c>
      <c r="H374" t="n">
        <v>0.41</v>
      </c>
      <c r="I374" t="n">
        <v>27</v>
      </c>
      <c r="J374" t="n">
        <v>273.28</v>
      </c>
      <c r="K374" t="n">
        <v>59.89</v>
      </c>
      <c r="L374" t="n">
        <v>6.25</v>
      </c>
      <c r="M374" t="n">
        <v>25</v>
      </c>
      <c r="N374" t="n">
        <v>72.14</v>
      </c>
      <c r="O374" t="n">
        <v>33938.7</v>
      </c>
      <c r="P374" t="n">
        <v>226.33</v>
      </c>
      <c r="Q374" t="n">
        <v>1389.6</v>
      </c>
      <c r="R374" t="n">
        <v>57.2</v>
      </c>
      <c r="S374" t="n">
        <v>39.31</v>
      </c>
      <c r="T374" t="n">
        <v>8028.4</v>
      </c>
      <c r="U374" t="n">
        <v>0.6899999999999999</v>
      </c>
      <c r="V374" t="n">
        <v>0.88</v>
      </c>
      <c r="W374" t="n">
        <v>3.41</v>
      </c>
      <c r="X374" t="n">
        <v>0.51</v>
      </c>
      <c r="Y374" t="n">
        <v>1</v>
      </c>
      <c r="Z374" t="n">
        <v>10</v>
      </c>
    </row>
    <row r="375">
      <c r="A375" t="n">
        <v>22</v>
      </c>
      <c r="B375" t="n">
        <v>135</v>
      </c>
      <c r="C375" t="inlineStr">
        <is>
          <t xml:space="preserve">CONCLUIDO	</t>
        </is>
      </c>
      <c r="D375" t="n">
        <v>5.3201</v>
      </c>
      <c r="E375" t="n">
        <v>18.8</v>
      </c>
      <c r="F375" t="n">
        <v>14.63</v>
      </c>
      <c r="G375" t="n">
        <v>33.76</v>
      </c>
      <c r="H375" t="n">
        <v>0.42</v>
      </c>
      <c r="I375" t="n">
        <v>26</v>
      </c>
      <c r="J375" t="n">
        <v>273.76</v>
      </c>
      <c r="K375" t="n">
        <v>59.89</v>
      </c>
      <c r="L375" t="n">
        <v>6.5</v>
      </c>
      <c r="M375" t="n">
        <v>24</v>
      </c>
      <c r="N375" t="n">
        <v>72.37</v>
      </c>
      <c r="O375" t="n">
        <v>33998.16</v>
      </c>
      <c r="P375" t="n">
        <v>225.22</v>
      </c>
      <c r="Q375" t="n">
        <v>1389.72</v>
      </c>
      <c r="R375" t="n">
        <v>56.98</v>
      </c>
      <c r="S375" t="n">
        <v>39.31</v>
      </c>
      <c r="T375" t="n">
        <v>7924.76</v>
      </c>
      <c r="U375" t="n">
        <v>0.6899999999999999</v>
      </c>
      <c r="V375" t="n">
        <v>0.88</v>
      </c>
      <c r="W375" t="n">
        <v>3.41</v>
      </c>
      <c r="X375" t="n">
        <v>0.51</v>
      </c>
      <c r="Y375" t="n">
        <v>1</v>
      </c>
      <c r="Z375" t="n">
        <v>10</v>
      </c>
    </row>
    <row r="376">
      <c r="A376" t="n">
        <v>23</v>
      </c>
      <c r="B376" t="n">
        <v>135</v>
      </c>
      <c r="C376" t="inlineStr">
        <is>
          <t xml:space="preserve">CONCLUIDO	</t>
        </is>
      </c>
      <c r="D376" t="n">
        <v>5.3411</v>
      </c>
      <c r="E376" t="n">
        <v>18.72</v>
      </c>
      <c r="F376" t="n">
        <v>14.61</v>
      </c>
      <c r="G376" t="n">
        <v>35.05</v>
      </c>
      <c r="H376" t="n">
        <v>0.44</v>
      </c>
      <c r="I376" t="n">
        <v>25</v>
      </c>
      <c r="J376" t="n">
        <v>274.24</v>
      </c>
      <c r="K376" t="n">
        <v>59.89</v>
      </c>
      <c r="L376" t="n">
        <v>6.75</v>
      </c>
      <c r="M376" t="n">
        <v>23</v>
      </c>
      <c r="N376" t="n">
        <v>72.61</v>
      </c>
      <c r="O376" t="n">
        <v>34057.71</v>
      </c>
      <c r="P376" t="n">
        <v>224.39</v>
      </c>
      <c r="Q376" t="n">
        <v>1389.68</v>
      </c>
      <c r="R376" t="n">
        <v>56.45</v>
      </c>
      <c r="S376" t="n">
        <v>39.31</v>
      </c>
      <c r="T376" t="n">
        <v>7666.03</v>
      </c>
      <c r="U376" t="n">
        <v>0.7</v>
      </c>
      <c r="V376" t="n">
        <v>0.88</v>
      </c>
      <c r="W376" t="n">
        <v>3.4</v>
      </c>
      <c r="X376" t="n">
        <v>0.48</v>
      </c>
      <c r="Y376" t="n">
        <v>1</v>
      </c>
      <c r="Z376" t="n">
        <v>10</v>
      </c>
    </row>
    <row r="377">
      <c r="A377" t="n">
        <v>24</v>
      </c>
      <c r="B377" t="n">
        <v>135</v>
      </c>
      <c r="C377" t="inlineStr">
        <is>
          <t xml:space="preserve">CONCLUIDO	</t>
        </is>
      </c>
      <c r="D377" t="n">
        <v>5.3634</v>
      </c>
      <c r="E377" t="n">
        <v>18.64</v>
      </c>
      <c r="F377" t="n">
        <v>14.58</v>
      </c>
      <c r="G377" t="n">
        <v>36.45</v>
      </c>
      <c r="H377" t="n">
        <v>0.45</v>
      </c>
      <c r="I377" t="n">
        <v>24</v>
      </c>
      <c r="J377" t="n">
        <v>274.73</v>
      </c>
      <c r="K377" t="n">
        <v>59.89</v>
      </c>
      <c r="L377" t="n">
        <v>7</v>
      </c>
      <c r="M377" t="n">
        <v>22</v>
      </c>
      <c r="N377" t="n">
        <v>72.84</v>
      </c>
      <c r="O377" t="n">
        <v>34117.35</v>
      </c>
      <c r="P377" t="n">
        <v>222.23</v>
      </c>
      <c r="Q377" t="n">
        <v>1389.59</v>
      </c>
      <c r="R377" t="n">
        <v>55.55</v>
      </c>
      <c r="S377" t="n">
        <v>39.31</v>
      </c>
      <c r="T377" t="n">
        <v>7222.78</v>
      </c>
      <c r="U377" t="n">
        <v>0.71</v>
      </c>
      <c r="V377" t="n">
        <v>0.88</v>
      </c>
      <c r="W377" t="n">
        <v>3.4</v>
      </c>
      <c r="X377" t="n">
        <v>0.46</v>
      </c>
      <c r="Y377" t="n">
        <v>1</v>
      </c>
      <c r="Z377" t="n">
        <v>10</v>
      </c>
    </row>
    <row r="378">
      <c r="A378" t="n">
        <v>25</v>
      </c>
      <c r="B378" t="n">
        <v>135</v>
      </c>
      <c r="C378" t="inlineStr">
        <is>
          <t xml:space="preserve">CONCLUIDO	</t>
        </is>
      </c>
      <c r="D378" t="n">
        <v>5.3808</v>
      </c>
      <c r="E378" t="n">
        <v>18.58</v>
      </c>
      <c r="F378" t="n">
        <v>14.57</v>
      </c>
      <c r="G378" t="n">
        <v>38.01</v>
      </c>
      <c r="H378" t="n">
        <v>0.47</v>
      </c>
      <c r="I378" t="n">
        <v>23</v>
      </c>
      <c r="J378" t="n">
        <v>275.21</v>
      </c>
      <c r="K378" t="n">
        <v>59.89</v>
      </c>
      <c r="L378" t="n">
        <v>7.25</v>
      </c>
      <c r="M378" t="n">
        <v>21</v>
      </c>
      <c r="N378" t="n">
        <v>73.08</v>
      </c>
      <c r="O378" t="n">
        <v>34177.09</v>
      </c>
      <c r="P378" t="n">
        <v>221.34</v>
      </c>
      <c r="Q378" t="n">
        <v>1389.59</v>
      </c>
      <c r="R378" t="n">
        <v>55.06</v>
      </c>
      <c r="S378" t="n">
        <v>39.31</v>
      </c>
      <c r="T378" t="n">
        <v>6981.56</v>
      </c>
      <c r="U378" t="n">
        <v>0.71</v>
      </c>
      <c r="V378" t="n">
        <v>0.88</v>
      </c>
      <c r="W378" t="n">
        <v>3.4</v>
      </c>
      <c r="X378" t="n">
        <v>0.45</v>
      </c>
      <c r="Y378" t="n">
        <v>1</v>
      </c>
      <c r="Z378" t="n">
        <v>10</v>
      </c>
    </row>
    <row r="379">
      <c r="A379" t="n">
        <v>26</v>
      </c>
      <c r="B379" t="n">
        <v>135</v>
      </c>
      <c r="C379" t="inlineStr">
        <is>
          <t xml:space="preserve">CONCLUIDO	</t>
        </is>
      </c>
      <c r="D379" t="n">
        <v>5.4034</v>
      </c>
      <c r="E379" t="n">
        <v>18.51</v>
      </c>
      <c r="F379" t="n">
        <v>14.54</v>
      </c>
      <c r="G379" t="n">
        <v>39.66</v>
      </c>
      <c r="H379" t="n">
        <v>0.48</v>
      </c>
      <c r="I379" t="n">
        <v>22</v>
      </c>
      <c r="J379" t="n">
        <v>275.7</v>
      </c>
      <c r="K379" t="n">
        <v>59.89</v>
      </c>
      <c r="L379" t="n">
        <v>7.5</v>
      </c>
      <c r="M379" t="n">
        <v>20</v>
      </c>
      <c r="N379" t="n">
        <v>73.31</v>
      </c>
      <c r="O379" t="n">
        <v>34236.91</v>
      </c>
      <c r="P379" t="n">
        <v>219.27</v>
      </c>
      <c r="Q379" t="n">
        <v>1389.74</v>
      </c>
      <c r="R379" t="n">
        <v>54.16</v>
      </c>
      <c r="S379" t="n">
        <v>39.31</v>
      </c>
      <c r="T379" t="n">
        <v>6534.07</v>
      </c>
      <c r="U379" t="n">
        <v>0.73</v>
      </c>
      <c r="V379" t="n">
        <v>0.88</v>
      </c>
      <c r="W379" t="n">
        <v>3.4</v>
      </c>
      <c r="X379" t="n">
        <v>0.42</v>
      </c>
      <c r="Y379" t="n">
        <v>1</v>
      </c>
      <c r="Z379" t="n">
        <v>10</v>
      </c>
    </row>
    <row r="380">
      <c r="A380" t="n">
        <v>27</v>
      </c>
      <c r="B380" t="n">
        <v>135</v>
      </c>
      <c r="C380" t="inlineStr">
        <is>
          <t xml:space="preserve">CONCLUIDO	</t>
        </is>
      </c>
      <c r="D380" t="n">
        <v>5.4017</v>
      </c>
      <c r="E380" t="n">
        <v>18.51</v>
      </c>
      <c r="F380" t="n">
        <v>14.55</v>
      </c>
      <c r="G380" t="n">
        <v>39.67</v>
      </c>
      <c r="H380" t="n">
        <v>0.5</v>
      </c>
      <c r="I380" t="n">
        <v>22</v>
      </c>
      <c r="J380" t="n">
        <v>276.18</v>
      </c>
      <c r="K380" t="n">
        <v>59.89</v>
      </c>
      <c r="L380" t="n">
        <v>7.75</v>
      </c>
      <c r="M380" t="n">
        <v>20</v>
      </c>
      <c r="N380" t="n">
        <v>73.55</v>
      </c>
      <c r="O380" t="n">
        <v>34296.82</v>
      </c>
      <c r="P380" t="n">
        <v>218.58</v>
      </c>
      <c r="Q380" t="n">
        <v>1389.71</v>
      </c>
      <c r="R380" t="n">
        <v>54.75</v>
      </c>
      <c r="S380" t="n">
        <v>39.31</v>
      </c>
      <c r="T380" t="n">
        <v>6828.52</v>
      </c>
      <c r="U380" t="n">
        <v>0.72</v>
      </c>
      <c r="V380" t="n">
        <v>0.88</v>
      </c>
      <c r="W380" t="n">
        <v>3.39</v>
      </c>
      <c r="X380" t="n">
        <v>0.43</v>
      </c>
      <c r="Y380" t="n">
        <v>1</v>
      </c>
      <c r="Z380" t="n">
        <v>10</v>
      </c>
    </row>
    <row r="381">
      <c r="A381" t="n">
        <v>28</v>
      </c>
      <c r="B381" t="n">
        <v>135</v>
      </c>
      <c r="C381" t="inlineStr">
        <is>
          <t xml:space="preserve">CONCLUIDO	</t>
        </is>
      </c>
      <c r="D381" t="n">
        <v>5.4286</v>
      </c>
      <c r="E381" t="n">
        <v>18.42</v>
      </c>
      <c r="F381" t="n">
        <v>14.51</v>
      </c>
      <c r="G381" t="n">
        <v>41.45</v>
      </c>
      <c r="H381" t="n">
        <v>0.51</v>
      </c>
      <c r="I381" t="n">
        <v>21</v>
      </c>
      <c r="J381" t="n">
        <v>276.67</v>
      </c>
      <c r="K381" t="n">
        <v>59.89</v>
      </c>
      <c r="L381" t="n">
        <v>8</v>
      </c>
      <c r="M381" t="n">
        <v>19</v>
      </c>
      <c r="N381" t="n">
        <v>73.78</v>
      </c>
      <c r="O381" t="n">
        <v>34356.83</v>
      </c>
      <c r="P381" t="n">
        <v>217.05</v>
      </c>
      <c r="Q381" t="n">
        <v>1389.73</v>
      </c>
      <c r="R381" t="n">
        <v>53.25</v>
      </c>
      <c r="S381" t="n">
        <v>39.31</v>
      </c>
      <c r="T381" t="n">
        <v>6087.79</v>
      </c>
      <c r="U381" t="n">
        <v>0.74</v>
      </c>
      <c r="V381" t="n">
        <v>0.88</v>
      </c>
      <c r="W381" t="n">
        <v>3.39</v>
      </c>
      <c r="X381" t="n">
        <v>0.38</v>
      </c>
      <c r="Y381" t="n">
        <v>1</v>
      </c>
      <c r="Z381" t="n">
        <v>10</v>
      </c>
    </row>
    <row r="382">
      <c r="A382" t="n">
        <v>29</v>
      </c>
      <c r="B382" t="n">
        <v>135</v>
      </c>
      <c r="C382" t="inlineStr">
        <is>
          <t xml:space="preserve">CONCLUIDO	</t>
        </is>
      </c>
      <c r="D382" t="n">
        <v>5.4442</v>
      </c>
      <c r="E382" t="n">
        <v>18.37</v>
      </c>
      <c r="F382" t="n">
        <v>14.5</v>
      </c>
      <c r="G382" t="n">
        <v>43.51</v>
      </c>
      <c r="H382" t="n">
        <v>0.53</v>
      </c>
      <c r="I382" t="n">
        <v>20</v>
      </c>
      <c r="J382" t="n">
        <v>277.16</v>
      </c>
      <c r="K382" t="n">
        <v>59.89</v>
      </c>
      <c r="L382" t="n">
        <v>8.25</v>
      </c>
      <c r="M382" t="n">
        <v>18</v>
      </c>
      <c r="N382" t="n">
        <v>74.02</v>
      </c>
      <c r="O382" t="n">
        <v>34416.93</v>
      </c>
      <c r="P382" t="n">
        <v>215.99</v>
      </c>
      <c r="Q382" t="n">
        <v>1389.62</v>
      </c>
      <c r="R382" t="n">
        <v>53.1</v>
      </c>
      <c r="S382" t="n">
        <v>39.31</v>
      </c>
      <c r="T382" t="n">
        <v>6013.05</v>
      </c>
      <c r="U382" t="n">
        <v>0.74</v>
      </c>
      <c r="V382" t="n">
        <v>0.88</v>
      </c>
      <c r="W382" t="n">
        <v>3.4</v>
      </c>
      <c r="X382" t="n">
        <v>0.38</v>
      </c>
      <c r="Y382" t="n">
        <v>1</v>
      </c>
      <c r="Z382" t="n">
        <v>10</v>
      </c>
    </row>
    <row r="383">
      <c r="A383" t="n">
        <v>30</v>
      </c>
      <c r="B383" t="n">
        <v>135</v>
      </c>
      <c r="C383" t="inlineStr">
        <is>
          <t xml:space="preserve">CONCLUIDO	</t>
        </is>
      </c>
      <c r="D383" t="n">
        <v>5.4436</v>
      </c>
      <c r="E383" t="n">
        <v>18.37</v>
      </c>
      <c r="F383" t="n">
        <v>14.51</v>
      </c>
      <c r="G383" t="n">
        <v>43.52</v>
      </c>
      <c r="H383" t="n">
        <v>0.55</v>
      </c>
      <c r="I383" t="n">
        <v>20</v>
      </c>
      <c r="J383" t="n">
        <v>277.65</v>
      </c>
      <c r="K383" t="n">
        <v>59.89</v>
      </c>
      <c r="L383" t="n">
        <v>8.5</v>
      </c>
      <c r="M383" t="n">
        <v>18</v>
      </c>
      <c r="N383" t="n">
        <v>74.26000000000001</v>
      </c>
      <c r="O383" t="n">
        <v>34477.13</v>
      </c>
      <c r="P383" t="n">
        <v>215.09</v>
      </c>
      <c r="Q383" t="n">
        <v>1389.65</v>
      </c>
      <c r="R383" t="n">
        <v>53.32</v>
      </c>
      <c r="S383" t="n">
        <v>39.31</v>
      </c>
      <c r="T383" t="n">
        <v>6123.32</v>
      </c>
      <c r="U383" t="n">
        <v>0.74</v>
      </c>
      <c r="V383" t="n">
        <v>0.88</v>
      </c>
      <c r="W383" t="n">
        <v>3.39</v>
      </c>
      <c r="X383" t="n">
        <v>0.38</v>
      </c>
      <c r="Y383" t="n">
        <v>1</v>
      </c>
      <c r="Z383" t="n">
        <v>10</v>
      </c>
    </row>
    <row r="384">
      <c r="A384" t="n">
        <v>31</v>
      </c>
      <c r="B384" t="n">
        <v>135</v>
      </c>
      <c r="C384" t="inlineStr">
        <is>
          <t xml:space="preserve">CONCLUIDO	</t>
        </is>
      </c>
      <c r="D384" t="n">
        <v>5.4652</v>
      </c>
      <c r="E384" t="n">
        <v>18.3</v>
      </c>
      <c r="F384" t="n">
        <v>14.48</v>
      </c>
      <c r="G384" t="n">
        <v>45.74</v>
      </c>
      <c r="H384" t="n">
        <v>0.5600000000000001</v>
      </c>
      <c r="I384" t="n">
        <v>19</v>
      </c>
      <c r="J384" t="n">
        <v>278.13</v>
      </c>
      <c r="K384" t="n">
        <v>59.89</v>
      </c>
      <c r="L384" t="n">
        <v>8.75</v>
      </c>
      <c r="M384" t="n">
        <v>17</v>
      </c>
      <c r="N384" t="n">
        <v>74.5</v>
      </c>
      <c r="O384" t="n">
        <v>34537.41</v>
      </c>
      <c r="P384" t="n">
        <v>213.47</v>
      </c>
      <c r="Q384" t="n">
        <v>1389.58</v>
      </c>
      <c r="R384" t="n">
        <v>52.59</v>
      </c>
      <c r="S384" t="n">
        <v>39.31</v>
      </c>
      <c r="T384" t="n">
        <v>5765.71</v>
      </c>
      <c r="U384" t="n">
        <v>0.75</v>
      </c>
      <c r="V384" t="n">
        <v>0.89</v>
      </c>
      <c r="W384" t="n">
        <v>3.39</v>
      </c>
      <c r="X384" t="n">
        <v>0.36</v>
      </c>
      <c r="Y384" t="n">
        <v>1</v>
      </c>
      <c r="Z384" t="n">
        <v>10</v>
      </c>
    </row>
    <row r="385">
      <c r="A385" t="n">
        <v>32</v>
      </c>
      <c r="B385" t="n">
        <v>135</v>
      </c>
      <c r="C385" t="inlineStr">
        <is>
          <t xml:space="preserve">CONCLUIDO	</t>
        </is>
      </c>
      <c r="D385" t="n">
        <v>5.4869</v>
      </c>
      <c r="E385" t="n">
        <v>18.23</v>
      </c>
      <c r="F385" t="n">
        <v>14.46</v>
      </c>
      <c r="G385" t="n">
        <v>48.21</v>
      </c>
      <c r="H385" t="n">
        <v>0.58</v>
      </c>
      <c r="I385" t="n">
        <v>18</v>
      </c>
      <c r="J385" t="n">
        <v>278.62</v>
      </c>
      <c r="K385" t="n">
        <v>59.89</v>
      </c>
      <c r="L385" t="n">
        <v>9</v>
      </c>
      <c r="M385" t="n">
        <v>16</v>
      </c>
      <c r="N385" t="n">
        <v>74.73999999999999</v>
      </c>
      <c r="O385" t="n">
        <v>34597.8</v>
      </c>
      <c r="P385" t="n">
        <v>212.17</v>
      </c>
      <c r="Q385" t="n">
        <v>1389.62</v>
      </c>
      <c r="R385" t="n">
        <v>51.92</v>
      </c>
      <c r="S385" t="n">
        <v>39.31</v>
      </c>
      <c r="T385" t="n">
        <v>5433.86</v>
      </c>
      <c r="U385" t="n">
        <v>0.76</v>
      </c>
      <c r="V385" t="n">
        <v>0.89</v>
      </c>
      <c r="W385" t="n">
        <v>3.39</v>
      </c>
      <c r="X385" t="n">
        <v>0.34</v>
      </c>
      <c r="Y385" t="n">
        <v>1</v>
      </c>
      <c r="Z385" t="n">
        <v>10</v>
      </c>
    </row>
    <row r="386">
      <c r="A386" t="n">
        <v>33</v>
      </c>
      <c r="B386" t="n">
        <v>135</v>
      </c>
      <c r="C386" t="inlineStr">
        <is>
          <t xml:space="preserve">CONCLUIDO	</t>
        </is>
      </c>
      <c r="D386" t="n">
        <v>5.4871</v>
      </c>
      <c r="E386" t="n">
        <v>18.22</v>
      </c>
      <c r="F386" t="n">
        <v>14.46</v>
      </c>
      <c r="G386" t="n">
        <v>48.2</v>
      </c>
      <c r="H386" t="n">
        <v>0.59</v>
      </c>
      <c r="I386" t="n">
        <v>18</v>
      </c>
      <c r="J386" t="n">
        <v>279.11</v>
      </c>
      <c r="K386" t="n">
        <v>59.89</v>
      </c>
      <c r="L386" t="n">
        <v>9.25</v>
      </c>
      <c r="M386" t="n">
        <v>16</v>
      </c>
      <c r="N386" t="n">
        <v>74.98</v>
      </c>
      <c r="O386" t="n">
        <v>34658.27</v>
      </c>
      <c r="P386" t="n">
        <v>209.65</v>
      </c>
      <c r="Q386" t="n">
        <v>1389.69</v>
      </c>
      <c r="R386" t="n">
        <v>51.86</v>
      </c>
      <c r="S386" t="n">
        <v>39.31</v>
      </c>
      <c r="T386" t="n">
        <v>5403.86</v>
      </c>
      <c r="U386" t="n">
        <v>0.76</v>
      </c>
      <c r="V386" t="n">
        <v>0.89</v>
      </c>
      <c r="W386" t="n">
        <v>3.39</v>
      </c>
      <c r="X386" t="n">
        <v>0.34</v>
      </c>
      <c r="Y386" t="n">
        <v>1</v>
      </c>
      <c r="Z386" t="n">
        <v>10</v>
      </c>
    </row>
    <row r="387">
      <c r="A387" t="n">
        <v>34</v>
      </c>
      <c r="B387" t="n">
        <v>135</v>
      </c>
      <c r="C387" t="inlineStr">
        <is>
          <t xml:space="preserve">CONCLUIDO	</t>
        </is>
      </c>
      <c r="D387" t="n">
        <v>5.5093</v>
      </c>
      <c r="E387" t="n">
        <v>18.15</v>
      </c>
      <c r="F387" t="n">
        <v>14.44</v>
      </c>
      <c r="G387" t="n">
        <v>50.96</v>
      </c>
      <c r="H387" t="n">
        <v>0.6</v>
      </c>
      <c r="I387" t="n">
        <v>17</v>
      </c>
      <c r="J387" t="n">
        <v>279.61</v>
      </c>
      <c r="K387" t="n">
        <v>59.89</v>
      </c>
      <c r="L387" t="n">
        <v>9.5</v>
      </c>
      <c r="M387" t="n">
        <v>15</v>
      </c>
      <c r="N387" t="n">
        <v>75.22</v>
      </c>
      <c r="O387" t="n">
        <v>34718.84</v>
      </c>
      <c r="P387" t="n">
        <v>209.09</v>
      </c>
      <c r="Q387" t="n">
        <v>1389.59</v>
      </c>
      <c r="R387" t="n">
        <v>51.07</v>
      </c>
      <c r="S387" t="n">
        <v>39.31</v>
      </c>
      <c r="T387" t="n">
        <v>5013.13</v>
      </c>
      <c r="U387" t="n">
        <v>0.77</v>
      </c>
      <c r="V387" t="n">
        <v>0.89</v>
      </c>
      <c r="W387" t="n">
        <v>3.39</v>
      </c>
      <c r="X387" t="n">
        <v>0.32</v>
      </c>
      <c r="Y387" t="n">
        <v>1</v>
      </c>
      <c r="Z387" t="n">
        <v>10</v>
      </c>
    </row>
    <row r="388">
      <c r="A388" t="n">
        <v>35</v>
      </c>
      <c r="B388" t="n">
        <v>135</v>
      </c>
      <c r="C388" t="inlineStr">
        <is>
          <t xml:space="preserve">CONCLUIDO	</t>
        </is>
      </c>
      <c r="D388" t="n">
        <v>5.5107</v>
      </c>
      <c r="E388" t="n">
        <v>18.15</v>
      </c>
      <c r="F388" t="n">
        <v>14.43</v>
      </c>
      <c r="G388" t="n">
        <v>50.94</v>
      </c>
      <c r="H388" t="n">
        <v>0.62</v>
      </c>
      <c r="I388" t="n">
        <v>17</v>
      </c>
      <c r="J388" t="n">
        <v>280.1</v>
      </c>
      <c r="K388" t="n">
        <v>59.89</v>
      </c>
      <c r="L388" t="n">
        <v>9.75</v>
      </c>
      <c r="M388" t="n">
        <v>15</v>
      </c>
      <c r="N388" t="n">
        <v>75.45999999999999</v>
      </c>
      <c r="O388" t="n">
        <v>34779.51</v>
      </c>
      <c r="P388" t="n">
        <v>208.05</v>
      </c>
      <c r="Q388" t="n">
        <v>1389.58</v>
      </c>
      <c r="R388" t="n">
        <v>51.23</v>
      </c>
      <c r="S388" t="n">
        <v>39.31</v>
      </c>
      <c r="T388" t="n">
        <v>5096.59</v>
      </c>
      <c r="U388" t="n">
        <v>0.77</v>
      </c>
      <c r="V388" t="n">
        <v>0.89</v>
      </c>
      <c r="W388" t="n">
        <v>3.38</v>
      </c>
      <c r="X388" t="n">
        <v>0.31</v>
      </c>
      <c r="Y388" t="n">
        <v>1</v>
      </c>
      <c r="Z388" t="n">
        <v>10</v>
      </c>
    </row>
    <row r="389">
      <c r="A389" t="n">
        <v>36</v>
      </c>
      <c r="B389" t="n">
        <v>135</v>
      </c>
      <c r="C389" t="inlineStr">
        <is>
          <t xml:space="preserve">CONCLUIDO	</t>
        </is>
      </c>
      <c r="D389" t="n">
        <v>5.5294</v>
      </c>
      <c r="E389" t="n">
        <v>18.08</v>
      </c>
      <c r="F389" t="n">
        <v>14.42</v>
      </c>
      <c r="G389" t="n">
        <v>54.09</v>
      </c>
      <c r="H389" t="n">
        <v>0.63</v>
      </c>
      <c r="I389" t="n">
        <v>16</v>
      </c>
      <c r="J389" t="n">
        <v>280.59</v>
      </c>
      <c r="K389" t="n">
        <v>59.89</v>
      </c>
      <c r="L389" t="n">
        <v>10</v>
      </c>
      <c r="M389" t="n">
        <v>14</v>
      </c>
      <c r="N389" t="n">
        <v>75.7</v>
      </c>
      <c r="O389" t="n">
        <v>34840.27</v>
      </c>
      <c r="P389" t="n">
        <v>205.52</v>
      </c>
      <c r="Q389" t="n">
        <v>1389.66</v>
      </c>
      <c r="R389" t="n">
        <v>50.65</v>
      </c>
      <c r="S389" t="n">
        <v>39.31</v>
      </c>
      <c r="T389" t="n">
        <v>4812.56</v>
      </c>
      <c r="U389" t="n">
        <v>0.78</v>
      </c>
      <c r="V389" t="n">
        <v>0.89</v>
      </c>
      <c r="W389" t="n">
        <v>3.39</v>
      </c>
      <c r="X389" t="n">
        <v>0.3</v>
      </c>
      <c r="Y389" t="n">
        <v>1</v>
      </c>
      <c r="Z389" t="n">
        <v>10</v>
      </c>
    </row>
    <row r="390">
      <c r="A390" t="n">
        <v>37</v>
      </c>
      <c r="B390" t="n">
        <v>135</v>
      </c>
      <c r="C390" t="inlineStr">
        <is>
          <t xml:space="preserve">CONCLUIDO	</t>
        </is>
      </c>
      <c r="D390" t="n">
        <v>5.5313</v>
      </c>
      <c r="E390" t="n">
        <v>18.08</v>
      </c>
      <c r="F390" t="n">
        <v>14.42</v>
      </c>
      <c r="G390" t="n">
        <v>54.06</v>
      </c>
      <c r="H390" t="n">
        <v>0.65</v>
      </c>
      <c r="I390" t="n">
        <v>16</v>
      </c>
      <c r="J390" t="n">
        <v>281.08</v>
      </c>
      <c r="K390" t="n">
        <v>59.89</v>
      </c>
      <c r="L390" t="n">
        <v>10.25</v>
      </c>
      <c r="M390" t="n">
        <v>14</v>
      </c>
      <c r="N390" t="n">
        <v>75.95</v>
      </c>
      <c r="O390" t="n">
        <v>34901.13</v>
      </c>
      <c r="P390" t="n">
        <v>205.42</v>
      </c>
      <c r="Q390" t="n">
        <v>1389.62</v>
      </c>
      <c r="R390" t="n">
        <v>50.66</v>
      </c>
      <c r="S390" t="n">
        <v>39.31</v>
      </c>
      <c r="T390" t="n">
        <v>4814.03</v>
      </c>
      <c r="U390" t="n">
        <v>0.78</v>
      </c>
      <c r="V390" t="n">
        <v>0.89</v>
      </c>
      <c r="W390" t="n">
        <v>3.38</v>
      </c>
      <c r="X390" t="n">
        <v>0.3</v>
      </c>
      <c r="Y390" t="n">
        <v>1</v>
      </c>
      <c r="Z390" t="n">
        <v>10</v>
      </c>
    </row>
    <row r="391">
      <c r="A391" t="n">
        <v>38</v>
      </c>
      <c r="B391" t="n">
        <v>135</v>
      </c>
      <c r="C391" t="inlineStr">
        <is>
          <t xml:space="preserve">CONCLUIDO	</t>
        </is>
      </c>
      <c r="D391" t="n">
        <v>5.547</v>
      </c>
      <c r="E391" t="n">
        <v>18.03</v>
      </c>
      <c r="F391" t="n">
        <v>14.42</v>
      </c>
      <c r="G391" t="n">
        <v>57.67</v>
      </c>
      <c r="H391" t="n">
        <v>0.66</v>
      </c>
      <c r="I391" t="n">
        <v>15</v>
      </c>
      <c r="J391" t="n">
        <v>281.58</v>
      </c>
      <c r="K391" t="n">
        <v>59.89</v>
      </c>
      <c r="L391" t="n">
        <v>10.5</v>
      </c>
      <c r="M391" t="n">
        <v>13</v>
      </c>
      <c r="N391" t="n">
        <v>76.19</v>
      </c>
      <c r="O391" t="n">
        <v>34962.08</v>
      </c>
      <c r="P391" t="n">
        <v>203.77</v>
      </c>
      <c r="Q391" t="n">
        <v>1389.67</v>
      </c>
      <c r="R391" t="n">
        <v>50.52</v>
      </c>
      <c r="S391" t="n">
        <v>39.31</v>
      </c>
      <c r="T391" t="n">
        <v>4748.29</v>
      </c>
      <c r="U391" t="n">
        <v>0.78</v>
      </c>
      <c r="V391" t="n">
        <v>0.89</v>
      </c>
      <c r="W391" t="n">
        <v>3.39</v>
      </c>
      <c r="X391" t="n">
        <v>0.29</v>
      </c>
      <c r="Y391" t="n">
        <v>1</v>
      </c>
      <c r="Z391" t="n">
        <v>10</v>
      </c>
    </row>
    <row r="392">
      <c r="A392" t="n">
        <v>39</v>
      </c>
      <c r="B392" t="n">
        <v>135</v>
      </c>
      <c r="C392" t="inlineStr">
        <is>
          <t xml:space="preserve">CONCLUIDO	</t>
        </is>
      </c>
      <c r="D392" t="n">
        <v>5.5517</v>
      </c>
      <c r="E392" t="n">
        <v>18.01</v>
      </c>
      <c r="F392" t="n">
        <v>14.4</v>
      </c>
      <c r="G392" t="n">
        <v>57.6</v>
      </c>
      <c r="H392" t="n">
        <v>0.68</v>
      </c>
      <c r="I392" t="n">
        <v>15</v>
      </c>
      <c r="J392" t="n">
        <v>282.07</v>
      </c>
      <c r="K392" t="n">
        <v>59.89</v>
      </c>
      <c r="L392" t="n">
        <v>10.75</v>
      </c>
      <c r="M392" t="n">
        <v>13</v>
      </c>
      <c r="N392" t="n">
        <v>76.44</v>
      </c>
      <c r="O392" t="n">
        <v>35023.13</v>
      </c>
      <c r="P392" t="n">
        <v>202.07</v>
      </c>
      <c r="Q392" t="n">
        <v>1389.6</v>
      </c>
      <c r="R392" t="n">
        <v>50.14</v>
      </c>
      <c r="S392" t="n">
        <v>39.31</v>
      </c>
      <c r="T392" t="n">
        <v>4562.49</v>
      </c>
      <c r="U392" t="n">
        <v>0.78</v>
      </c>
      <c r="V392" t="n">
        <v>0.89</v>
      </c>
      <c r="W392" t="n">
        <v>3.38</v>
      </c>
      <c r="X392" t="n">
        <v>0.28</v>
      </c>
      <c r="Y392" t="n">
        <v>1</v>
      </c>
      <c r="Z392" t="n">
        <v>10</v>
      </c>
    </row>
    <row r="393">
      <c r="A393" t="n">
        <v>40</v>
      </c>
      <c r="B393" t="n">
        <v>135</v>
      </c>
      <c r="C393" t="inlineStr">
        <is>
          <t xml:space="preserve">CONCLUIDO	</t>
        </is>
      </c>
      <c r="D393" t="n">
        <v>5.5486</v>
      </c>
      <c r="E393" t="n">
        <v>18.02</v>
      </c>
      <c r="F393" t="n">
        <v>14.41</v>
      </c>
      <c r="G393" t="n">
        <v>57.64</v>
      </c>
      <c r="H393" t="n">
        <v>0.6899999999999999</v>
      </c>
      <c r="I393" t="n">
        <v>15</v>
      </c>
      <c r="J393" t="n">
        <v>282.57</v>
      </c>
      <c r="K393" t="n">
        <v>59.89</v>
      </c>
      <c r="L393" t="n">
        <v>11</v>
      </c>
      <c r="M393" t="n">
        <v>13</v>
      </c>
      <c r="N393" t="n">
        <v>76.68000000000001</v>
      </c>
      <c r="O393" t="n">
        <v>35084.28</v>
      </c>
      <c r="P393" t="n">
        <v>201.29</v>
      </c>
      <c r="Q393" t="n">
        <v>1389.57</v>
      </c>
      <c r="R393" t="n">
        <v>50.53</v>
      </c>
      <c r="S393" t="n">
        <v>39.31</v>
      </c>
      <c r="T393" t="n">
        <v>4753.66</v>
      </c>
      <c r="U393" t="n">
        <v>0.78</v>
      </c>
      <c r="V393" t="n">
        <v>0.89</v>
      </c>
      <c r="W393" t="n">
        <v>3.38</v>
      </c>
      <c r="X393" t="n">
        <v>0.29</v>
      </c>
      <c r="Y393" t="n">
        <v>1</v>
      </c>
      <c r="Z393" t="n">
        <v>10</v>
      </c>
    </row>
    <row r="394">
      <c r="A394" t="n">
        <v>41</v>
      </c>
      <c r="B394" t="n">
        <v>135</v>
      </c>
      <c r="C394" t="inlineStr">
        <is>
          <t xml:space="preserve">CONCLUIDO	</t>
        </is>
      </c>
      <c r="D394" t="n">
        <v>5.5726</v>
      </c>
      <c r="E394" t="n">
        <v>17.94</v>
      </c>
      <c r="F394" t="n">
        <v>14.38</v>
      </c>
      <c r="G394" t="n">
        <v>61.65</v>
      </c>
      <c r="H394" t="n">
        <v>0.71</v>
      </c>
      <c r="I394" t="n">
        <v>14</v>
      </c>
      <c r="J394" t="n">
        <v>283.06</v>
      </c>
      <c r="K394" t="n">
        <v>59.89</v>
      </c>
      <c r="L394" t="n">
        <v>11.25</v>
      </c>
      <c r="M394" t="n">
        <v>12</v>
      </c>
      <c r="N394" t="n">
        <v>76.93000000000001</v>
      </c>
      <c r="O394" t="n">
        <v>35145.53</v>
      </c>
      <c r="P394" t="n">
        <v>199.38</v>
      </c>
      <c r="Q394" t="n">
        <v>1389.61</v>
      </c>
      <c r="R394" t="n">
        <v>49.49</v>
      </c>
      <c r="S394" t="n">
        <v>39.31</v>
      </c>
      <c r="T394" t="n">
        <v>4238.36</v>
      </c>
      <c r="U394" t="n">
        <v>0.79</v>
      </c>
      <c r="V394" t="n">
        <v>0.89</v>
      </c>
      <c r="W394" t="n">
        <v>3.38</v>
      </c>
      <c r="X394" t="n">
        <v>0.26</v>
      </c>
      <c r="Y394" t="n">
        <v>1</v>
      </c>
      <c r="Z394" t="n">
        <v>10</v>
      </c>
    </row>
    <row r="395">
      <c r="A395" t="n">
        <v>42</v>
      </c>
      <c r="B395" t="n">
        <v>135</v>
      </c>
      <c r="C395" t="inlineStr">
        <is>
          <t xml:space="preserve">CONCLUIDO	</t>
        </is>
      </c>
      <c r="D395" t="n">
        <v>5.5738</v>
      </c>
      <c r="E395" t="n">
        <v>17.94</v>
      </c>
      <c r="F395" t="n">
        <v>14.38</v>
      </c>
      <c r="G395" t="n">
        <v>61.63</v>
      </c>
      <c r="H395" t="n">
        <v>0.72</v>
      </c>
      <c r="I395" t="n">
        <v>14</v>
      </c>
      <c r="J395" t="n">
        <v>283.56</v>
      </c>
      <c r="K395" t="n">
        <v>59.89</v>
      </c>
      <c r="L395" t="n">
        <v>11.5</v>
      </c>
      <c r="M395" t="n">
        <v>12</v>
      </c>
      <c r="N395" t="n">
        <v>77.18000000000001</v>
      </c>
      <c r="O395" t="n">
        <v>35206.88</v>
      </c>
      <c r="P395" t="n">
        <v>198.2</v>
      </c>
      <c r="Q395" t="n">
        <v>1389.66</v>
      </c>
      <c r="R395" t="n">
        <v>49.29</v>
      </c>
      <c r="S395" t="n">
        <v>39.31</v>
      </c>
      <c r="T395" t="n">
        <v>4141.43</v>
      </c>
      <c r="U395" t="n">
        <v>0.8</v>
      </c>
      <c r="V395" t="n">
        <v>0.89</v>
      </c>
      <c r="W395" t="n">
        <v>3.38</v>
      </c>
      <c r="X395" t="n">
        <v>0.26</v>
      </c>
      <c r="Y395" t="n">
        <v>1</v>
      </c>
      <c r="Z395" t="n">
        <v>10</v>
      </c>
    </row>
    <row r="396">
      <c r="A396" t="n">
        <v>43</v>
      </c>
      <c r="B396" t="n">
        <v>135</v>
      </c>
      <c r="C396" t="inlineStr">
        <is>
          <t xml:space="preserve">CONCLUIDO	</t>
        </is>
      </c>
      <c r="D396" t="n">
        <v>5.5935</v>
      </c>
      <c r="E396" t="n">
        <v>17.88</v>
      </c>
      <c r="F396" t="n">
        <v>14.37</v>
      </c>
      <c r="G396" t="n">
        <v>66.31</v>
      </c>
      <c r="H396" t="n">
        <v>0.74</v>
      </c>
      <c r="I396" t="n">
        <v>13</v>
      </c>
      <c r="J396" t="n">
        <v>284.06</v>
      </c>
      <c r="K396" t="n">
        <v>59.89</v>
      </c>
      <c r="L396" t="n">
        <v>11.75</v>
      </c>
      <c r="M396" t="n">
        <v>11</v>
      </c>
      <c r="N396" t="n">
        <v>77.42</v>
      </c>
      <c r="O396" t="n">
        <v>35268.32</v>
      </c>
      <c r="P396" t="n">
        <v>196.49</v>
      </c>
      <c r="Q396" t="n">
        <v>1389.57</v>
      </c>
      <c r="R396" t="n">
        <v>49.12</v>
      </c>
      <c r="S396" t="n">
        <v>39.31</v>
      </c>
      <c r="T396" t="n">
        <v>4061.58</v>
      </c>
      <c r="U396" t="n">
        <v>0.8</v>
      </c>
      <c r="V396" t="n">
        <v>0.89</v>
      </c>
      <c r="W396" t="n">
        <v>3.38</v>
      </c>
      <c r="X396" t="n">
        <v>0.25</v>
      </c>
      <c r="Y396" t="n">
        <v>1</v>
      </c>
      <c r="Z396" t="n">
        <v>10</v>
      </c>
    </row>
    <row r="397">
      <c r="A397" t="n">
        <v>44</v>
      </c>
      <c r="B397" t="n">
        <v>135</v>
      </c>
      <c r="C397" t="inlineStr">
        <is>
          <t xml:space="preserve">CONCLUIDO	</t>
        </is>
      </c>
      <c r="D397" t="n">
        <v>5.5934</v>
      </c>
      <c r="E397" t="n">
        <v>17.88</v>
      </c>
      <c r="F397" t="n">
        <v>14.37</v>
      </c>
      <c r="G397" t="n">
        <v>66.31</v>
      </c>
      <c r="H397" t="n">
        <v>0.75</v>
      </c>
      <c r="I397" t="n">
        <v>13</v>
      </c>
      <c r="J397" t="n">
        <v>284.56</v>
      </c>
      <c r="K397" t="n">
        <v>59.89</v>
      </c>
      <c r="L397" t="n">
        <v>12</v>
      </c>
      <c r="M397" t="n">
        <v>10</v>
      </c>
      <c r="N397" t="n">
        <v>77.67</v>
      </c>
      <c r="O397" t="n">
        <v>35329.87</v>
      </c>
      <c r="P397" t="n">
        <v>196.39</v>
      </c>
      <c r="Q397" t="n">
        <v>1389.6</v>
      </c>
      <c r="R397" t="n">
        <v>48.93</v>
      </c>
      <c r="S397" t="n">
        <v>39.31</v>
      </c>
      <c r="T397" t="n">
        <v>3963.13</v>
      </c>
      <c r="U397" t="n">
        <v>0.8</v>
      </c>
      <c r="V397" t="n">
        <v>0.89</v>
      </c>
      <c r="W397" t="n">
        <v>3.38</v>
      </c>
      <c r="X397" t="n">
        <v>0.25</v>
      </c>
      <c r="Y397" t="n">
        <v>1</v>
      </c>
      <c r="Z397" t="n">
        <v>10</v>
      </c>
    </row>
    <row r="398">
      <c r="A398" t="n">
        <v>45</v>
      </c>
      <c r="B398" t="n">
        <v>135</v>
      </c>
      <c r="C398" t="inlineStr">
        <is>
          <t xml:space="preserve">CONCLUIDO	</t>
        </is>
      </c>
      <c r="D398" t="n">
        <v>5.5962</v>
      </c>
      <c r="E398" t="n">
        <v>17.87</v>
      </c>
      <c r="F398" t="n">
        <v>14.36</v>
      </c>
      <c r="G398" t="n">
        <v>66.27</v>
      </c>
      <c r="H398" t="n">
        <v>0.77</v>
      </c>
      <c r="I398" t="n">
        <v>13</v>
      </c>
      <c r="J398" t="n">
        <v>285.06</v>
      </c>
      <c r="K398" t="n">
        <v>59.89</v>
      </c>
      <c r="L398" t="n">
        <v>12.25</v>
      </c>
      <c r="M398" t="n">
        <v>11</v>
      </c>
      <c r="N398" t="n">
        <v>77.92</v>
      </c>
      <c r="O398" t="n">
        <v>35391.51</v>
      </c>
      <c r="P398" t="n">
        <v>193.69</v>
      </c>
      <c r="Q398" t="n">
        <v>1389.57</v>
      </c>
      <c r="R398" t="n">
        <v>48.82</v>
      </c>
      <c r="S398" t="n">
        <v>39.31</v>
      </c>
      <c r="T398" t="n">
        <v>3912.16</v>
      </c>
      <c r="U398" t="n">
        <v>0.8100000000000001</v>
      </c>
      <c r="V398" t="n">
        <v>0.89</v>
      </c>
      <c r="W398" t="n">
        <v>3.38</v>
      </c>
      <c r="X398" t="n">
        <v>0.24</v>
      </c>
      <c r="Y398" t="n">
        <v>1</v>
      </c>
      <c r="Z398" t="n">
        <v>10</v>
      </c>
    </row>
    <row r="399">
      <c r="A399" t="n">
        <v>46</v>
      </c>
      <c r="B399" t="n">
        <v>135</v>
      </c>
      <c r="C399" t="inlineStr">
        <is>
          <t xml:space="preserve">CONCLUIDO	</t>
        </is>
      </c>
      <c r="D399" t="n">
        <v>5.6181</v>
      </c>
      <c r="E399" t="n">
        <v>17.8</v>
      </c>
      <c r="F399" t="n">
        <v>14.34</v>
      </c>
      <c r="G399" t="n">
        <v>71.7</v>
      </c>
      <c r="H399" t="n">
        <v>0.78</v>
      </c>
      <c r="I399" t="n">
        <v>12</v>
      </c>
      <c r="J399" t="n">
        <v>285.56</v>
      </c>
      <c r="K399" t="n">
        <v>59.89</v>
      </c>
      <c r="L399" t="n">
        <v>12.5</v>
      </c>
      <c r="M399" t="n">
        <v>8</v>
      </c>
      <c r="N399" t="n">
        <v>78.17</v>
      </c>
      <c r="O399" t="n">
        <v>35453.26</v>
      </c>
      <c r="P399" t="n">
        <v>191.2</v>
      </c>
      <c r="Q399" t="n">
        <v>1389.57</v>
      </c>
      <c r="R399" t="n">
        <v>48.07</v>
      </c>
      <c r="S399" t="n">
        <v>39.31</v>
      </c>
      <c r="T399" t="n">
        <v>3539</v>
      </c>
      <c r="U399" t="n">
        <v>0.82</v>
      </c>
      <c r="V399" t="n">
        <v>0.9</v>
      </c>
      <c r="W399" t="n">
        <v>3.38</v>
      </c>
      <c r="X399" t="n">
        <v>0.22</v>
      </c>
      <c r="Y399" t="n">
        <v>1</v>
      </c>
      <c r="Z399" t="n">
        <v>10</v>
      </c>
    </row>
    <row r="400">
      <c r="A400" t="n">
        <v>47</v>
      </c>
      <c r="B400" t="n">
        <v>135</v>
      </c>
      <c r="C400" t="inlineStr">
        <is>
          <t xml:space="preserve">CONCLUIDO	</t>
        </is>
      </c>
      <c r="D400" t="n">
        <v>5.614</v>
      </c>
      <c r="E400" t="n">
        <v>17.81</v>
      </c>
      <c r="F400" t="n">
        <v>14.35</v>
      </c>
      <c r="G400" t="n">
        <v>71.76000000000001</v>
      </c>
      <c r="H400" t="n">
        <v>0.79</v>
      </c>
      <c r="I400" t="n">
        <v>12</v>
      </c>
      <c r="J400" t="n">
        <v>286.06</v>
      </c>
      <c r="K400" t="n">
        <v>59.89</v>
      </c>
      <c r="L400" t="n">
        <v>12.75</v>
      </c>
      <c r="M400" t="n">
        <v>6</v>
      </c>
      <c r="N400" t="n">
        <v>78.42</v>
      </c>
      <c r="O400" t="n">
        <v>35515.1</v>
      </c>
      <c r="P400" t="n">
        <v>192.2</v>
      </c>
      <c r="Q400" t="n">
        <v>1389.66</v>
      </c>
      <c r="R400" t="n">
        <v>48.23</v>
      </c>
      <c r="S400" t="n">
        <v>39.31</v>
      </c>
      <c r="T400" t="n">
        <v>3622.24</v>
      </c>
      <c r="U400" t="n">
        <v>0.8100000000000001</v>
      </c>
      <c r="V400" t="n">
        <v>0.89</v>
      </c>
      <c r="W400" t="n">
        <v>3.39</v>
      </c>
      <c r="X400" t="n">
        <v>0.23</v>
      </c>
      <c r="Y400" t="n">
        <v>1</v>
      </c>
      <c r="Z400" t="n">
        <v>10</v>
      </c>
    </row>
    <row r="401">
      <c r="A401" t="n">
        <v>48</v>
      </c>
      <c r="B401" t="n">
        <v>135</v>
      </c>
      <c r="C401" t="inlineStr">
        <is>
          <t xml:space="preserve">CONCLUIDO	</t>
        </is>
      </c>
      <c r="D401" t="n">
        <v>5.6135</v>
      </c>
      <c r="E401" t="n">
        <v>17.81</v>
      </c>
      <c r="F401" t="n">
        <v>14.35</v>
      </c>
      <c r="G401" t="n">
        <v>71.77</v>
      </c>
      <c r="H401" t="n">
        <v>0.8100000000000001</v>
      </c>
      <c r="I401" t="n">
        <v>12</v>
      </c>
      <c r="J401" t="n">
        <v>286.56</v>
      </c>
      <c r="K401" t="n">
        <v>59.89</v>
      </c>
      <c r="L401" t="n">
        <v>13</v>
      </c>
      <c r="M401" t="n">
        <v>6</v>
      </c>
      <c r="N401" t="n">
        <v>78.68000000000001</v>
      </c>
      <c r="O401" t="n">
        <v>35577.18</v>
      </c>
      <c r="P401" t="n">
        <v>191.67</v>
      </c>
      <c r="Q401" t="n">
        <v>1389.63</v>
      </c>
      <c r="R401" t="n">
        <v>48.4</v>
      </c>
      <c r="S401" t="n">
        <v>39.31</v>
      </c>
      <c r="T401" t="n">
        <v>3703.53</v>
      </c>
      <c r="U401" t="n">
        <v>0.8100000000000001</v>
      </c>
      <c r="V401" t="n">
        <v>0.89</v>
      </c>
      <c r="W401" t="n">
        <v>3.39</v>
      </c>
      <c r="X401" t="n">
        <v>0.23</v>
      </c>
      <c r="Y401" t="n">
        <v>1</v>
      </c>
      <c r="Z401" t="n">
        <v>10</v>
      </c>
    </row>
    <row r="402">
      <c r="A402" t="n">
        <v>49</v>
      </c>
      <c r="B402" t="n">
        <v>135</v>
      </c>
      <c r="C402" t="inlineStr">
        <is>
          <t xml:space="preserve">CONCLUIDO	</t>
        </is>
      </c>
      <c r="D402" t="n">
        <v>5.6169</v>
      </c>
      <c r="E402" t="n">
        <v>17.8</v>
      </c>
      <c r="F402" t="n">
        <v>14.34</v>
      </c>
      <c r="G402" t="n">
        <v>71.72</v>
      </c>
      <c r="H402" t="n">
        <v>0.82</v>
      </c>
      <c r="I402" t="n">
        <v>12</v>
      </c>
      <c r="J402" t="n">
        <v>287.07</v>
      </c>
      <c r="K402" t="n">
        <v>59.89</v>
      </c>
      <c r="L402" t="n">
        <v>13.25</v>
      </c>
      <c r="M402" t="n">
        <v>4</v>
      </c>
      <c r="N402" t="n">
        <v>78.93000000000001</v>
      </c>
      <c r="O402" t="n">
        <v>35639.23</v>
      </c>
      <c r="P402" t="n">
        <v>191.44</v>
      </c>
      <c r="Q402" t="n">
        <v>1389.63</v>
      </c>
      <c r="R402" t="n">
        <v>48.1</v>
      </c>
      <c r="S402" t="n">
        <v>39.31</v>
      </c>
      <c r="T402" t="n">
        <v>3553.66</v>
      </c>
      <c r="U402" t="n">
        <v>0.82</v>
      </c>
      <c r="V402" t="n">
        <v>0.89</v>
      </c>
      <c r="W402" t="n">
        <v>3.38</v>
      </c>
      <c r="X402" t="n">
        <v>0.22</v>
      </c>
      <c r="Y402" t="n">
        <v>1</v>
      </c>
      <c r="Z402" t="n">
        <v>10</v>
      </c>
    </row>
    <row r="403">
      <c r="A403" t="n">
        <v>50</v>
      </c>
      <c r="B403" t="n">
        <v>135</v>
      </c>
      <c r="C403" t="inlineStr">
        <is>
          <t xml:space="preserve">CONCLUIDO	</t>
        </is>
      </c>
      <c r="D403" t="n">
        <v>5.6167</v>
      </c>
      <c r="E403" t="n">
        <v>17.8</v>
      </c>
      <c r="F403" t="n">
        <v>14.34</v>
      </c>
      <c r="G403" t="n">
        <v>71.72</v>
      </c>
      <c r="H403" t="n">
        <v>0.84</v>
      </c>
      <c r="I403" t="n">
        <v>12</v>
      </c>
      <c r="J403" t="n">
        <v>287.57</v>
      </c>
      <c r="K403" t="n">
        <v>59.89</v>
      </c>
      <c r="L403" t="n">
        <v>13.5</v>
      </c>
      <c r="M403" t="n">
        <v>3</v>
      </c>
      <c r="N403" t="n">
        <v>79.18000000000001</v>
      </c>
      <c r="O403" t="n">
        <v>35701.38</v>
      </c>
      <c r="P403" t="n">
        <v>191.24</v>
      </c>
      <c r="Q403" t="n">
        <v>1389.64</v>
      </c>
      <c r="R403" t="n">
        <v>47.95</v>
      </c>
      <c r="S403" t="n">
        <v>39.31</v>
      </c>
      <c r="T403" t="n">
        <v>3481.3</v>
      </c>
      <c r="U403" t="n">
        <v>0.82</v>
      </c>
      <c r="V403" t="n">
        <v>0.89</v>
      </c>
      <c r="W403" t="n">
        <v>3.39</v>
      </c>
      <c r="X403" t="n">
        <v>0.22</v>
      </c>
      <c r="Y403" t="n">
        <v>1</v>
      </c>
      <c r="Z403" t="n">
        <v>10</v>
      </c>
    </row>
    <row r="404">
      <c r="A404" t="n">
        <v>51</v>
      </c>
      <c r="B404" t="n">
        <v>135</v>
      </c>
      <c r="C404" t="inlineStr">
        <is>
          <t xml:space="preserve">CONCLUIDO	</t>
        </is>
      </c>
      <c r="D404" t="n">
        <v>5.6151</v>
      </c>
      <c r="E404" t="n">
        <v>17.81</v>
      </c>
      <c r="F404" t="n">
        <v>14.35</v>
      </c>
      <c r="G404" t="n">
        <v>71.75</v>
      </c>
      <c r="H404" t="n">
        <v>0.85</v>
      </c>
      <c r="I404" t="n">
        <v>12</v>
      </c>
      <c r="J404" t="n">
        <v>288.08</v>
      </c>
      <c r="K404" t="n">
        <v>59.89</v>
      </c>
      <c r="L404" t="n">
        <v>13.75</v>
      </c>
      <c r="M404" t="n">
        <v>1</v>
      </c>
      <c r="N404" t="n">
        <v>79.44</v>
      </c>
      <c r="O404" t="n">
        <v>35763.64</v>
      </c>
      <c r="P404" t="n">
        <v>191.42</v>
      </c>
      <c r="Q404" t="n">
        <v>1389.57</v>
      </c>
      <c r="R404" t="n">
        <v>48.02</v>
      </c>
      <c r="S404" t="n">
        <v>39.31</v>
      </c>
      <c r="T404" t="n">
        <v>3518</v>
      </c>
      <c r="U404" t="n">
        <v>0.82</v>
      </c>
      <c r="V404" t="n">
        <v>0.89</v>
      </c>
      <c r="W404" t="n">
        <v>3.39</v>
      </c>
      <c r="X404" t="n">
        <v>0.23</v>
      </c>
      <c r="Y404" t="n">
        <v>1</v>
      </c>
      <c r="Z404" t="n">
        <v>10</v>
      </c>
    </row>
    <row r="405">
      <c r="A405" t="n">
        <v>52</v>
      </c>
      <c r="B405" t="n">
        <v>135</v>
      </c>
      <c r="C405" t="inlineStr">
        <is>
          <t xml:space="preserve">CONCLUIDO	</t>
        </is>
      </c>
      <c r="D405" t="n">
        <v>5.6168</v>
      </c>
      <c r="E405" t="n">
        <v>17.8</v>
      </c>
      <c r="F405" t="n">
        <v>14.34</v>
      </c>
      <c r="G405" t="n">
        <v>71.72</v>
      </c>
      <c r="H405" t="n">
        <v>0.86</v>
      </c>
      <c r="I405" t="n">
        <v>12</v>
      </c>
      <c r="J405" t="n">
        <v>288.58</v>
      </c>
      <c r="K405" t="n">
        <v>59.89</v>
      </c>
      <c r="L405" t="n">
        <v>14</v>
      </c>
      <c r="M405" t="n">
        <v>1</v>
      </c>
      <c r="N405" t="n">
        <v>79.69</v>
      </c>
      <c r="O405" t="n">
        <v>35826</v>
      </c>
      <c r="P405" t="n">
        <v>191.49</v>
      </c>
      <c r="Q405" t="n">
        <v>1389.57</v>
      </c>
      <c r="R405" t="n">
        <v>47.99</v>
      </c>
      <c r="S405" t="n">
        <v>39.31</v>
      </c>
      <c r="T405" t="n">
        <v>3501.3</v>
      </c>
      <c r="U405" t="n">
        <v>0.82</v>
      </c>
      <c r="V405" t="n">
        <v>0.89</v>
      </c>
      <c r="W405" t="n">
        <v>3.39</v>
      </c>
      <c r="X405" t="n">
        <v>0.22</v>
      </c>
      <c r="Y405" t="n">
        <v>1</v>
      </c>
      <c r="Z405" t="n">
        <v>10</v>
      </c>
    </row>
    <row r="406">
      <c r="A406" t="n">
        <v>53</v>
      </c>
      <c r="B406" t="n">
        <v>135</v>
      </c>
      <c r="C406" t="inlineStr">
        <is>
          <t xml:space="preserve">CONCLUIDO	</t>
        </is>
      </c>
      <c r="D406" t="n">
        <v>5.6159</v>
      </c>
      <c r="E406" t="n">
        <v>17.81</v>
      </c>
      <c r="F406" t="n">
        <v>14.35</v>
      </c>
      <c r="G406" t="n">
        <v>71.73</v>
      </c>
      <c r="H406" t="n">
        <v>0.88</v>
      </c>
      <c r="I406" t="n">
        <v>12</v>
      </c>
      <c r="J406" t="n">
        <v>289.09</v>
      </c>
      <c r="K406" t="n">
        <v>59.89</v>
      </c>
      <c r="L406" t="n">
        <v>14.25</v>
      </c>
      <c r="M406" t="n">
        <v>0</v>
      </c>
      <c r="N406" t="n">
        <v>79.95</v>
      </c>
      <c r="O406" t="n">
        <v>35888.47</v>
      </c>
      <c r="P406" t="n">
        <v>191.74</v>
      </c>
      <c r="Q406" t="n">
        <v>1389.6</v>
      </c>
      <c r="R406" t="n">
        <v>47.98</v>
      </c>
      <c r="S406" t="n">
        <v>39.31</v>
      </c>
      <c r="T406" t="n">
        <v>3495.41</v>
      </c>
      <c r="U406" t="n">
        <v>0.82</v>
      </c>
      <c r="V406" t="n">
        <v>0.89</v>
      </c>
      <c r="W406" t="n">
        <v>3.39</v>
      </c>
      <c r="X406" t="n">
        <v>0.23</v>
      </c>
      <c r="Y406" t="n">
        <v>1</v>
      </c>
      <c r="Z406" t="n">
        <v>10</v>
      </c>
    </row>
    <row r="407">
      <c r="A407" t="n">
        <v>0</v>
      </c>
      <c r="B407" t="n">
        <v>80</v>
      </c>
      <c r="C407" t="inlineStr">
        <is>
          <t xml:space="preserve">CONCLUIDO	</t>
        </is>
      </c>
      <c r="D407" t="n">
        <v>4.1168</v>
      </c>
      <c r="E407" t="n">
        <v>24.29</v>
      </c>
      <c r="F407" t="n">
        <v>17.16</v>
      </c>
      <c r="G407" t="n">
        <v>6.91</v>
      </c>
      <c r="H407" t="n">
        <v>0.11</v>
      </c>
      <c r="I407" t="n">
        <v>149</v>
      </c>
      <c r="J407" t="n">
        <v>159.12</v>
      </c>
      <c r="K407" t="n">
        <v>50.28</v>
      </c>
      <c r="L407" t="n">
        <v>1</v>
      </c>
      <c r="M407" t="n">
        <v>147</v>
      </c>
      <c r="N407" t="n">
        <v>27.84</v>
      </c>
      <c r="O407" t="n">
        <v>19859.16</v>
      </c>
      <c r="P407" t="n">
        <v>206.69</v>
      </c>
      <c r="Q407" t="n">
        <v>1390.04</v>
      </c>
      <c r="R407" t="n">
        <v>135.97</v>
      </c>
      <c r="S407" t="n">
        <v>39.31</v>
      </c>
      <c r="T407" t="n">
        <v>46805.74</v>
      </c>
      <c r="U407" t="n">
        <v>0.29</v>
      </c>
      <c r="V407" t="n">
        <v>0.75</v>
      </c>
      <c r="W407" t="n">
        <v>3.61</v>
      </c>
      <c r="X407" t="n">
        <v>3.04</v>
      </c>
      <c r="Y407" t="n">
        <v>1</v>
      </c>
      <c r="Z407" t="n">
        <v>10</v>
      </c>
    </row>
    <row r="408">
      <c r="A408" t="n">
        <v>1</v>
      </c>
      <c r="B408" t="n">
        <v>80</v>
      </c>
      <c r="C408" t="inlineStr">
        <is>
          <t xml:space="preserve">CONCLUIDO	</t>
        </is>
      </c>
      <c r="D408" t="n">
        <v>4.4748</v>
      </c>
      <c r="E408" t="n">
        <v>22.35</v>
      </c>
      <c r="F408" t="n">
        <v>16.38</v>
      </c>
      <c r="G408" t="n">
        <v>8.699999999999999</v>
      </c>
      <c r="H408" t="n">
        <v>0.14</v>
      </c>
      <c r="I408" t="n">
        <v>113</v>
      </c>
      <c r="J408" t="n">
        <v>159.48</v>
      </c>
      <c r="K408" t="n">
        <v>50.28</v>
      </c>
      <c r="L408" t="n">
        <v>1.25</v>
      </c>
      <c r="M408" t="n">
        <v>111</v>
      </c>
      <c r="N408" t="n">
        <v>27.95</v>
      </c>
      <c r="O408" t="n">
        <v>19902.91</v>
      </c>
      <c r="P408" t="n">
        <v>195.46</v>
      </c>
      <c r="Q408" t="n">
        <v>1390.15</v>
      </c>
      <c r="R408" t="n">
        <v>111.68</v>
      </c>
      <c r="S408" t="n">
        <v>39.31</v>
      </c>
      <c r="T408" t="n">
        <v>34838.06</v>
      </c>
      <c r="U408" t="n">
        <v>0.35</v>
      </c>
      <c r="V408" t="n">
        <v>0.78</v>
      </c>
      <c r="W408" t="n">
        <v>3.54</v>
      </c>
      <c r="X408" t="n">
        <v>2.26</v>
      </c>
      <c r="Y408" t="n">
        <v>1</v>
      </c>
      <c r="Z408" t="n">
        <v>10</v>
      </c>
    </row>
    <row r="409">
      <c r="A409" t="n">
        <v>2</v>
      </c>
      <c r="B409" t="n">
        <v>80</v>
      </c>
      <c r="C409" t="inlineStr">
        <is>
          <t xml:space="preserve">CONCLUIDO	</t>
        </is>
      </c>
      <c r="D409" t="n">
        <v>4.7132</v>
      </c>
      <c r="E409" t="n">
        <v>21.22</v>
      </c>
      <c r="F409" t="n">
        <v>15.96</v>
      </c>
      <c r="G409" t="n">
        <v>10.52</v>
      </c>
      <c r="H409" t="n">
        <v>0.17</v>
      </c>
      <c r="I409" t="n">
        <v>91</v>
      </c>
      <c r="J409" t="n">
        <v>159.83</v>
      </c>
      <c r="K409" t="n">
        <v>50.28</v>
      </c>
      <c r="L409" t="n">
        <v>1.5</v>
      </c>
      <c r="M409" t="n">
        <v>89</v>
      </c>
      <c r="N409" t="n">
        <v>28.05</v>
      </c>
      <c r="O409" t="n">
        <v>19946.71</v>
      </c>
      <c r="P409" t="n">
        <v>188.55</v>
      </c>
      <c r="Q409" t="n">
        <v>1390.12</v>
      </c>
      <c r="R409" t="n">
        <v>98.43000000000001</v>
      </c>
      <c r="S409" t="n">
        <v>39.31</v>
      </c>
      <c r="T409" t="n">
        <v>28323.99</v>
      </c>
      <c r="U409" t="n">
        <v>0.4</v>
      </c>
      <c r="V409" t="n">
        <v>0.8</v>
      </c>
      <c r="W409" t="n">
        <v>3.51</v>
      </c>
      <c r="X409" t="n">
        <v>1.84</v>
      </c>
      <c r="Y409" t="n">
        <v>1</v>
      </c>
      <c r="Z409" t="n">
        <v>10</v>
      </c>
    </row>
    <row r="410">
      <c r="A410" t="n">
        <v>3</v>
      </c>
      <c r="B410" t="n">
        <v>80</v>
      </c>
      <c r="C410" t="inlineStr">
        <is>
          <t xml:space="preserve">CONCLUIDO	</t>
        </is>
      </c>
      <c r="D410" t="n">
        <v>4.898</v>
      </c>
      <c r="E410" t="n">
        <v>20.42</v>
      </c>
      <c r="F410" t="n">
        <v>15.64</v>
      </c>
      <c r="G410" t="n">
        <v>12.35</v>
      </c>
      <c r="H410" t="n">
        <v>0.19</v>
      </c>
      <c r="I410" t="n">
        <v>76</v>
      </c>
      <c r="J410" t="n">
        <v>160.19</v>
      </c>
      <c r="K410" t="n">
        <v>50.28</v>
      </c>
      <c r="L410" t="n">
        <v>1.75</v>
      </c>
      <c r="M410" t="n">
        <v>74</v>
      </c>
      <c r="N410" t="n">
        <v>28.16</v>
      </c>
      <c r="O410" t="n">
        <v>19990.53</v>
      </c>
      <c r="P410" t="n">
        <v>182.94</v>
      </c>
      <c r="Q410" t="n">
        <v>1389.92</v>
      </c>
      <c r="R410" t="n">
        <v>88.40000000000001</v>
      </c>
      <c r="S410" t="n">
        <v>39.31</v>
      </c>
      <c r="T410" t="n">
        <v>23383.83</v>
      </c>
      <c r="U410" t="n">
        <v>0.44</v>
      </c>
      <c r="V410" t="n">
        <v>0.82</v>
      </c>
      <c r="W410" t="n">
        <v>3.49</v>
      </c>
      <c r="X410" t="n">
        <v>1.52</v>
      </c>
      <c r="Y410" t="n">
        <v>1</v>
      </c>
      <c r="Z410" t="n">
        <v>10</v>
      </c>
    </row>
    <row r="411">
      <c r="A411" t="n">
        <v>4</v>
      </c>
      <c r="B411" t="n">
        <v>80</v>
      </c>
      <c r="C411" t="inlineStr">
        <is>
          <t xml:space="preserve">CONCLUIDO	</t>
        </is>
      </c>
      <c r="D411" t="n">
        <v>5.0435</v>
      </c>
      <c r="E411" t="n">
        <v>19.83</v>
      </c>
      <c r="F411" t="n">
        <v>15.41</v>
      </c>
      <c r="G411" t="n">
        <v>14.22</v>
      </c>
      <c r="H411" t="n">
        <v>0.22</v>
      </c>
      <c r="I411" t="n">
        <v>65</v>
      </c>
      <c r="J411" t="n">
        <v>160.54</v>
      </c>
      <c r="K411" t="n">
        <v>50.28</v>
      </c>
      <c r="L411" t="n">
        <v>2</v>
      </c>
      <c r="M411" t="n">
        <v>63</v>
      </c>
      <c r="N411" t="n">
        <v>28.26</v>
      </c>
      <c r="O411" t="n">
        <v>20034.4</v>
      </c>
      <c r="P411" t="n">
        <v>178.28</v>
      </c>
      <c r="Q411" t="n">
        <v>1389.88</v>
      </c>
      <c r="R411" t="n">
        <v>81.40000000000001</v>
      </c>
      <c r="S411" t="n">
        <v>39.31</v>
      </c>
      <c r="T411" t="n">
        <v>19939.19</v>
      </c>
      <c r="U411" t="n">
        <v>0.48</v>
      </c>
      <c r="V411" t="n">
        <v>0.83</v>
      </c>
      <c r="W411" t="n">
        <v>3.46</v>
      </c>
      <c r="X411" t="n">
        <v>1.28</v>
      </c>
      <c r="Y411" t="n">
        <v>1</v>
      </c>
      <c r="Z411" t="n">
        <v>10</v>
      </c>
    </row>
    <row r="412">
      <c r="A412" t="n">
        <v>5</v>
      </c>
      <c r="B412" t="n">
        <v>80</v>
      </c>
      <c r="C412" t="inlineStr">
        <is>
          <t xml:space="preserve">CONCLUIDO	</t>
        </is>
      </c>
      <c r="D412" t="n">
        <v>5.1494</v>
      </c>
      <c r="E412" t="n">
        <v>19.42</v>
      </c>
      <c r="F412" t="n">
        <v>15.26</v>
      </c>
      <c r="G412" t="n">
        <v>16.06</v>
      </c>
      <c r="H412" t="n">
        <v>0.25</v>
      </c>
      <c r="I412" t="n">
        <v>57</v>
      </c>
      <c r="J412" t="n">
        <v>160.9</v>
      </c>
      <c r="K412" t="n">
        <v>50.28</v>
      </c>
      <c r="L412" t="n">
        <v>2.25</v>
      </c>
      <c r="M412" t="n">
        <v>55</v>
      </c>
      <c r="N412" t="n">
        <v>28.37</v>
      </c>
      <c r="O412" t="n">
        <v>20078.3</v>
      </c>
      <c r="P412" t="n">
        <v>174.58</v>
      </c>
      <c r="Q412" t="n">
        <v>1389.79</v>
      </c>
      <c r="R412" t="n">
        <v>76.19</v>
      </c>
      <c r="S412" t="n">
        <v>39.31</v>
      </c>
      <c r="T412" t="n">
        <v>17378.01</v>
      </c>
      <c r="U412" t="n">
        <v>0.52</v>
      </c>
      <c r="V412" t="n">
        <v>0.84</v>
      </c>
      <c r="W412" t="n">
        <v>3.47</v>
      </c>
      <c r="X412" t="n">
        <v>1.14</v>
      </c>
      <c r="Y412" t="n">
        <v>1</v>
      </c>
      <c r="Z412" t="n">
        <v>10</v>
      </c>
    </row>
    <row r="413">
      <c r="A413" t="n">
        <v>6</v>
      </c>
      <c r="B413" t="n">
        <v>80</v>
      </c>
      <c r="C413" t="inlineStr">
        <is>
          <t xml:space="preserve">CONCLUIDO	</t>
        </is>
      </c>
      <c r="D413" t="n">
        <v>5.2459</v>
      </c>
      <c r="E413" t="n">
        <v>19.06</v>
      </c>
      <c r="F413" t="n">
        <v>15.13</v>
      </c>
      <c r="G413" t="n">
        <v>18.15</v>
      </c>
      <c r="H413" t="n">
        <v>0.27</v>
      </c>
      <c r="I413" t="n">
        <v>50</v>
      </c>
      <c r="J413" t="n">
        <v>161.26</v>
      </c>
      <c r="K413" t="n">
        <v>50.28</v>
      </c>
      <c r="L413" t="n">
        <v>2.5</v>
      </c>
      <c r="M413" t="n">
        <v>48</v>
      </c>
      <c r="N413" t="n">
        <v>28.48</v>
      </c>
      <c r="O413" t="n">
        <v>20122.23</v>
      </c>
      <c r="P413" t="n">
        <v>171.18</v>
      </c>
      <c r="Q413" t="n">
        <v>1389.82</v>
      </c>
      <c r="R413" t="n">
        <v>72.48</v>
      </c>
      <c r="S413" t="n">
        <v>39.31</v>
      </c>
      <c r="T413" t="n">
        <v>15555.51</v>
      </c>
      <c r="U413" t="n">
        <v>0.54</v>
      </c>
      <c r="V413" t="n">
        <v>0.85</v>
      </c>
      <c r="W413" t="n">
        <v>3.44</v>
      </c>
      <c r="X413" t="n">
        <v>1</v>
      </c>
      <c r="Y413" t="n">
        <v>1</v>
      </c>
      <c r="Z413" t="n">
        <v>10</v>
      </c>
    </row>
    <row r="414">
      <c r="A414" t="n">
        <v>7</v>
      </c>
      <c r="B414" t="n">
        <v>80</v>
      </c>
      <c r="C414" t="inlineStr">
        <is>
          <t xml:space="preserve">CONCLUIDO	</t>
        </is>
      </c>
      <c r="D414" t="n">
        <v>5.3254</v>
      </c>
      <c r="E414" t="n">
        <v>18.78</v>
      </c>
      <c r="F414" t="n">
        <v>15</v>
      </c>
      <c r="G414" t="n">
        <v>20</v>
      </c>
      <c r="H414" t="n">
        <v>0.3</v>
      </c>
      <c r="I414" t="n">
        <v>45</v>
      </c>
      <c r="J414" t="n">
        <v>161.61</v>
      </c>
      <c r="K414" t="n">
        <v>50.28</v>
      </c>
      <c r="L414" t="n">
        <v>2.75</v>
      </c>
      <c r="M414" t="n">
        <v>43</v>
      </c>
      <c r="N414" t="n">
        <v>28.58</v>
      </c>
      <c r="O414" t="n">
        <v>20166.2</v>
      </c>
      <c r="P414" t="n">
        <v>168.15</v>
      </c>
      <c r="Q414" t="n">
        <v>1389.82</v>
      </c>
      <c r="R414" t="n">
        <v>68.97</v>
      </c>
      <c r="S414" t="n">
        <v>39.31</v>
      </c>
      <c r="T414" t="n">
        <v>13825.89</v>
      </c>
      <c r="U414" t="n">
        <v>0.57</v>
      </c>
      <c r="V414" t="n">
        <v>0.86</v>
      </c>
      <c r="W414" t="n">
        <v>3.43</v>
      </c>
      <c r="X414" t="n">
        <v>0.88</v>
      </c>
      <c r="Y414" t="n">
        <v>1</v>
      </c>
      <c r="Z414" t="n">
        <v>10</v>
      </c>
    </row>
    <row r="415">
      <c r="A415" t="n">
        <v>8</v>
      </c>
      <c r="B415" t="n">
        <v>80</v>
      </c>
      <c r="C415" t="inlineStr">
        <is>
          <t xml:space="preserve">CONCLUIDO	</t>
        </is>
      </c>
      <c r="D415" t="n">
        <v>5.3803</v>
      </c>
      <c r="E415" t="n">
        <v>18.59</v>
      </c>
      <c r="F415" t="n">
        <v>14.94</v>
      </c>
      <c r="G415" t="n">
        <v>21.86</v>
      </c>
      <c r="H415" t="n">
        <v>0.33</v>
      </c>
      <c r="I415" t="n">
        <v>41</v>
      </c>
      <c r="J415" t="n">
        <v>161.97</v>
      </c>
      <c r="K415" t="n">
        <v>50.28</v>
      </c>
      <c r="L415" t="n">
        <v>3</v>
      </c>
      <c r="M415" t="n">
        <v>39</v>
      </c>
      <c r="N415" t="n">
        <v>28.69</v>
      </c>
      <c r="O415" t="n">
        <v>20210.21</v>
      </c>
      <c r="P415" t="n">
        <v>165.42</v>
      </c>
      <c r="Q415" t="n">
        <v>1389.79</v>
      </c>
      <c r="R415" t="n">
        <v>66.67</v>
      </c>
      <c r="S415" t="n">
        <v>39.31</v>
      </c>
      <c r="T415" t="n">
        <v>12693.91</v>
      </c>
      <c r="U415" t="n">
        <v>0.59</v>
      </c>
      <c r="V415" t="n">
        <v>0.86</v>
      </c>
      <c r="W415" t="n">
        <v>3.43</v>
      </c>
      <c r="X415" t="n">
        <v>0.82</v>
      </c>
      <c r="Y415" t="n">
        <v>1</v>
      </c>
      <c r="Z415" t="n">
        <v>10</v>
      </c>
    </row>
    <row r="416">
      <c r="A416" t="n">
        <v>9</v>
      </c>
      <c r="B416" t="n">
        <v>80</v>
      </c>
      <c r="C416" t="inlineStr">
        <is>
          <t xml:space="preserve">CONCLUIDO	</t>
        </is>
      </c>
      <c r="D416" t="n">
        <v>5.4505</v>
      </c>
      <c r="E416" t="n">
        <v>18.35</v>
      </c>
      <c r="F416" t="n">
        <v>14.83</v>
      </c>
      <c r="G416" t="n">
        <v>24.05</v>
      </c>
      <c r="H416" t="n">
        <v>0.35</v>
      </c>
      <c r="I416" t="n">
        <v>37</v>
      </c>
      <c r="J416" t="n">
        <v>162.33</v>
      </c>
      <c r="K416" t="n">
        <v>50.28</v>
      </c>
      <c r="L416" t="n">
        <v>3.25</v>
      </c>
      <c r="M416" t="n">
        <v>35</v>
      </c>
      <c r="N416" t="n">
        <v>28.8</v>
      </c>
      <c r="O416" t="n">
        <v>20254.26</v>
      </c>
      <c r="P416" t="n">
        <v>162.1</v>
      </c>
      <c r="Q416" t="n">
        <v>1389.6</v>
      </c>
      <c r="R416" t="n">
        <v>63.52</v>
      </c>
      <c r="S416" t="n">
        <v>39.31</v>
      </c>
      <c r="T416" t="n">
        <v>11142.75</v>
      </c>
      <c r="U416" t="n">
        <v>0.62</v>
      </c>
      <c r="V416" t="n">
        <v>0.87</v>
      </c>
      <c r="W416" t="n">
        <v>3.42</v>
      </c>
      <c r="X416" t="n">
        <v>0.71</v>
      </c>
      <c r="Y416" t="n">
        <v>1</v>
      </c>
      <c r="Z416" t="n">
        <v>10</v>
      </c>
    </row>
    <row r="417">
      <c r="A417" t="n">
        <v>10</v>
      </c>
      <c r="B417" t="n">
        <v>80</v>
      </c>
      <c r="C417" t="inlineStr">
        <is>
          <t xml:space="preserve">CONCLUIDO	</t>
        </is>
      </c>
      <c r="D417" t="n">
        <v>5.4925</v>
      </c>
      <c r="E417" t="n">
        <v>18.21</v>
      </c>
      <c r="F417" t="n">
        <v>14.79</v>
      </c>
      <c r="G417" t="n">
        <v>26.09</v>
      </c>
      <c r="H417" t="n">
        <v>0.38</v>
      </c>
      <c r="I417" t="n">
        <v>34</v>
      </c>
      <c r="J417" t="n">
        <v>162.68</v>
      </c>
      <c r="K417" t="n">
        <v>50.28</v>
      </c>
      <c r="L417" t="n">
        <v>3.5</v>
      </c>
      <c r="M417" t="n">
        <v>32</v>
      </c>
      <c r="N417" t="n">
        <v>28.9</v>
      </c>
      <c r="O417" t="n">
        <v>20298.34</v>
      </c>
      <c r="P417" t="n">
        <v>159.34</v>
      </c>
      <c r="Q417" t="n">
        <v>1389.64</v>
      </c>
      <c r="R417" t="n">
        <v>62.23</v>
      </c>
      <c r="S417" t="n">
        <v>39.31</v>
      </c>
      <c r="T417" t="n">
        <v>10508.33</v>
      </c>
      <c r="U417" t="n">
        <v>0.63</v>
      </c>
      <c r="V417" t="n">
        <v>0.87</v>
      </c>
      <c r="W417" t="n">
        <v>3.41</v>
      </c>
      <c r="X417" t="n">
        <v>0.66</v>
      </c>
      <c r="Y417" t="n">
        <v>1</v>
      </c>
      <c r="Z417" t="n">
        <v>10</v>
      </c>
    </row>
    <row r="418">
      <c r="A418" t="n">
        <v>11</v>
      </c>
      <c r="B418" t="n">
        <v>80</v>
      </c>
      <c r="C418" t="inlineStr">
        <is>
          <t xml:space="preserve">CONCLUIDO	</t>
        </is>
      </c>
      <c r="D418" t="n">
        <v>5.5366</v>
      </c>
      <c r="E418" t="n">
        <v>18.06</v>
      </c>
      <c r="F418" t="n">
        <v>14.74</v>
      </c>
      <c r="G418" t="n">
        <v>28.53</v>
      </c>
      <c r="H418" t="n">
        <v>0.41</v>
      </c>
      <c r="I418" t="n">
        <v>31</v>
      </c>
      <c r="J418" t="n">
        <v>163.04</v>
      </c>
      <c r="K418" t="n">
        <v>50.28</v>
      </c>
      <c r="L418" t="n">
        <v>3.75</v>
      </c>
      <c r="M418" t="n">
        <v>29</v>
      </c>
      <c r="N418" t="n">
        <v>29.01</v>
      </c>
      <c r="O418" t="n">
        <v>20342.46</v>
      </c>
      <c r="P418" t="n">
        <v>156.99</v>
      </c>
      <c r="Q418" t="n">
        <v>1389.61</v>
      </c>
      <c r="R418" t="n">
        <v>60.61</v>
      </c>
      <c r="S418" t="n">
        <v>39.31</v>
      </c>
      <c r="T418" t="n">
        <v>9714.709999999999</v>
      </c>
      <c r="U418" t="n">
        <v>0.65</v>
      </c>
      <c r="V418" t="n">
        <v>0.87</v>
      </c>
      <c r="W418" t="n">
        <v>3.41</v>
      </c>
      <c r="X418" t="n">
        <v>0.62</v>
      </c>
      <c r="Y418" t="n">
        <v>1</v>
      </c>
      <c r="Z418" t="n">
        <v>10</v>
      </c>
    </row>
    <row r="419">
      <c r="A419" t="n">
        <v>12</v>
      </c>
      <c r="B419" t="n">
        <v>80</v>
      </c>
      <c r="C419" t="inlineStr">
        <is>
          <t xml:space="preserve">CONCLUIDO	</t>
        </is>
      </c>
      <c r="D419" t="n">
        <v>5.5704</v>
      </c>
      <c r="E419" t="n">
        <v>17.95</v>
      </c>
      <c r="F419" t="n">
        <v>14.69</v>
      </c>
      <c r="G419" t="n">
        <v>30.4</v>
      </c>
      <c r="H419" t="n">
        <v>0.43</v>
      </c>
      <c r="I419" t="n">
        <v>29</v>
      </c>
      <c r="J419" t="n">
        <v>163.4</v>
      </c>
      <c r="K419" t="n">
        <v>50.28</v>
      </c>
      <c r="L419" t="n">
        <v>4</v>
      </c>
      <c r="M419" t="n">
        <v>27</v>
      </c>
      <c r="N419" t="n">
        <v>29.12</v>
      </c>
      <c r="O419" t="n">
        <v>20386.62</v>
      </c>
      <c r="P419" t="n">
        <v>154.48</v>
      </c>
      <c r="Q419" t="n">
        <v>1389.58</v>
      </c>
      <c r="R419" t="n">
        <v>59</v>
      </c>
      <c r="S419" t="n">
        <v>39.31</v>
      </c>
      <c r="T419" t="n">
        <v>8922.9</v>
      </c>
      <c r="U419" t="n">
        <v>0.67</v>
      </c>
      <c r="V419" t="n">
        <v>0.87</v>
      </c>
      <c r="W419" t="n">
        <v>3.41</v>
      </c>
      <c r="X419" t="n">
        <v>0.57</v>
      </c>
      <c r="Y419" t="n">
        <v>1</v>
      </c>
      <c r="Z419" t="n">
        <v>10</v>
      </c>
    </row>
    <row r="420">
      <c r="A420" t="n">
        <v>13</v>
      </c>
      <c r="B420" t="n">
        <v>80</v>
      </c>
      <c r="C420" t="inlineStr">
        <is>
          <t xml:space="preserve">CONCLUIDO	</t>
        </is>
      </c>
      <c r="D420" t="n">
        <v>5.6029</v>
      </c>
      <c r="E420" t="n">
        <v>17.85</v>
      </c>
      <c r="F420" t="n">
        <v>14.65</v>
      </c>
      <c r="G420" t="n">
        <v>32.56</v>
      </c>
      <c r="H420" t="n">
        <v>0.46</v>
      </c>
      <c r="I420" t="n">
        <v>27</v>
      </c>
      <c r="J420" t="n">
        <v>163.76</v>
      </c>
      <c r="K420" t="n">
        <v>50.28</v>
      </c>
      <c r="L420" t="n">
        <v>4.25</v>
      </c>
      <c r="M420" t="n">
        <v>25</v>
      </c>
      <c r="N420" t="n">
        <v>29.23</v>
      </c>
      <c r="O420" t="n">
        <v>20430.81</v>
      </c>
      <c r="P420" t="n">
        <v>151.35</v>
      </c>
      <c r="Q420" t="n">
        <v>1389.72</v>
      </c>
      <c r="R420" t="n">
        <v>58.02</v>
      </c>
      <c r="S420" t="n">
        <v>39.31</v>
      </c>
      <c r="T420" t="n">
        <v>8442.459999999999</v>
      </c>
      <c r="U420" t="n">
        <v>0.68</v>
      </c>
      <c r="V420" t="n">
        <v>0.88</v>
      </c>
      <c r="W420" t="n">
        <v>3.4</v>
      </c>
      <c r="X420" t="n">
        <v>0.53</v>
      </c>
      <c r="Y420" t="n">
        <v>1</v>
      </c>
      <c r="Z420" t="n">
        <v>10</v>
      </c>
    </row>
    <row r="421">
      <c r="A421" t="n">
        <v>14</v>
      </c>
      <c r="B421" t="n">
        <v>80</v>
      </c>
      <c r="C421" t="inlineStr">
        <is>
          <t xml:space="preserve">CONCLUIDO	</t>
        </is>
      </c>
      <c r="D421" t="n">
        <v>5.6368</v>
      </c>
      <c r="E421" t="n">
        <v>17.74</v>
      </c>
      <c r="F421" t="n">
        <v>14.61</v>
      </c>
      <c r="G421" t="n">
        <v>35.07</v>
      </c>
      <c r="H421" t="n">
        <v>0.49</v>
      </c>
      <c r="I421" t="n">
        <v>25</v>
      </c>
      <c r="J421" t="n">
        <v>164.12</v>
      </c>
      <c r="K421" t="n">
        <v>50.28</v>
      </c>
      <c r="L421" t="n">
        <v>4.5</v>
      </c>
      <c r="M421" t="n">
        <v>23</v>
      </c>
      <c r="N421" t="n">
        <v>29.34</v>
      </c>
      <c r="O421" t="n">
        <v>20475.04</v>
      </c>
      <c r="P421" t="n">
        <v>149.49</v>
      </c>
      <c r="Q421" t="n">
        <v>1389.72</v>
      </c>
      <c r="R421" t="n">
        <v>56.54</v>
      </c>
      <c r="S421" t="n">
        <v>39.31</v>
      </c>
      <c r="T421" t="n">
        <v>7710.09</v>
      </c>
      <c r="U421" t="n">
        <v>0.7</v>
      </c>
      <c r="V421" t="n">
        <v>0.88</v>
      </c>
      <c r="W421" t="n">
        <v>3.4</v>
      </c>
      <c r="X421" t="n">
        <v>0.49</v>
      </c>
      <c r="Y421" t="n">
        <v>1</v>
      </c>
      <c r="Z421" t="n">
        <v>10</v>
      </c>
    </row>
    <row r="422">
      <c r="A422" t="n">
        <v>15</v>
      </c>
      <c r="B422" t="n">
        <v>80</v>
      </c>
      <c r="C422" t="inlineStr">
        <is>
          <t xml:space="preserve">CONCLUIDO	</t>
        </is>
      </c>
      <c r="D422" t="n">
        <v>5.6732</v>
      </c>
      <c r="E422" t="n">
        <v>17.63</v>
      </c>
      <c r="F422" t="n">
        <v>14.56</v>
      </c>
      <c r="G422" t="n">
        <v>37.99</v>
      </c>
      <c r="H422" t="n">
        <v>0.51</v>
      </c>
      <c r="I422" t="n">
        <v>23</v>
      </c>
      <c r="J422" t="n">
        <v>164.48</v>
      </c>
      <c r="K422" t="n">
        <v>50.28</v>
      </c>
      <c r="L422" t="n">
        <v>4.75</v>
      </c>
      <c r="M422" t="n">
        <v>21</v>
      </c>
      <c r="N422" t="n">
        <v>29.45</v>
      </c>
      <c r="O422" t="n">
        <v>20519.3</v>
      </c>
      <c r="P422" t="n">
        <v>145.63</v>
      </c>
      <c r="Q422" t="n">
        <v>1389.72</v>
      </c>
      <c r="R422" t="n">
        <v>55.04</v>
      </c>
      <c r="S422" t="n">
        <v>39.31</v>
      </c>
      <c r="T422" t="n">
        <v>6969.27</v>
      </c>
      <c r="U422" t="n">
        <v>0.71</v>
      </c>
      <c r="V422" t="n">
        <v>0.88</v>
      </c>
      <c r="W422" t="n">
        <v>3.39</v>
      </c>
      <c r="X422" t="n">
        <v>0.44</v>
      </c>
      <c r="Y422" t="n">
        <v>1</v>
      </c>
      <c r="Z422" t="n">
        <v>10</v>
      </c>
    </row>
    <row r="423">
      <c r="A423" t="n">
        <v>16</v>
      </c>
      <c r="B423" t="n">
        <v>80</v>
      </c>
      <c r="C423" t="inlineStr">
        <is>
          <t xml:space="preserve">CONCLUIDO	</t>
        </is>
      </c>
      <c r="D423" t="n">
        <v>5.6919</v>
      </c>
      <c r="E423" t="n">
        <v>17.57</v>
      </c>
      <c r="F423" t="n">
        <v>14.54</v>
      </c>
      <c r="G423" t="n">
        <v>39.64</v>
      </c>
      <c r="H423" t="n">
        <v>0.54</v>
      </c>
      <c r="I423" t="n">
        <v>22</v>
      </c>
      <c r="J423" t="n">
        <v>164.83</v>
      </c>
      <c r="K423" t="n">
        <v>50.28</v>
      </c>
      <c r="L423" t="n">
        <v>5</v>
      </c>
      <c r="M423" t="n">
        <v>18</v>
      </c>
      <c r="N423" t="n">
        <v>29.55</v>
      </c>
      <c r="O423" t="n">
        <v>20563.61</v>
      </c>
      <c r="P423" t="n">
        <v>144.22</v>
      </c>
      <c r="Q423" t="n">
        <v>1389.7</v>
      </c>
      <c r="R423" t="n">
        <v>53.99</v>
      </c>
      <c r="S423" t="n">
        <v>39.31</v>
      </c>
      <c r="T423" t="n">
        <v>6449.13</v>
      </c>
      <c r="U423" t="n">
        <v>0.73</v>
      </c>
      <c r="V423" t="n">
        <v>0.88</v>
      </c>
      <c r="W423" t="n">
        <v>3.4</v>
      </c>
      <c r="X423" t="n">
        <v>0.41</v>
      </c>
      <c r="Y423" t="n">
        <v>1</v>
      </c>
      <c r="Z423" t="n">
        <v>10</v>
      </c>
    </row>
    <row r="424">
      <c r="A424" t="n">
        <v>17</v>
      </c>
      <c r="B424" t="n">
        <v>80</v>
      </c>
      <c r="C424" t="inlineStr">
        <is>
          <t xml:space="preserve">CONCLUIDO	</t>
        </is>
      </c>
      <c r="D424" t="n">
        <v>5.7098</v>
      </c>
      <c r="E424" t="n">
        <v>17.51</v>
      </c>
      <c r="F424" t="n">
        <v>14.51</v>
      </c>
      <c r="G424" t="n">
        <v>41.47</v>
      </c>
      <c r="H424" t="n">
        <v>0.5600000000000001</v>
      </c>
      <c r="I424" t="n">
        <v>21</v>
      </c>
      <c r="J424" t="n">
        <v>165.19</v>
      </c>
      <c r="K424" t="n">
        <v>50.28</v>
      </c>
      <c r="L424" t="n">
        <v>5.25</v>
      </c>
      <c r="M424" t="n">
        <v>17</v>
      </c>
      <c r="N424" t="n">
        <v>29.66</v>
      </c>
      <c r="O424" t="n">
        <v>20607.95</v>
      </c>
      <c r="P424" t="n">
        <v>140.17</v>
      </c>
      <c r="Q424" t="n">
        <v>1389.66</v>
      </c>
      <c r="R424" t="n">
        <v>53.44</v>
      </c>
      <c r="S424" t="n">
        <v>39.31</v>
      </c>
      <c r="T424" t="n">
        <v>6180.81</v>
      </c>
      <c r="U424" t="n">
        <v>0.74</v>
      </c>
      <c r="V424" t="n">
        <v>0.88</v>
      </c>
      <c r="W424" t="n">
        <v>3.39</v>
      </c>
      <c r="X424" t="n">
        <v>0.39</v>
      </c>
      <c r="Y424" t="n">
        <v>1</v>
      </c>
      <c r="Z424" t="n">
        <v>10</v>
      </c>
    </row>
    <row r="425">
      <c r="A425" t="n">
        <v>18</v>
      </c>
      <c r="B425" t="n">
        <v>80</v>
      </c>
      <c r="C425" t="inlineStr">
        <is>
          <t xml:space="preserve">CONCLUIDO	</t>
        </is>
      </c>
      <c r="D425" t="n">
        <v>5.7223</v>
      </c>
      <c r="E425" t="n">
        <v>17.48</v>
      </c>
      <c r="F425" t="n">
        <v>14.51</v>
      </c>
      <c r="G425" t="n">
        <v>43.52</v>
      </c>
      <c r="H425" t="n">
        <v>0.59</v>
      </c>
      <c r="I425" t="n">
        <v>20</v>
      </c>
      <c r="J425" t="n">
        <v>165.55</v>
      </c>
      <c r="K425" t="n">
        <v>50.28</v>
      </c>
      <c r="L425" t="n">
        <v>5.5</v>
      </c>
      <c r="M425" t="n">
        <v>13</v>
      </c>
      <c r="N425" t="n">
        <v>29.77</v>
      </c>
      <c r="O425" t="n">
        <v>20652.33</v>
      </c>
      <c r="P425" t="n">
        <v>139.69</v>
      </c>
      <c r="Q425" t="n">
        <v>1389.7</v>
      </c>
      <c r="R425" t="n">
        <v>53.12</v>
      </c>
      <c r="S425" t="n">
        <v>39.31</v>
      </c>
      <c r="T425" t="n">
        <v>6024.13</v>
      </c>
      <c r="U425" t="n">
        <v>0.74</v>
      </c>
      <c r="V425" t="n">
        <v>0.88</v>
      </c>
      <c r="W425" t="n">
        <v>3.4</v>
      </c>
      <c r="X425" t="n">
        <v>0.38</v>
      </c>
      <c r="Y425" t="n">
        <v>1</v>
      </c>
      <c r="Z425" t="n">
        <v>10</v>
      </c>
    </row>
    <row r="426">
      <c r="A426" t="n">
        <v>19</v>
      </c>
      <c r="B426" t="n">
        <v>80</v>
      </c>
      <c r="C426" t="inlineStr">
        <is>
          <t xml:space="preserve">CONCLUIDO	</t>
        </is>
      </c>
      <c r="D426" t="n">
        <v>5.7403</v>
      </c>
      <c r="E426" t="n">
        <v>17.42</v>
      </c>
      <c r="F426" t="n">
        <v>14.48</v>
      </c>
      <c r="G426" t="n">
        <v>45.74</v>
      </c>
      <c r="H426" t="n">
        <v>0.61</v>
      </c>
      <c r="I426" t="n">
        <v>19</v>
      </c>
      <c r="J426" t="n">
        <v>165.91</v>
      </c>
      <c r="K426" t="n">
        <v>50.28</v>
      </c>
      <c r="L426" t="n">
        <v>5.75</v>
      </c>
      <c r="M426" t="n">
        <v>7</v>
      </c>
      <c r="N426" t="n">
        <v>29.88</v>
      </c>
      <c r="O426" t="n">
        <v>20696.74</v>
      </c>
      <c r="P426" t="n">
        <v>138.17</v>
      </c>
      <c r="Q426" t="n">
        <v>1389.59</v>
      </c>
      <c r="R426" t="n">
        <v>52.16</v>
      </c>
      <c r="S426" t="n">
        <v>39.31</v>
      </c>
      <c r="T426" t="n">
        <v>5548.62</v>
      </c>
      <c r="U426" t="n">
        <v>0.75</v>
      </c>
      <c r="V426" t="n">
        <v>0.89</v>
      </c>
      <c r="W426" t="n">
        <v>3.41</v>
      </c>
      <c r="X426" t="n">
        <v>0.36</v>
      </c>
      <c r="Y426" t="n">
        <v>1</v>
      </c>
      <c r="Z426" t="n">
        <v>10</v>
      </c>
    </row>
    <row r="427">
      <c r="A427" t="n">
        <v>20</v>
      </c>
      <c r="B427" t="n">
        <v>80</v>
      </c>
      <c r="C427" t="inlineStr">
        <is>
          <t xml:space="preserve">CONCLUIDO	</t>
        </is>
      </c>
      <c r="D427" t="n">
        <v>5.7337</v>
      </c>
      <c r="E427" t="n">
        <v>17.44</v>
      </c>
      <c r="F427" t="n">
        <v>14.5</v>
      </c>
      <c r="G427" t="n">
        <v>45.8</v>
      </c>
      <c r="H427" t="n">
        <v>0.64</v>
      </c>
      <c r="I427" t="n">
        <v>19</v>
      </c>
      <c r="J427" t="n">
        <v>166.27</v>
      </c>
      <c r="K427" t="n">
        <v>50.28</v>
      </c>
      <c r="L427" t="n">
        <v>6</v>
      </c>
      <c r="M427" t="n">
        <v>1</v>
      </c>
      <c r="N427" t="n">
        <v>29.99</v>
      </c>
      <c r="O427" t="n">
        <v>20741.2</v>
      </c>
      <c r="P427" t="n">
        <v>138.3</v>
      </c>
      <c r="Q427" t="n">
        <v>1389.68</v>
      </c>
      <c r="R427" t="n">
        <v>52.58</v>
      </c>
      <c r="S427" t="n">
        <v>39.31</v>
      </c>
      <c r="T427" t="n">
        <v>5760.28</v>
      </c>
      <c r="U427" t="n">
        <v>0.75</v>
      </c>
      <c r="V427" t="n">
        <v>0.89</v>
      </c>
      <c r="W427" t="n">
        <v>3.41</v>
      </c>
      <c r="X427" t="n">
        <v>0.38</v>
      </c>
      <c r="Y427" t="n">
        <v>1</v>
      </c>
      <c r="Z427" t="n">
        <v>10</v>
      </c>
    </row>
    <row r="428">
      <c r="A428" t="n">
        <v>21</v>
      </c>
      <c r="B428" t="n">
        <v>80</v>
      </c>
      <c r="C428" t="inlineStr">
        <is>
          <t xml:space="preserve">CONCLUIDO	</t>
        </is>
      </c>
      <c r="D428" t="n">
        <v>5.7339</v>
      </c>
      <c r="E428" t="n">
        <v>17.44</v>
      </c>
      <c r="F428" t="n">
        <v>14.5</v>
      </c>
      <c r="G428" t="n">
        <v>45.8</v>
      </c>
      <c r="H428" t="n">
        <v>0.66</v>
      </c>
      <c r="I428" t="n">
        <v>19</v>
      </c>
      <c r="J428" t="n">
        <v>166.64</v>
      </c>
      <c r="K428" t="n">
        <v>50.28</v>
      </c>
      <c r="L428" t="n">
        <v>6.25</v>
      </c>
      <c r="M428" t="n">
        <v>0</v>
      </c>
      <c r="N428" t="n">
        <v>30.11</v>
      </c>
      <c r="O428" t="n">
        <v>20785.69</v>
      </c>
      <c r="P428" t="n">
        <v>138.29</v>
      </c>
      <c r="Q428" t="n">
        <v>1389.64</v>
      </c>
      <c r="R428" t="n">
        <v>52.72</v>
      </c>
      <c r="S428" t="n">
        <v>39.31</v>
      </c>
      <c r="T428" t="n">
        <v>5828.28</v>
      </c>
      <c r="U428" t="n">
        <v>0.75</v>
      </c>
      <c r="V428" t="n">
        <v>0.89</v>
      </c>
      <c r="W428" t="n">
        <v>3.41</v>
      </c>
      <c r="X428" t="n">
        <v>0.38</v>
      </c>
      <c r="Y428" t="n">
        <v>1</v>
      </c>
      <c r="Z428" t="n">
        <v>10</v>
      </c>
    </row>
    <row r="429">
      <c r="A429" t="n">
        <v>0</v>
      </c>
      <c r="B429" t="n">
        <v>115</v>
      </c>
      <c r="C429" t="inlineStr">
        <is>
          <t xml:space="preserve">CONCLUIDO	</t>
        </is>
      </c>
      <c r="D429" t="n">
        <v>3.383</v>
      </c>
      <c r="E429" t="n">
        <v>29.56</v>
      </c>
      <c r="F429" t="n">
        <v>18.21</v>
      </c>
      <c r="G429" t="n">
        <v>5.52</v>
      </c>
      <c r="H429" t="n">
        <v>0.08</v>
      </c>
      <c r="I429" t="n">
        <v>198</v>
      </c>
      <c r="J429" t="n">
        <v>222.93</v>
      </c>
      <c r="K429" t="n">
        <v>56.94</v>
      </c>
      <c r="L429" t="n">
        <v>1</v>
      </c>
      <c r="M429" t="n">
        <v>196</v>
      </c>
      <c r="N429" t="n">
        <v>49.99</v>
      </c>
      <c r="O429" t="n">
        <v>27728.69</v>
      </c>
      <c r="P429" t="n">
        <v>275.08</v>
      </c>
      <c r="Q429" t="n">
        <v>1390.43</v>
      </c>
      <c r="R429" t="n">
        <v>168.15</v>
      </c>
      <c r="S429" t="n">
        <v>39.31</v>
      </c>
      <c r="T429" t="n">
        <v>62652.37</v>
      </c>
      <c r="U429" t="n">
        <v>0.23</v>
      </c>
      <c r="V429" t="n">
        <v>0.71</v>
      </c>
      <c r="W429" t="n">
        <v>3.7</v>
      </c>
      <c r="X429" t="n">
        <v>4.08</v>
      </c>
      <c r="Y429" t="n">
        <v>1</v>
      </c>
      <c r="Z429" t="n">
        <v>10</v>
      </c>
    </row>
    <row r="430">
      <c r="A430" t="n">
        <v>1</v>
      </c>
      <c r="B430" t="n">
        <v>115</v>
      </c>
      <c r="C430" t="inlineStr">
        <is>
          <t xml:space="preserve">CONCLUIDO	</t>
        </is>
      </c>
      <c r="D430" t="n">
        <v>3.7915</v>
      </c>
      <c r="E430" t="n">
        <v>26.37</v>
      </c>
      <c r="F430" t="n">
        <v>17.17</v>
      </c>
      <c r="G430" t="n">
        <v>6.92</v>
      </c>
      <c r="H430" t="n">
        <v>0.1</v>
      </c>
      <c r="I430" t="n">
        <v>149</v>
      </c>
      <c r="J430" t="n">
        <v>223.35</v>
      </c>
      <c r="K430" t="n">
        <v>56.94</v>
      </c>
      <c r="L430" t="n">
        <v>1.25</v>
      </c>
      <c r="M430" t="n">
        <v>147</v>
      </c>
      <c r="N430" t="n">
        <v>50.15</v>
      </c>
      <c r="O430" t="n">
        <v>27780.03</v>
      </c>
      <c r="P430" t="n">
        <v>258.22</v>
      </c>
      <c r="Q430" t="n">
        <v>1390.19</v>
      </c>
      <c r="R430" t="n">
        <v>136.14</v>
      </c>
      <c r="S430" t="n">
        <v>39.31</v>
      </c>
      <c r="T430" t="n">
        <v>46890.6</v>
      </c>
      <c r="U430" t="n">
        <v>0.29</v>
      </c>
      <c r="V430" t="n">
        <v>0.75</v>
      </c>
      <c r="W430" t="n">
        <v>3.61</v>
      </c>
      <c r="X430" t="n">
        <v>3.05</v>
      </c>
      <c r="Y430" t="n">
        <v>1</v>
      </c>
      <c r="Z430" t="n">
        <v>10</v>
      </c>
    </row>
    <row r="431">
      <c r="A431" t="n">
        <v>2</v>
      </c>
      <c r="B431" t="n">
        <v>115</v>
      </c>
      <c r="C431" t="inlineStr">
        <is>
          <t xml:space="preserve">CONCLUIDO	</t>
        </is>
      </c>
      <c r="D431" t="n">
        <v>4.0962</v>
      </c>
      <c r="E431" t="n">
        <v>24.41</v>
      </c>
      <c r="F431" t="n">
        <v>16.53</v>
      </c>
      <c r="G431" t="n">
        <v>8.33</v>
      </c>
      <c r="H431" t="n">
        <v>0.12</v>
      </c>
      <c r="I431" t="n">
        <v>119</v>
      </c>
      <c r="J431" t="n">
        <v>223.76</v>
      </c>
      <c r="K431" t="n">
        <v>56.94</v>
      </c>
      <c r="L431" t="n">
        <v>1.5</v>
      </c>
      <c r="M431" t="n">
        <v>117</v>
      </c>
      <c r="N431" t="n">
        <v>50.32</v>
      </c>
      <c r="O431" t="n">
        <v>27831.42</v>
      </c>
      <c r="P431" t="n">
        <v>247.29</v>
      </c>
      <c r="Q431" t="n">
        <v>1390.12</v>
      </c>
      <c r="R431" t="n">
        <v>116.4</v>
      </c>
      <c r="S431" t="n">
        <v>39.31</v>
      </c>
      <c r="T431" t="n">
        <v>37172.7</v>
      </c>
      <c r="U431" t="n">
        <v>0.34</v>
      </c>
      <c r="V431" t="n">
        <v>0.78</v>
      </c>
      <c r="W431" t="n">
        <v>3.55</v>
      </c>
      <c r="X431" t="n">
        <v>2.4</v>
      </c>
      <c r="Y431" t="n">
        <v>1</v>
      </c>
      <c r="Z431" t="n">
        <v>10</v>
      </c>
    </row>
    <row r="432">
      <c r="A432" t="n">
        <v>3</v>
      </c>
      <c r="B432" t="n">
        <v>115</v>
      </c>
      <c r="C432" t="inlineStr">
        <is>
          <t xml:space="preserve">CONCLUIDO	</t>
        </is>
      </c>
      <c r="D432" t="n">
        <v>4.3126</v>
      </c>
      <c r="E432" t="n">
        <v>23.19</v>
      </c>
      <c r="F432" t="n">
        <v>16.14</v>
      </c>
      <c r="G432" t="n">
        <v>9.68</v>
      </c>
      <c r="H432" t="n">
        <v>0.14</v>
      </c>
      <c r="I432" t="n">
        <v>100</v>
      </c>
      <c r="J432" t="n">
        <v>224.18</v>
      </c>
      <c r="K432" t="n">
        <v>56.94</v>
      </c>
      <c r="L432" t="n">
        <v>1.75</v>
      </c>
      <c r="M432" t="n">
        <v>98</v>
      </c>
      <c r="N432" t="n">
        <v>50.49</v>
      </c>
      <c r="O432" t="n">
        <v>27882.87</v>
      </c>
      <c r="P432" t="n">
        <v>240.12</v>
      </c>
      <c r="Q432" t="n">
        <v>1390.16</v>
      </c>
      <c r="R432" t="n">
        <v>103.99</v>
      </c>
      <c r="S432" t="n">
        <v>39.31</v>
      </c>
      <c r="T432" t="n">
        <v>31058.96</v>
      </c>
      <c r="U432" t="n">
        <v>0.38</v>
      </c>
      <c r="V432" t="n">
        <v>0.8</v>
      </c>
      <c r="W432" t="n">
        <v>3.52</v>
      </c>
      <c r="X432" t="n">
        <v>2.01</v>
      </c>
      <c r="Y432" t="n">
        <v>1</v>
      </c>
      <c r="Z432" t="n">
        <v>10</v>
      </c>
    </row>
    <row r="433">
      <c r="A433" t="n">
        <v>4</v>
      </c>
      <c r="B433" t="n">
        <v>115</v>
      </c>
      <c r="C433" t="inlineStr">
        <is>
          <t xml:space="preserve">CONCLUIDO	</t>
        </is>
      </c>
      <c r="D433" t="n">
        <v>4.4978</v>
      </c>
      <c r="E433" t="n">
        <v>22.23</v>
      </c>
      <c r="F433" t="n">
        <v>15.84</v>
      </c>
      <c r="G433" t="n">
        <v>11.18</v>
      </c>
      <c r="H433" t="n">
        <v>0.16</v>
      </c>
      <c r="I433" t="n">
        <v>85</v>
      </c>
      <c r="J433" t="n">
        <v>224.6</v>
      </c>
      <c r="K433" t="n">
        <v>56.94</v>
      </c>
      <c r="L433" t="n">
        <v>2</v>
      </c>
      <c r="M433" t="n">
        <v>83</v>
      </c>
      <c r="N433" t="n">
        <v>50.65</v>
      </c>
      <c r="O433" t="n">
        <v>27934.37</v>
      </c>
      <c r="P433" t="n">
        <v>234.49</v>
      </c>
      <c r="Q433" t="n">
        <v>1390.05</v>
      </c>
      <c r="R433" t="n">
        <v>94.58</v>
      </c>
      <c r="S433" t="n">
        <v>39.31</v>
      </c>
      <c r="T433" t="n">
        <v>26429.84</v>
      </c>
      <c r="U433" t="n">
        <v>0.42</v>
      </c>
      <c r="V433" t="n">
        <v>0.8100000000000001</v>
      </c>
      <c r="W433" t="n">
        <v>3.51</v>
      </c>
      <c r="X433" t="n">
        <v>1.72</v>
      </c>
      <c r="Y433" t="n">
        <v>1</v>
      </c>
      <c r="Z433" t="n">
        <v>10</v>
      </c>
    </row>
    <row r="434">
      <c r="A434" t="n">
        <v>5</v>
      </c>
      <c r="B434" t="n">
        <v>115</v>
      </c>
      <c r="C434" t="inlineStr">
        <is>
          <t xml:space="preserve">CONCLUIDO	</t>
        </is>
      </c>
      <c r="D434" t="n">
        <v>4.6322</v>
      </c>
      <c r="E434" t="n">
        <v>21.59</v>
      </c>
      <c r="F434" t="n">
        <v>15.64</v>
      </c>
      <c r="G434" t="n">
        <v>12.51</v>
      </c>
      <c r="H434" t="n">
        <v>0.18</v>
      </c>
      <c r="I434" t="n">
        <v>75</v>
      </c>
      <c r="J434" t="n">
        <v>225.01</v>
      </c>
      <c r="K434" t="n">
        <v>56.94</v>
      </c>
      <c r="L434" t="n">
        <v>2.25</v>
      </c>
      <c r="M434" t="n">
        <v>73</v>
      </c>
      <c r="N434" t="n">
        <v>50.82</v>
      </c>
      <c r="O434" t="n">
        <v>27985.94</v>
      </c>
      <c r="P434" t="n">
        <v>230.37</v>
      </c>
      <c r="Q434" t="n">
        <v>1389.81</v>
      </c>
      <c r="R434" t="n">
        <v>88.09999999999999</v>
      </c>
      <c r="S434" t="n">
        <v>39.31</v>
      </c>
      <c r="T434" t="n">
        <v>23239.27</v>
      </c>
      <c r="U434" t="n">
        <v>0.45</v>
      </c>
      <c r="V434" t="n">
        <v>0.82</v>
      </c>
      <c r="W434" t="n">
        <v>3.49</v>
      </c>
      <c r="X434" t="n">
        <v>1.51</v>
      </c>
      <c r="Y434" t="n">
        <v>1</v>
      </c>
      <c r="Z434" t="n">
        <v>10</v>
      </c>
    </row>
    <row r="435">
      <c r="A435" t="n">
        <v>6</v>
      </c>
      <c r="B435" t="n">
        <v>115</v>
      </c>
      <c r="C435" t="inlineStr">
        <is>
          <t xml:space="preserve">CONCLUIDO	</t>
        </is>
      </c>
      <c r="D435" t="n">
        <v>4.762</v>
      </c>
      <c r="E435" t="n">
        <v>21</v>
      </c>
      <c r="F435" t="n">
        <v>15.44</v>
      </c>
      <c r="G435" t="n">
        <v>14.04</v>
      </c>
      <c r="H435" t="n">
        <v>0.2</v>
      </c>
      <c r="I435" t="n">
        <v>66</v>
      </c>
      <c r="J435" t="n">
        <v>225.43</v>
      </c>
      <c r="K435" t="n">
        <v>56.94</v>
      </c>
      <c r="L435" t="n">
        <v>2.5</v>
      </c>
      <c r="M435" t="n">
        <v>64</v>
      </c>
      <c r="N435" t="n">
        <v>50.99</v>
      </c>
      <c r="O435" t="n">
        <v>28037.57</v>
      </c>
      <c r="P435" t="n">
        <v>226.3</v>
      </c>
      <c r="Q435" t="n">
        <v>1389.89</v>
      </c>
      <c r="R435" t="n">
        <v>82.43000000000001</v>
      </c>
      <c r="S435" t="n">
        <v>39.31</v>
      </c>
      <c r="T435" t="n">
        <v>20452.92</v>
      </c>
      <c r="U435" t="n">
        <v>0.48</v>
      </c>
      <c r="V435" t="n">
        <v>0.83</v>
      </c>
      <c r="W435" t="n">
        <v>3.47</v>
      </c>
      <c r="X435" t="n">
        <v>1.32</v>
      </c>
      <c r="Y435" t="n">
        <v>1</v>
      </c>
      <c r="Z435" t="n">
        <v>10</v>
      </c>
    </row>
    <row r="436">
      <c r="A436" t="n">
        <v>7</v>
      </c>
      <c r="B436" t="n">
        <v>115</v>
      </c>
      <c r="C436" t="inlineStr">
        <is>
          <t xml:space="preserve">CONCLUIDO	</t>
        </is>
      </c>
      <c r="D436" t="n">
        <v>4.868</v>
      </c>
      <c r="E436" t="n">
        <v>20.54</v>
      </c>
      <c r="F436" t="n">
        <v>15.29</v>
      </c>
      <c r="G436" t="n">
        <v>15.55</v>
      </c>
      <c r="H436" t="n">
        <v>0.22</v>
      </c>
      <c r="I436" t="n">
        <v>59</v>
      </c>
      <c r="J436" t="n">
        <v>225.85</v>
      </c>
      <c r="K436" t="n">
        <v>56.94</v>
      </c>
      <c r="L436" t="n">
        <v>2.75</v>
      </c>
      <c r="M436" t="n">
        <v>57</v>
      </c>
      <c r="N436" t="n">
        <v>51.16</v>
      </c>
      <c r="O436" t="n">
        <v>28089.25</v>
      </c>
      <c r="P436" t="n">
        <v>222.73</v>
      </c>
      <c r="Q436" t="n">
        <v>1389.79</v>
      </c>
      <c r="R436" t="n">
        <v>77.66</v>
      </c>
      <c r="S436" t="n">
        <v>39.31</v>
      </c>
      <c r="T436" t="n">
        <v>18101.95</v>
      </c>
      <c r="U436" t="n">
        <v>0.51</v>
      </c>
      <c r="V436" t="n">
        <v>0.84</v>
      </c>
      <c r="W436" t="n">
        <v>3.46</v>
      </c>
      <c r="X436" t="n">
        <v>1.17</v>
      </c>
      <c r="Y436" t="n">
        <v>1</v>
      </c>
      <c r="Z436" t="n">
        <v>10</v>
      </c>
    </row>
    <row r="437">
      <c r="A437" t="n">
        <v>8</v>
      </c>
      <c r="B437" t="n">
        <v>115</v>
      </c>
      <c r="C437" t="inlineStr">
        <is>
          <t xml:space="preserve">CONCLUIDO	</t>
        </is>
      </c>
      <c r="D437" t="n">
        <v>4.9437</v>
      </c>
      <c r="E437" t="n">
        <v>20.23</v>
      </c>
      <c r="F437" t="n">
        <v>15.2</v>
      </c>
      <c r="G437" t="n">
        <v>16.89</v>
      </c>
      <c r="H437" t="n">
        <v>0.24</v>
      </c>
      <c r="I437" t="n">
        <v>54</v>
      </c>
      <c r="J437" t="n">
        <v>226.27</v>
      </c>
      <c r="K437" t="n">
        <v>56.94</v>
      </c>
      <c r="L437" t="n">
        <v>3</v>
      </c>
      <c r="M437" t="n">
        <v>52</v>
      </c>
      <c r="N437" t="n">
        <v>51.33</v>
      </c>
      <c r="O437" t="n">
        <v>28140.99</v>
      </c>
      <c r="P437" t="n">
        <v>220.33</v>
      </c>
      <c r="Q437" t="n">
        <v>1389.62</v>
      </c>
      <c r="R437" t="n">
        <v>74.91</v>
      </c>
      <c r="S437" t="n">
        <v>39.31</v>
      </c>
      <c r="T437" t="n">
        <v>16750.8</v>
      </c>
      <c r="U437" t="n">
        <v>0.52</v>
      </c>
      <c r="V437" t="n">
        <v>0.84</v>
      </c>
      <c r="W437" t="n">
        <v>3.44</v>
      </c>
      <c r="X437" t="n">
        <v>1.07</v>
      </c>
      <c r="Y437" t="n">
        <v>1</v>
      </c>
      <c r="Z437" t="n">
        <v>10</v>
      </c>
    </row>
    <row r="438">
      <c r="A438" t="n">
        <v>9</v>
      </c>
      <c r="B438" t="n">
        <v>115</v>
      </c>
      <c r="C438" t="inlineStr">
        <is>
          <t xml:space="preserve">CONCLUIDO	</t>
        </is>
      </c>
      <c r="D438" t="n">
        <v>5.024</v>
      </c>
      <c r="E438" t="n">
        <v>19.9</v>
      </c>
      <c r="F438" t="n">
        <v>15.09</v>
      </c>
      <c r="G438" t="n">
        <v>18.48</v>
      </c>
      <c r="H438" t="n">
        <v>0.25</v>
      </c>
      <c r="I438" t="n">
        <v>49</v>
      </c>
      <c r="J438" t="n">
        <v>226.69</v>
      </c>
      <c r="K438" t="n">
        <v>56.94</v>
      </c>
      <c r="L438" t="n">
        <v>3.25</v>
      </c>
      <c r="M438" t="n">
        <v>47</v>
      </c>
      <c r="N438" t="n">
        <v>51.5</v>
      </c>
      <c r="O438" t="n">
        <v>28192.8</v>
      </c>
      <c r="P438" t="n">
        <v>217.4</v>
      </c>
      <c r="Q438" t="n">
        <v>1389.7</v>
      </c>
      <c r="R438" t="n">
        <v>71.43000000000001</v>
      </c>
      <c r="S438" t="n">
        <v>39.31</v>
      </c>
      <c r="T438" t="n">
        <v>15036.7</v>
      </c>
      <c r="U438" t="n">
        <v>0.55</v>
      </c>
      <c r="V438" t="n">
        <v>0.85</v>
      </c>
      <c r="W438" t="n">
        <v>3.44</v>
      </c>
      <c r="X438" t="n">
        <v>0.97</v>
      </c>
      <c r="Y438" t="n">
        <v>1</v>
      </c>
      <c r="Z438" t="n">
        <v>10</v>
      </c>
    </row>
    <row r="439">
      <c r="A439" t="n">
        <v>10</v>
      </c>
      <c r="B439" t="n">
        <v>115</v>
      </c>
      <c r="C439" t="inlineStr">
        <is>
          <t xml:space="preserve">CONCLUIDO	</t>
        </is>
      </c>
      <c r="D439" t="n">
        <v>5.0893</v>
      </c>
      <c r="E439" t="n">
        <v>19.65</v>
      </c>
      <c r="F439" t="n">
        <v>15.01</v>
      </c>
      <c r="G439" t="n">
        <v>20.02</v>
      </c>
      <c r="H439" t="n">
        <v>0.27</v>
      </c>
      <c r="I439" t="n">
        <v>45</v>
      </c>
      <c r="J439" t="n">
        <v>227.11</v>
      </c>
      <c r="K439" t="n">
        <v>56.94</v>
      </c>
      <c r="L439" t="n">
        <v>3.5</v>
      </c>
      <c r="M439" t="n">
        <v>43</v>
      </c>
      <c r="N439" t="n">
        <v>51.67</v>
      </c>
      <c r="O439" t="n">
        <v>28244.66</v>
      </c>
      <c r="P439" t="n">
        <v>214.96</v>
      </c>
      <c r="Q439" t="n">
        <v>1389.95</v>
      </c>
      <c r="R439" t="n">
        <v>68.89</v>
      </c>
      <c r="S439" t="n">
        <v>39.31</v>
      </c>
      <c r="T439" t="n">
        <v>13786.52</v>
      </c>
      <c r="U439" t="n">
        <v>0.57</v>
      </c>
      <c r="V439" t="n">
        <v>0.86</v>
      </c>
      <c r="W439" t="n">
        <v>3.44</v>
      </c>
      <c r="X439" t="n">
        <v>0.89</v>
      </c>
      <c r="Y439" t="n">
        <v>1</v>
      </c>
      <c r="Z439" t="n">
        <v>10</v>
      </c>
    </row>
    <row r="440">
      <c r="A440" t="n">
        <v>11</v>
      </c>
      <c r="B440" t="n">
        <v>115</v>
      </c>
      <c r="C440" t="inlineStr">
        <is>
          <t xml:space="preserve">CONCLUIDO	</t>
        </is>
      </c>
      <c r="D440" t="n">
        <v>5.1369</v>
      </c>
      <c r="E440" t="n">
        <v>19.47</v>
      </c>
      <c r="F440" t="n">
        <v>14.96</v>
      </c>
      <c r="G440" t="n">
        <v>21.38</v>
      </c>
      <c r="H440" t="n">
        <v>0.29</v>
      </c>
      <c r="I440" t="n">
        <v>42</v>
      </c>
      <c r="J440" t="n">
        <v>227.53</v>
      </c>
      <c r="K440" t="n">
        <v>56.94</v>
      </c>
      <c r="L440" t="n">
        <v>3.75</v>
      </c>
      <c r="M440" t="n">
        <v>40</v>
      </c>
      <c r="N440" t="n">
        <v>51.84</v>
      </c>
      <c r="O440" t="n">
        <v>28296.58</v>
      </c>
      <c r="P440" t="n">
        <v>212.9</v>
      </c>
      <c r="Q440" t="n">
        <v>1389.96</v>
      </c>
      <c r="R440" t="n">
        <v>67.2</v>
      </c>
      <c r="S440" t="n">
        <v>39.31</v>
      </c>
      <c r="T440" t="n">
        <v>12954.21</v>
      </c>
      <c r="U440" t="n">
        <v>0.58</v>
      </c>
      <c r="V440" t="n">
        <v>0.86</v>
      </c>
      <c r="W440" t="n">
        <v>3.44</v>
      </c>
      <c r="X440" t="n">
        <v>0.84</v>
      </c>
      <c r="Y440" t="n">
        <v>1</v>
      </c>
      <c r="Z440" t="n">
        <v>10</v>
      </c>
    </row>
    <row r="441">
      <c r="A441" t="n">
        <v>12</v>
      </c>
      <c r="B441" t="n">
        <v>115</v>
      </c>
      <c r="C441" t="inlineStr">
        <is>
          <t xml:space="preserve">CONCLUIDO	</t>
        </is>
      </c>
      <c r="D441" t="n">
        <v>5.1932</v>
      </c>
      <c r="E441" t="n">
        <v>19.26</v>
      </c>
      <c r="F441" t="n">
        <v>14.88</v>
      </c>
      <c r="G441" t="n">
        <v>22.9</v>
      </c>
      <c r="H441" t="n">
        <v>0.31</v>
      </c>
      <c r="I441" t="n">
        <v>39</v>
      </c>
      <c r="J441" t="n">
        <v>227.95</v>
      </c>
      <c r="K441" t="n">
        <v>56.94</v>
      </c>
      <c r="L441" t="n">
        <v>4</v>
      </c>
      <c r="M441" t="n">
        <v>37</v>
      </c>
      <c r="N441" t="n">
        <v>52.01</v>
      </c>
      <c r="O441" t="n">
        <v>28348.56</v>
      </c>
      <c r="P441" t="n">
        <v>210.67</v>
      </c>
      <c r="Q441" t="n">
        <v>1389.73</v>
      </c>
      <c r="R441" t="n">
        <v>64.81</v>
      </c>
      <c r="S441" t="n">
        <v>39.31</v>
      </c>
      <c r="T441" t="n">
        <v>11777.75</v>
      </c>
      <c r="U441" t="n">
        <v>0.61</v>
      </c>
      <c r="V441" t="n">
        <v>0.86</v>
      </c>
      <c r="W441" t="n">
        <v>3.43</v>
      </c>
      <c r="X441" t="n">
        <v>0.76</v>
      </c>
      <c r="Y441" t="n">
        <v>1</v>
      </c>
      <c r="Z441" t="n">
        <v>10</v>
      </c>
    </row>
    <row r="442">
      <c r="A442" t="n">
        <v>13</v>
      </c>
      <c r="B442" t="n">
        <v>115</v>
      </c>
      <c r="C442" t="inlineStr">
        <is>
          <t xml:space="preserve">CONCLUIDO	</t>
        </is>
      </c>
      <c r="D442" t="n">
        <v>5.2311</v>
      </c>
      <c r="E442" t="n">
        <v>19.12</v>
      </c>
      <c r="F442" t="n">
        <v>14.83</v>
      </c>
      <c r="G442" t="n">
        <v>24.05</v>
      </c>
      <c r="H442" t="n">
        <v>0.33</v>
      </c>
      <c r="I442" t="n">
        <v>37</v>
      </c>
      <c r="J442" t="n">
        <v>228.38</v>
      </c>
      <c r="K442" t="n">
        <v>56.94</v>
      </c>
      <c r="L442" t="n">
        <v>4.25</v>
      </c>
      <c r="M442" t="n">
        <v>35</v>
      </c>
      <c r="N442" t="n">
        <v>52.18</v>
      </c>
      <c r="O442" t="n">
        <v>28400.61</v>
      </c>
      <c r="P442" t="n">
        <v>208.74</v>
      </c>
      <c r="Q442" t="n">
        <v>1389.73</v>
      </c>
      <c r="R442" t="n">
        <v>63.4</v>
      </c>
      <c r="S442" t="n">
        <v>39.31</v>
      </c>
      <c r="T442" t="n">
        <v>11082.63</v>
      </c>
      <c r="U442" t="n">
        <v>0.62</v>
      </c>
      <c r="V442" t="n">
        <v>0.87</v>
      </c>
      <c r="W442" t="n">
        <v>3.42</v>
      </c>
      <c r="X442" t="n">
        <v>0.71</v>
      </c>
      <c r="Y442" t="n">
        <v>1</v>
      </c>
      <c r="Z442" t="n">
        <v>10</v>
      </c>
    </row>
    <row r="443">
      <c r="A443" t="n">
        <v>14</v>
      </c>
      <c r="B443" t="n">
        <v>115</v>
      </c>
      <c r="C443" t="inlineStr">
        <is>
          <t xml:space="preserve">CONCLUIDO	</t>
        </is>
      </c>
      <c r="D443" t="n">
        <v>5.2759</v>
      </c>
      <c r="E443" t="n">
        <v>18.95</v>
      </c>
      <c r="F443" t="n">
        <v>14.8</v>
      </c>
      <c r="G443" t="n">
        <v>26.12</v>
      </c>
      <c r="H443" t="n">
        <v>0.35</v>
      </c>
      <c r="I443" t="n">
        <v>34</v>
      </c>
      <c r="J443" t="n">
        <v>228.8</v>
      </c>
      <c r="K443" t="n">
        <v>56.94</v>
      </c>
      <c r="L443" t="n">
        <v>4.5</v>
      </c>
      <c r="M443" t="n">
        <v>32</v>
      </c>
      <c r="N443" t="n">
        <v>52.36</v>
      </c>
      <c r="O443" t="n">
        <v>28452.71</v>
      </c>
      <c r="P443" t="n">
        <v>206.66</v>
      </c>
      <c r="Q443" t="n">
        <v>1389.76</v>
      </c>
      <c r="R443" t="n">
        <v>62.3</v>
      </c>
      <c r="S443" t="n">
        <v>39.31</v>
      </c>
      <c r="T443" t="n">
        <v>10547.74</v>
      </c>
      <c r="U443" t="n">
        <v>0.63</v>
      </c>
      <c r="V443" t="n">
        <v>0.87</v>
      </c>
      <c r="W443" t="n">
        <v>3.42</v>
      </c>
      <c r="X443" t="n">
        <v>0.68</v>
      </c>
      <c r="Y443" t="n">
        <v>1</v>
      </c>
      <c r="Z443" t="n">
        <v>10</v>
      </c>
    </row>
    <row r="444">
      <c r="A444" t="n">
        <v>15</v>
      </c>
      <c r="B444" t="n">
        <v>115</v>
      </c>
      <c r="C444" t="inlineStr">
        <is>
          <t xml:space="preserve">CONCLUIDO	</t>
        </is>
      </c>
      <c r="D444" t="n">
        <v>5.3188</v>
      </c>
      <c r="E444" t="n">
        <v>18.8</v>
      </c>
      <c r="F444" t="n">
        <v>14.74</v>
      </c>
      <c r="G444" t="n">
        <v>27.63</v>
      </c>
      <c r="H444" t="n">
        <v>0.37</v>
      </c>
      <c r="I444" t="n">
        <v>32</v>
      </c>
      <c r="J444" t="n">
        <v>229.22</v>
      </c>
      <c r="K444" t="n">
        <v>56.94</v>
      </c>
      <c r="L444" t="n">
        <v>4.75</v>
      </c>
      <c r="M444" t="n">
        <v>30</v>
      </c>
      <c r="N444" t="n">
        <v>52.53</v>
      </c>
      <c r="O444" t="n">
        <v>28504.87</v>
      </c>
      <c r="P444" t="n">
        <v>204.41</v>
      </c>
      <c r="Q444" t="n">
        <v>1389.75</v>
      </c>
      <c r="R444" t="n">
        <v>60.54</v>
      </c>
      <c r="S444" t="n">
        <v>39.31</v>
      </c>
      <c r="T444" t="n">
        <v>9674.09</v>
      </c>
      <c r="U444" t="n">
        <v>0.65</v>
      </c>
      <c r="V444" t="n">
        <v>0.87</v>
      </c>
      <c r="W444" t="n">
        <v>3.41</v>
      </c>
      <c r="X444" t="n">
        <v>0.61</v>
      </c>
      <c r="Y444" t="n">
        <v>1</v>
      </c>
      <c r="Z444" t="n">
        <v>10</v>
      </c>
    </row>
    <row r="445">
      <c r="A445" t="n">
        <v>16</v>
      </c>
      <c r="B445" t="n">
        <v>115</v>
      </c>
      <c r="C445" t="inlineStr">
        <is>
          <t xml:space="preserve">CONCLUIDO	</t>
        </is>
      </c>
      <c r="D445" t="n">
        <v>5.3342</v>
      </c>
      <c r="E445" t="n">
        <v>18.75</v>
      </c>
      <c r="F445" t="n">
        <v>14.73</v>
      </c>
      <c r="G445" t="n">
        <v>28.5</v>
      </c>
      <c r="H445" t="n">
        <v>0.39</v>
      </c>
      <c r="I445" t="n">
        <v>31</v>
      </c>
      <c r="J445" t="n">
        <v>229.65</v>
      </c>
      <c r="K445" t="n">
        <v>56.94</v>
      </c>
      <c r="L445" t="n">
        <v>5</v>
      </c>
      <c r="M445" t="n">
        <v>29</v>
      </c>
      <c r="N445" t="n">
        <v>52.7</v>
      </c>
      <c r="O445" t="n">
        <v>28557.1</v>
      </c>
      <c r="P445" t="n">
        <v>203.54</v>
      </c>
      <c r="Q445" t="n">
        <v>1389.67</v>
      </c>
      <c r="R445" t="n">
        <v>59.78</v>
      </c>
      <c r="S445" t="n">
        <v>39.31</v>
      </c>
      <c r="T445" t="n">
        <v>9301.02</v>
      </c>
      <c r="U445" t="n">
        <v>0.66</v>
      </c>
      <c r="V445" t="n">
        <v>0.87</v>
      </c>
      <c r="W445" t="n">
        <v>3.42</v>
      </c>
      <c r="X445" t="n">
        <v>0.6</v>
      </c>
      <c r="Y445" t="n">
        <v>1</v>
      </c>
      <c r="Z445" t="n">
        <v>10</v>
      </c>
    </row>
    <row r="446">
      <c r="A446" t="n">
        <v>17</v>
      </c>
      <c r="B446" t="n">
        <v>115</v>
      </c>
      <c r="C446" t="inlineStr">
        <is>
          <t xml:space="preserve">CONCLUIDO	</t>
        </is>
      </c>
      <c r="D446" t="n">
        <v>5.3692</v>
      </c>
      <c r="E446" t="n">
        <v>18.62</v>
      </c>
      <c r="F446" t="n">
        <v>14.69</v>
      </c>
      <c r="G446" t="n">
        <v>30.4</v>
      </c>
      <c r="H446" t="n">
        <v>0.41</v>
      </c>
      <c r="I446" t="n">
        <v>29</v>
      </c>
      <c r="J446" t="n">
        <v>230.07</v>
      </c>
      <c r="K446" t="n">
        <v>56.94</v>
      </c>
      <c r="L446" t="n">
        <v>5.25</v>
      </c>
      <c r="M446" t="n">
        <v>27</v>
      </c>
      <c r="N446" t="n">
        <v>52.88</v>
      </c>
      <c r="O446" t="n">
        <v>28609.38</v>
      </c>
      <c r="P446" t="n">
        <v>201.62</v>
      </c>
      <c r="Q446" t="n">
        <v>1389.69</v>
      </c>
      <c r="R446" t="n">
        <v>59.02</v>
      </c>
      <c r="S446" t="n">
        <v>39.31</v>
      </c>
      <c r="T446" t="n">
        <v>8928.17</v>
      </c>
      <c r="U446" t="n">
        <v>0.67</v>
      </c>
      <c r="V446" t="n">
        <v>0.87</v>
      </c>
      <c r="W446" t="n">
        <v>3.41</v>
      </c>
      <c r="X446" t="n">
        <v>0.57</v>
      </c>
      <c r="Y446" t="n">
        <v>1</v>
      </c>
      <c r="Z446" t="n">
        <v>10</v>
      </c>
    </row>
    <row r="447">
      <c r="A447" t="n">
        <v>18</v>
      </c>
      <c r="B447" t="n">
        <v>115</v>
      </c>
      <c r="C447" t="inlineStr">
        <is>
          <t xml:space="preserve">CONCLUIDO	</t>
        </is>
      </c>
      <c r="D447" t="n">
        <v>5.4139</v>
      </c>
      <c r="E447" t="n">
        <v>18.47</v>
      </c>
      <c r="F447" t="n">
        <v>14.63</v>
      </c>
      <c r="G447" t="n">
        <v>32.5</v>
      </c>
      <c r="H447" t="n">
        <v>0.42</v>
      </c>
      <c r="I447" t="n">
        <v>27</v>
      </c>
      <c r="J447" t="n">
        <v>230.49</v>
      </c>
      <c r="K447" t="n">
        <v>56.94</v>
      </c>
      <c r="L447" t="n">
        <v>5.5</v>
      </c>
      <c r="M447" t="n">
        <v>25</v>
      </c>
      <c r="N447" t="n">
        <v>53.05</v>
      </c>
      <c r="O447" t="n">
        <v>28661.73</v>
      </c>
      <c r="P447" t="n">
        <v>199.28</v>
      </c>
      <c r="Q447" t="n">
        <v>1389.66</v>
      </c>
      <c r="R447" t="n">
        <v>57.14</v>
      </c>
      <c r="S447" t="n">
        <v>39.31</v>
      </c>
      <c r="T447" t="n">
        <v>8000.64</v>
      </c>
      <c r="U447" t="n">
        <v>0.6899999999999999</v>
      </c>
      <c r="V447" t="n">
        <v>0.88</v>
      </c>
      <c r="W447" t="n">
        <v>3.4</v>
      </c>
      <c r="X447" t="n">
        <v>0.5</v>
      </c>
      <c r="Y447" t="n">
        <v>1</v>
      </c>
      <c r="Z447" t="n">
        <v>10</v>
      </c>
    </row>
    <row r="448">
      <c r="A448" t="n">
        <v>19</v>
      </c>
      <c r="B448" t="n">
        <v>115</v>
      </c>
      <c r="C448" t="inlineStr">
        <is>
          <t xml:space="preserve">CONCLUIDO	</t>
        </is>
      </c>
      <c r="D448" t="n">
        <v>5.429</v>
      </c>
      <c r="E448" t="n">
        <v>18.42</v>
      </c>
      <c r="F448" t="n">
        <v>14.62</v>
      </c>
      <c r="G448" t="n">
        <v>33.73</v>
      </c>
      <c r="H448" t="n">
        <v>0.44</v>
      </c>
      <c r="I448" t="n">
        <v>26</v>
      </c>
      <c r="J448" t="n">
        <v>230.92</v>
      </c>
      <c r="K448" t="n">
        <v>56.94</v>
      </c>
      <c r="L448" t="n">
        <v>5.75</v>
      </c>
      <c r="M448" t="n">
        <v>24</v>
      </c>
      <c r="N448" t="n">
        <v>53.23</v>
      </c>
      <c r="O448" t="n">
        <v>28714.14</v>
      </c>
      <c r="P448" t="n">
        <v>197.62</v>
      </c>
      <c r="Q448" t="n">
        <v>1389.7</v>
      </c>
      <c r="R448" t="n">
        <v>56.74</v>
      </c>
      <c r="S448" t="n">
        <v>39.31</v>
      </c>
      <c r="T448" t="n">
        <v>7804.08</v>
      </c>
      <c r="U448" t="n">
        <v>0.6899999999999999</v>
      </c>
      <c r="V448" t="n">
        <v>0.88</v>
      </c>
      <c r="W448" t="n">
        <v>3.4</v>
      </c>
      <c r="X448" t="n">
        <v>0.49</v>
      </c>
      <c r="Y448" t="n">
        <v>1</v>
      </c>
      <c r="Z448" t="n">
        <v>10</v>
      </c>
    </row>
    <row r="449">
      <c r="A449" t="n">
        <v>20</v>
      </c>
      <c r="B449" t="n">
        <v>115</v>
      </c>
      <c r="C449" t="inlineStr">
        <is>
          <t xml:space="preserve">CONCLUIDO	</t>
        </is>
      </c>
      <c r="D449" t="n">
        <v>5.4468</v>
      </c>
      <c r="E449" t="n">
        <v>18.36</v>
      </c>
      <c r="F449" t="n">
        <v>14.6</v>
      </c>
      <c r="G449" t="n">
        <v>35.04</v>
      </c>
      <c r="H449" t="n">
        <v>0.46</v>
      </c>
      <c r="I449" t="n">
        <v>25</v>
      </c>
      <c r="J449" t="n">
        <v>231.34</v>
      </c>
      <c r="K449" t="n">
        <v>56.94</v>
      </c>
      <c r="L449" t="n">
        <v>6</v>
      </c>
      <c r="M449" t="n">
        <v>23</v>
      </c>
      <c r="N449" t="n">
        <v>53.4</v>
      </c>
      <c r="O449" t="n">
        <v>28766.61</v>
      </c>
      <c r="P449" t="n">
        <v>196.49</v>
      </c>
      <c r="Q449" t="n">
        <v>1389.73</v>
      </c>
      <c r="R449" t="n">
        <v>56.33</v>
      </c>
      <c r="S449" t="n">
        <v>39.31</v>
      </c>
      <c r="T449" t="n">
        <v>7603.9</v>
      </c>
      <c r="U449" t="n">
        <v>0.7</v>
      </c>
      <c r="V449" t="n">
        <v>0.88</v>
      </c>
      <c r="W449" t="n">
        <v>3.4</v>
      </c>
      <c r="X449" t="n">
        <v>0.48</v>
      </c>
      <c r="Y449" t="n">
        <v>1</v>
      </c>
      <c r="Z449" t="n">
        <v>10</v>
      </c>
    </row>
    <row r="450">
      <c r="A450" t="n">
        <v>21</v>
      </c>
      <c r="B450" t="n">
        <v>115</v>
      </c>
      <c r="C450" t="inlineStr">
        <is>
          <t xml:space="preserve">CONCLUIDO	</t>
        </is>
      </c>
      <c r="D450" t="n">
        <v>5.4651</v>
      </c>
      <c r="E450" t="n">
        <v>18.3</v>
      </c>
      <c r="F450" t="n">
        <v>14.58</v>
      </c>
      <c r="G450" t="n">
        <v>36.46</v>
      </c>
      <c r="H450" t="n">
        <v>0.48</v>
      </c>
      <c r="I450" t="n">
        <v>24</v>
      </c>
      <c r="J450" t="n">
        <v>231.77</v>
      </c>
      <c r="K450" t="n">
        <v>56.94</v>
      </c>
      <c r="L450" t="n">
        <v>6.25</v>
      </c>
      <c r="M450" t="n">
        <v>22</v>
      </c>
      <c r="N450" t="n">
        <v>53.58</v>
      </c>
      <c r="O450" t="n">
        <v>28819.14</v>
      </c>
      <c r="P450" t="n">
        <v>194.19</v>
      </c>
      <c r="Q450" t="n">
        <v>1389.6</v>
      </c>
      <c r="R450" t="n">
        <v>55.5</v>
      </c>
      <c r="S450" t="n">
        <v>39.31</v>
      </c>
      <c r="T450" t="n">
        <v>7194.39</v>
      </c>
      <c r="U450" t="n">
        <v>0.71</v>
      </c>
      <c r="V450" t="n">
        <v>0.88</v>
      </c>
      <c r="W450" t="n">
        <v>3.41</v>
      </c>
      <c r="X450" t="n">
        <v>0.46</v>
      </c>
      <c r="Y450" t="n">
        <v>1</v>
      </c>
      <c r="Z450" t="n">
        <v>10</v>
      </c>
    </row>
    <row r="451">
      <c r="A451" t="n">
        <v>22</v>
      </c>
      <c r="B451" t="n">
        <v>115</v>
      </c>
      <c r="C451" t="inlineStr">
        <is>
          <t xml:space="preserve">CONCLUIDO	</t>
        </is>
      </c>
      <c r="D451" t="n">
        <v>5.4835</v>
      </c>
      <c r="E451" t="n">
        <v>18.24</v>
      </c>
      <c r="F451" t="n">
        <v>14.57</v>
      </c>
      <c r="G451" t="n">
        <v>38</v>
      </c>
      <c r="H451" t="n">
        <v>0.5</v>
      </c>
      <c r="I451" t="n">
        <v>23</v>
      </c>
      <c r="J451" t="n">
        <v>232.2</v>
      </c>
      <c r="K451" t="n">
        <v>56.94</v>
      </c>
      <c r="L451" t="n">
        <v>6.5</v>
      </c>
      <c r="M451" t="n">
        <v>21</v>
      </c>
      <c r="N451" t="n">
        <v>53.75</v>
      </c>
      <c r="O451" t="n">
        <v>28871.74</v>
      </c>
      <c r="P451" t="n">
        <v>192.59</v>
      </c>
      <c r="Q451" t="n">
        <v>1389.8</v>
      </c>
      <c r="R451" t="n">
        <v>55.21</v>
      </c>
      <c r="S451" t="n">
        <v>39.31</v>
      </c>
      <c r="T451" t="n">
        <v>7057.52</v>
      </c>
      <c r="U451" t="n">
        <v>0.71</v>
      </c>
      <c r="V451" t="n">
        <v>0.88</v>
      </c>
      <c r="W451" t="n">
        <v>3.4</v>
      </c>
      <c r="X451" t="n">
        <v>0.44</v>
      </c>
      <c r="Y451" t="n">
        <v>1</v>
      </c>
      <c r="Z451" t="n">
        <v>10</v>
      </c>
    </row>
    <row r="452">
      <c r="A452" t="n">
        <v>23</v>
      </c>
      <c r="B452" t="n">
        <v>115</v>
      </c>
      <c r="C452" t="inlineStr">
        <is>
          <t xml:space="preserve">CONCLUIDO	</t>
        </is>
      </c>
      <c r="D452" t="n">
        <v>5.503</v>
      </c>
      <c r="E452" t="n">
        <v>18.17</v>
      </c>
      <c r="F452" t="n">
        <v>14.55</v>
      </c>
      <c r="G452" t="n">
        <v>39.67</v>
      </c>
      <c r="H452" t="n">
        <v>0.52</v>
      </c>
      <c r="I452" t="n">
        <v>22</v>
      </c>
      <c r="J452" t="n">
        <v>232.62</v>
      </c>
      <c r="K452" t="n">
        <v>56.94</v>
      </c>
      <c r="L452" t="n">
        <v>6.75</v>
      </c>
      <c r="M452" t="n">
        <v>20</v>
      </c>
      <c r="N452" t="n">
        <v>53.93</v>
      </c>
      <c r="O452" t="n">
        <v>28924.39</v>
      </c>
      <c r="P452" t="n">
        <v>191.24</v>
      </c>
      <c r="Q452" t="n">
        <v>1389.79</v>
      </c>
      <c r="R452" t="n">
        <v>54.56</v>
      </c>
      <c r="S452" t="n">
        <v>39.31</v>
      </c>
      <c r="T452" t="n">
        <v>6736.29</v>
      </c>
      <c r="U452" t="n">
        <v>0.72</v>
      </c>
      <c r="V452" t="n">
        <v>0.88</v>
      </c>
      <c r="W452" t="n">
        <v>3.39</v>
      </c>
      <c r="X452" t="n">
        <v>0.42</v>
      </c>
      <c r="Y452" t="n">
        <v>1</v>
      </c>
      <c r="Z452" t="n">
        <v>10</v>
      </c>
    </row>
    <row r="453">
      <c r="A453" t="n">
        <v>24</v>
      </c>
      <c r="B453" t="n">
        <v>115</v>
      </c>
      <c r="C453" t="inlineStr">
        <is>
          <t xml:space="preserve">CONCLUIDO	</t>
        </is>
      </c>
      <c r="D453" t="n">
        <v>5.5284</v>
      </c>
      <c r="E453" t="n">
        <v>18.09</v>
      </c>
      <c r="F453" t="n">
        <v>14.51</v>
      </c>
      <c r="G453" t="n">
        <v>41.45</v>
      </c>
      <c r="H453" t="n">
        <v>0.53</v>
      </c>
      <c r="I453" t="n">
        <v>21</v>
      </c>
      <c r="J453" t="n">
        <v>233.05</v>
      </c>
      <c r="K453" t="n">
        <v>56.94</v>
      </c>
      <c r="L453" t="n">
        <v>7</v>
      </c>
      <c r="M453" t="n">
        <v>19</v>
      </c>
      <c r="N453" t="n">
        <v>54.11</v>
      </c>
      <c r="O453" t="n">
        <v>28977.11</v>
      </c>
      <c r="P453" t="n">
        <v>188.73</v>
      </c>
      <c r="Q453" t="n">
        <v>1389.68</v>
      </c>
      <c r="R453" t="n">
        <v>53.21</v>
      </c>
      <c r="S453" t="n">
        <v>39.31</v>
      </c>
      <c r="T453" t="n">
        <v>6064.97</v>
      </c>
      <c r="U453" t="n">
        <v>0.74</v>
      </c>
      <c r="V453" t="n">
        <v>0.88</v>
      </c>
      <c r="W453" t="n">
        <v>3.39</v>
      </c>
      <c r="X453" t="n">
        <v>0.38</v>
      </c>
      <c r="Y453" t="n">
        <v>1</v>
      </c>
      <c r="Z453" t="n">
        <v>10</v>
      </c>
    </row>
    <row r="454">
      <c r="A454" t="n">
        <v>25</v>
      </c>
      <c r="B454" t="n">
        <v>115</v>
      </c>
      <c r="C454" t="inlineStr">
        <is>
          <t xml:space="preserve">CONCLUIDO	</t>
        </is>
      </c>
      <c r="D454" t="n">
        <v>5.5412</v>
      </c>
      <c r="E454" t="n">
        <v>18.05</v>
      </c>
      <c r="F454" t="n">
        <v>14.51</v>
      </c>
      <c r="G454" t="n">
        <v>43.52</v>
      </c>
      <c r="H454" t="n">
        <v>0.55</v>
      </c>
      <c r="I454" t="n">
        <v>20</v>
      </c>
      <c r="J454" t="n">
        <v>233.48</v>
      </c>
      <c r="K454" t="n">
        <v>56.94</v>
      </c>
      <c r="L454" t="n">
        <v>7.25</v>
      </c>
      <c r="M454" t="n">
        <v>18</v>
      </c>
      <c r="N454" t="n">
        <v>54.29</v>
      </c>
      <c r="O454" t="n">
        <v>29029.89</v>
      </c>
      <c r="P454" t="n">
        <v>188.33</v>
      </c>
      <c r="Q454" t="n">
        <v>1389.68</v>
      </c>
      <c r="R454" t="n">
        <v>53.35</v>
      </c>
      <c r="S454" t="n">
        <v>39.31</v>
      </c>
      <c r="T454" t="n">
        <v>6139.34</v>
      </c>
      <c r="U454" t="n">
        <v>0.74</v>
      </c>
      <c r="V454" t="n">
        <v>0.88</v>
      </c>
      <c r="W454" t="n">
        <v>3.39</v>
      </c>
      <c r="X454" t="n">
        <v>0.39</v>
      </c>
      <c r="Y454" t="n">
        <v>1</v>
      </c>
      <c r="Z454" t="n">
        <v>10</v>
      </c>
    </row>
    <row r="455">
      <c r="A455" t="n">
        <v>26</v>
      </c>
      <c r="B455" t="n">
        <v>115</v>
      </c>
      <c r="C455" t="inlineStr">
        <is>
          <t xml:space="preserve">CONCLUIDO	</t>
        </is>
      </c>
      <c r="D455" t="n">
        <v>5.5641</v>
      </c>
      <c r="E455" t="n">
        <v>17.97</v>
      </c>
      <c r="F455" t="n">
        <v>14.48</v>
      </c>
      <c r="G455" t="n">
        <v>45.72</v>
      </c>
      <c r="H455" t="n">
        <v>0.57</v>
      </c>
      <c r="I455" t="n">
        <v>19</v>
      </c>
      <c r="J455" t="n">
        <v>233.91</v>
      </c>
      <c r="K455" t="n">
        <v>56.94</v>
      </c>
      <c r="L455" t="n">
        <v>7.5</v>
      </c>
      <c r="M455" t="n">
        <v>17</v>
      </c>
      <c r="N455" t="n">
        <v>54.46</v>
      </c>
      <c r="O455" t="n">
        <v>29082.74</v>
      </c>
      <c r="P455" t="n">
        <v>186.16</v>
      </c>
      <c r="Q455" t="n">
        <v>1389.78</v>
      </c>
      <c r="R455" t="n">
        <v>52.35</v>
      </c>
      <c r="S455" t="n">
        <v>39.31</v>
      </c>
      <c r="T455" t="n">
        <v>5647.34</v>
      </c>
      <c r="U455" t="n">
        <v>0.75</v>
      </c>
      <c r="V455" t="n">
        <v>0.89</v>
      </c>
      <c r="W455" t="n">
        <v>3.39</v>
      </c>
      <c r="X455" t="n">
        <v>0.35</v>
      </c>
      <c r="Y455" t="n">
        <v>1</v>
      </c>
      <c r="Z455" t="n">
        <v>10</v>
      </c>
    </row>
    <row r="456">
      <c r="A456" t="n">
        <v>27</v>
      </c>
      <c r="B456" t="n">
        <v>115</v>
      </c>
      <c r="C456" t="inlineStr">
        <is>
          <t xml:space="preserve">CONCLUIDO	</t>
        </is>
      </c>
      <c r="D456" t="n">
        <v>5.5785</v>
      </c>
      <c r="E456" t="n">
        <v>17.93</v>
      </c>
      <c r="F456" t="n">
        <v>14.47</v>
      </c>
      <c r="G456" t="n">
        <v>48.25</v>
      </c>
      <c r="H456" t="n">
        <v>0.59</v>
      </c>
      <c r="I456" t="n">
        <v>18</v>
      </c>
      <c r="J456" t="n">
        <v>234.34</v>
      </c>
      <c r="K456" t="n">
        <v>56.94</v>
      </c>
      <c r="L456" t="n">
        <v>7.75</v>
      </c>
      <c r="M456" t="n">
        <v>16</v>
      </c>
      <c r="N456" t="n">
        <v>54.64</v>
      </c>
      <c r="O456" t="n">
        <v>29135.65</v>
      </c>
      <c r="P456" t="n">
        <v>184.17</v>
      </c>
      <c r="Q456" t="n">
        <v>1389.63</v>
      </c>
      <c r="R456" t="n">
        <v>52.12</v>
      </c>
      <c r="S456" t="n">
        <v>39.31</v>
      </c>
      <c r="T456" t="n">
        <v>5534.71</v>
      </c>
      <c r="U456" t="n">
        <v>0.75</v>
      </c>
      <c r="V456" t="n">
        <v>0.89</v>
      </c>
      <c r="W456" t="n">
        <v>3.4</v>
      </c>
      <c r="X456" t="n">
        <v>0.35</v>
      </c>
      <c r="Y456" t="n">
        <v>1</v>
      </c>
      <c r="Z456" t="n">
        <v>10</v>
      </c>
    </row>
    <row r="457">
      <c r="A457" t="n">
        <v>28</v>
      </c>
      <c r="B457" t="n">
        <v>115</v>
      </c>
      <c r="C457" t="inlineStr">
        <is>
          <t xml:space="preserve">CONCLUIDO	</t>
        </is>
      </c>
      <c r="D457" t="n">
        <v>5.5832</v>
      </c>
      <c r="E457" t="n">
        <v>17.91</v>
      </c>
      <c r="F457" t="n">
        <v>14.46</v>
      </c>
      <c r="G457" t="n">
        <v>48.2</v>
      </c>
      <c r="H457" t="n">
        <v>0.61</v>
      </c>
      <c r="I457" t="n">
        <v>18</v>
      </c>
      <c r="J457" t="n">
        <v>234.77</v>
      </c>
      <c r="K457" t="n">
        <v>56.94</v>
      </c>
      <c r="L457" t="n">
        <v>8</v>
      </c>
      <c r="M457" t="n">
        <v>16</v>
      </c>
      <c r="N457" t="n">
        <v>54.82</v>
      </c>
      <c r="O457" t="n">
        <v>29188.62</v>
      </c>
      <c r="P457" t="n">
        <v>181.69</v>
      </c>
      <c r="Q457" t="n">
        <v>1389.74</v>
      </c>
      <c r="R457" t="n">
        <v>51.71</v>
      </c>
      <c r="S457" t="n">
        <v>39.31</v>
      </c>
      <c r="T457" t="n">
        <v>5330</v>
      </c>
      <c r="U457" t="n">
        <v>0.76</v>
      </c>
      <c r="V457" t="n">
        <v>0.89</v>
      </c>
      <c r="W457" t="n">
        <v>3.39</v>
      </c>
      <c r="X457" t="n">
        <v>0.34</v>
      </c>
      <c r="Y457" t="n">
        <v>1</v>
      </c>
      <c r="Z457" t="n">
        <v>10</v>
      </c>
    </row>
    <row r="458">
      <c r="A458" t="n">
        <v>29</v>
      </c>
      <c r="B458" t="n">
        <v>115</v>
      </c>
      <c r="C458" t="inlineStr">
        <is>
          <t xml:space="preserve">CONCLUIDO	</t>
        </is>
      </c>
      <c r="D458" t="n">
        <v>5.6019</v>
      </c>
      <c r="E458" t="n">
        <v>17.85</v>
      </c>
      <c r="F458" t="n">
        <v>14.44</v>
      </c>
      <c r="G458" t="n">
        <v>50.98</v>
      </c>
      <c r="H458" t="n">
        <v>0.62</v>
      </c>
      <c r="I458" t="n">
        <v>17</v>
      </c>
      <c r="J458" t="n">
        <v>235.2</v>
      </c>
      <c r="K458" t="n">
        <v>56.94</v>
      </c>
      <c r="L458" t="n">
        <v>8.25</v>
      </c>
      <c r="M458" t="n">
        <v>15</v>
      </c>
      <c r="N458" t="n">
        <v>55</v>
      </c>
      <c r="O458" t="n">
        <v>29241.66</v>
      </c>
      <c r="P458" t="n">
        <v>181.22</v>
      </c>
      <c r="Q458" t="n">
        <v>1389.57</v>
      </c>
      <c r="R458" t="n">
        <v>51.24</v>
      </c>
      <c r="S458" t="n">
        <v>39.31</v>
      </c>
      <c r="T458" t="n">
        <v>5099.71</v>
      </c>
      <c r="U458" t="n">
        <v>0.77</v>
      </c>
      <c r="V458" t="n">
        <v>0.89</v>
      </c>
      <c r="W458" t="n">
        <v>3.39</v>
      </c>
      <c r="X458" t="n">
        <v>0.32</v>
      </c>
      <c r="Y458" t="n">
        <v>1</v>
      </c>
      <c r="Z458" t="n">
        <v>10</v>
      </c>
    </row>
    <row r="459">
      <c r="A459" t="n">
        <v>30</v>
      </c>
      <c r="B459" t="n">
        <v>115</v>
      </c>
      <c r="C459" t="inlineStr">
        <is>
          <t xml:space="preserve">CONCLUIDO	</t>
        </is>
      </c>
      <c r="D459" t="n">
        <v>5.6264</v>
      </c>
      <c r="E459" t="n">
        <v>17.77</v>
      </c>
      <c r="F459" t="n">
        <v>14.41</v>
      </c>
      <c r="G459" t="n">
        <v>54.04</v>
      </c>
      <c r="H459" t="n">
        <v>0.64</v>
      </c>
      <c r="I459" t="n">
        <v>16</v>
      </c>
      <c r="J459" t="n">
        <v>235.63</v>
      </c>
      <c r="K459" t="n">
        <v>56.94</v>
      </c>
      <c r="L459" t="n">
        <v>8.5</v>
      </c>
      <c r="M459" t="n">
        <v>14</v>
      </c>
      <c r="N459" t="n">
        <v>55.18</v>
      </c>
      <c r="O459" t="n">
        <v>29294.76</v>
      </c>
      <c r="P459" t="n">
        <v>177.88</v>
      </c>
      <c r="Q459" t="n">
        <v>1389.67</v>
      </c>
      <c r="R459" t="n">
        <v>50.45</v>
      </c>
      <c r="S459" t="n">
        <v>39.31</v>
      </c>
      <c r="T459" t="n">
        <v>4710.6</v>
      </c>
      <c r="U459" t="n">
        <v>0.78</v>
      </c>
      <c r="V459" t="n">
        <v>0.89</v>
      </c>
      <c r="W459" t="n">
        <v>3.38</v>
      </c>
      <c r="X459" t="n">
        <v>0.29</v>
      </c>
      <c r="Y459" t="n">
        <v>1</v>
      </c>
      <c r="Z459" t="n">
        <v>10</v>
      </c>
    </row>
    <row r="460">
      <c r="A460" t="n">
        <v>31</v>
      </c>
      <c r="B460" t="n">
        <v>115</v>
      </c>
      <c r="C460" t="inlineStr">
        <is>
          <t xml:space="preserve">CONCLUIDO	</t>
        </is>
      </c>
      <c r="D460" t="n">
        <v>5.6187</v>
      </c>
      <c r="E460" t="n">
        <v>17.8</v>
      </c>
      <c r="F460" t="n">
        <v>14.43</v>
      </c>
      <c r="G460" t="n">
        <v>54.13</v>
      </c>
      <c r="H460" t="n">
        <v>0.66</v>
      </c>
      <c r="I460" t="n">
        <v>16</v>
      </c>
      <c r="J460" t="n">
        <v>236.06</v>
      </c>
      <c r="K460" t="n">
        <v>56.94</v>
      </c>
      <c r="L460" t="n">
        <v>8.75</v>
      </c>
      <c r="M460" t="n">
        <v>14</v>
      </c>
      <c r="N460" t="n">
        <v>55.36</v>
      </c>
      <c r="O460" t="n">
        <v>29347.92</v>
      </c>
      <c r="P460" t="n">
        <v>177.91</v>
      </c>
      <c r="Q460" t="n">
        <v>1389.67</v>
      </c>
      <c r="R460" t="n">
        <v>51.13</v>
      </c>
      <c r="S460" t="n">
        <v>39.31</v>
      </c>
      <c r="T460" t="n">
        <v>5051.76</v>
      </c>
      <c r="U460" t="n">
        <v>0.77</v>
      </c>
      <c r="V460" t="n">
        <v>0.89</v>
      </c>
      <c r="W460" t="n">
        <v>3.39</v>
      </c>
      <c r="X460" t="n">
        <v>0.31</v>
      </c>
      <c r="Y460" t="n">
        <v>1</v>
      </c>
      <c r="Z460" t="n">
        <v>10</v>
      </c>
    </row>
    <row r="461">
      <c r="A461" t="n">
        <v>32</v>
      </c>
      <c r="B461" t="n">
        <v>115</v>
      </c>
      <c r="C461" t="inlineStr">
        <is>
          <t xml:space="preserve">CONCLUIDO	</t>
        </is>
      </c>
      <c r="D461" t="n">
        <v>5.6425</v>
      </c>
      <c r="E461" t="n">
        <v>17.72</v>
      </c>
      <c r="F461" t="n">
        <v>14.4</v>
      </c>
      <c r="G461" t="n">
        <v>57.61</v>
      </c>
      <c r="H461" t="n">
        <v>0.68</v>
      </c>
      <c r="I461" t="n">
        <v>15</v>
      </c>
      <c r="J461" t="n">
        <v>236.49</v>
      </c>
      <c r="K461" t="n">
        <v>56.94</v>
      </c>
      <c r="L461" t="n">
        <v>9</v>
      </c>
      <c r="M461" t="n">
        <v>12</v>
      </c>
      <c r="N461" t="n">
        <v>55.55</v>
      </c>
      <c r="O461" t="n">
        <v>29401.15</v>
      </c>
      <c r="P461" t="n">
        <v>175.1</v>
      </c>
      <c r="Q461" t="n">
        <v>1389.7</v>
      </c>
      <c r="R461" t="n">
        <v>50.1</v>
      </c>
      <c r="S461" t="n">
        <v>39.31</v>
      </c>
      <c r="T461" t="n">
        <v>4542.17</v>
      </c>
      <c r="U461" t="n">
        <v>0.78</v>
      </c>
      <c r="V461" t="n">
        <v>0.89</v>
      </c>
      <c r="W461" t="n">
        <v>3.38</v>
      </c>
      <c r="X461" t="n">
        <v>0.28</v>
      </c>
      <c r="Y461" t="n">
        <v>1</v>
      </c>
      <c r="Z461" t="n">
        <v>10</v>
      </c>
    </row>
    <row r="462">
      <c r="A462" t="n">
        <v>33</v>
      </c>
      <c r="B462" t="n">
        <v>115</v>
      </c>
      <c r="C462" t="inlineStr">
        <is>
          <t xml:space="preserve">CONCLUIDO	</t>
        </is>
      </c>
      <c r="D462" t="n">
        <v>5.6424</v>
      </c>
      <c r="E462" t="n">
        <v>17.72</v>
      </c>
      <c r="F462" t="n">
        <v>14.4</v>
      </c>
      <c r="G462" t="n">
        <v>57.62</v>
      </c>
      <c r="H462" t="n">
        <v>0.6899999999999999</v>
      </c>
      <c r="I462" t="n">
        <v>15</v>
      </c>
      <c r="J462" t="n">
        <v>236.92</v>
      </c>
      <c r="K462" t="n">
        <v>56.94</v>
      </c>
      <c r="L462" t="n">
        <v>9.25</v>
      </c>
      <c r="M462" t="n">
        <v>11</v>
      </c>
      <c r="N462" t="n">
        <v>55.73</v>
      </c>
      <c r="O462" t="n">
        <v>29454.44</v>
      </c>
      <c r="P462" t="n">
        <v>173.91</v>
      </c>
      <c r="Q462" t="n">
        <v>1389.57</v>
      </c>
      <c r="R462" t="n">
        <v>49.95</v>
      </c>
      <c r="S462" t="n">
        <v>39.31</v>
      </c>
      <c r="T462" t="n">
        <v>4464.54</v>
      </c>
      <c r="U462" t="n">
        <v>0.79</v>
      </c>
      <c r="V462" t="n">
        <v>0.89</v>
      </c>
      <c r="W462" t="n">
        <v>3.39</v>
      </c>
      <c r="X462" t="n">
        <v>0.28</v>
      </c>
      <c r="Y462" t="n">
        <v>1</v>
      </c>
      <c r="Z462" t="n">
        <v>10</v>
      </c>
    </row>
    <row r="463">
      <c r="A463" t="n">
        <v>34</v>
      </c>
      <c r="B463" t="n">
        <v>115</v>
      </c>
      <c r="C463" t="inlineStr">
        <is>
          <t xml:space="preserve">CONCLUIDO	</t>
        </is>
      </c>
      <c r="D463" t="n">
        <v>5.6369</v>
      </c>
      <c r="E463" t="n">
        <v>17.74</v>
      </c>
      <c r="F463" t="n">
        <v>14.42</v>
      </c>
      <c r="G463" t="n">
        <v>57.68</v>
      </c>
      <c r="H463" t="n">
        <v>0.71</v>
      </c>
      <c r="I463" t="n">
        <v>15</v>
      </c>
      <c r="J463" t="n">
        <v>237.35</v>
      </c>
      <c r="K463" t="n">
        <v>56.94</v>
      </c>
      <c r="L463" t="n">
        <v>9.5</v>
      </c>
      <c r="M463" t="n">
        <v>10</v>
      </c>
      <c r="N463" t="n">
        <v>55.91</v>
      </c>
      <c r="O463" t="n">
        <v>29507.8</v>
      </c>
      <c r="P463" t="n">
        <v>172.57</v>
      </c>
      <c r="Q463" t="n">
        <v>1389.57</v>
      </c>
      <c r="R463" t="n">
        <v>50.55</v>
      </c>
      <c r="S463" t="n">
        <v>39.31</v>
      </c>
      <c r="T463" t="n">
        <v>4765.21</v>
      </c>
      <c r="U463" t="n">
        <v>0.78</v>
      </c>
      <c r="V463" t="n">
        <v>0.89</v>
      </c>
      <c r="W463" t="n">
        <v>3.39</v>
      </c>
      <c r="X463" t="n">
        <v>0.3</v>
      </c>
      <c r="Y463" t="n">
        <v>1</v>
      </c>
      <c r="Z463" t="n">
        <v>10</v>
      </c>
    </row>
    <row r="464">
      <c r="A464" t="n">
        <v>35</v>
      </c>
      <c r="B464" t="n">
        <v>115</v>
      </c>
      <c r="C464" t="inlineStr">
        <is>
          <t xml:space="preserve">CONCLUIDO	</t>
        </is>
      </c>
      <c r="D464" t="n">
        <v>5.6617</v>
      </c>
      <c r="E464" t="n">
        <v>17.66</v>
      </c>
      <c r="F464" t="n">
        <v>14.39</v>
      </c>
      <c r="G464" t="n">
        <v>61.66</v>
      </c>
      <c r="H464" t="n">
        <v>0.73</v>
      </c>
      <c r="I464" t="n">
        <v>14</v>
      </c>
      <c r="J464" t="n">
        <v>237.79</v>
      </c>
      <c r="K464" t="n">
        <v>56.94</v>
      </c>
      <c r="L464" t="n">
        <v>9.75</v>
      </c>
      <c r="M464" t="n">
        <v>9</v>
      </c>
      <c r="N464" t="n">
        <v>56.09</v>
      </c>
      <c r="O464" t="n">
        <v>29561.22</v>
      </c>
      <c r="P464" t="n">
        <v>171.43</v>
      </c>
      <c r="Q464" t="n">
        <v>1389.59</v>
      </c>
      <c r="R464" t="n">
        <v>49.67</v>
      </c>
      <c r="S464" t="n">
        <v>39.31</v>
      </c>
      <c r="T464" t="n">
        <v>4331.58</v>
      </c>
      <c r="U464" t="n">
        <v>0.79</v>
      </c>
      <c r="V464" t="n">
        <v>0.89</v>
      </c>
      <c r="W464" t="n">
        <v>3.38</v>
      </c>
      <c r="X464" t="n">
        <v>0.27</v>
      </c>
      <c r="Y464" t="n">
        <v>1</v>
      </c>
      <c r="Z464" t="n">
        <v>10</v>
      </c>
    </row>
    <row r="465">
      <c r="A465" t="n">
        <v>36</v>
      </c>
      <c r="B465" t="n">
        <v>115</v>
      </c>
      <c r="C465" t="inlineStr">
        <is>
          <t xml:space="preserve">CONCLUIDO	</t>
        </is>
      </c>
      <c r="D465" t="n">
        <v>5.6575</v>
      </c>
      <c r="E465" t="n">
        <v>17.68</v>
      </c>
      <c r="F465" t="n">
        <v>14.4</v>
      </c>
      <c r="G465" t="n">
        <v>61.72</v>
      </c>
      <c r="H465" t="n">
        <v>0.75</v>
      </c>
      <c r="I465" t="n">
        <v>14</v>
      </c>
      <c r="J465" t="n">
        <v>238.22</v>
      </c>
      <c r="K465" t="n">
        <v>56.94</v>
      </c>
      <c r="L465" t="n">
        <v>10</v>
      </c>
      <c r="M465" t="n">
        <v>4</v>
      </c>
      <c r="N465" t="n">
        <v>56.28</v>
      </c>
      <c r="O465" t="n">
        <v>29614.71</v>
      </c>
      <c r="P465" t="n">
        <v>170.49</v>
      </c>
      <c r="Q465" t="n">
        <v>1389.76</v>
      </c>
      <c r="R465" t="n">
        <v>49.47</v>
      </c>
      <c r="S465" t="n">
        <v>39.31</v>
      </c>
      <c r="T465" t="n">
        <v>4229.39</v>
      </c>
      <c r="U465" t="n">
        <v>0.79</v>
      </c>
      <c r="V465" t="n">
        <v>0.89</v>
      </c>
      <c r="W465" t="n">
        <v>3.4</v>
      </c>
      <c r="X465" t="n">
        <v>0.28</v>
      </c>
      <c r="Y465" t="n">
        <v>1</v>
      </c>
      <c r="Z465" t="n">
        <v>10</v>
      </c>
    </row>
    <row r="466">
      <c r="A466" t="n">
        <v>37</v>
      </c>
      <c r="B466" t="n">
        <v>115</v>
      </c>
      <c r="C466" t="inlineStr">
        <is>
          <t xml:space="preserve">CONCLUIDO	</t>
        </is>
      </c>
      <c r="D466" t="n">
        <v>5.6591</v>
      </c>
      <c r="E466" t="n">
        <v>17.67</v>
      </c>
      <c r="F466" t="n">
        <v>14.4</v>
      </c>
      <c r="G466" t="n">
        <v>61.69</v>
      </c>
      <c r="H466" t="n">
        <v>0.76</v>
      </c>
      <c r="I466" t="n">
        <v>14</v>
      </c>
      <c r="J466" t="n">
        <v>238.66</v>
      </c>
      <c r="K466" t="n">
        <v>56.94</v>
      </c>
      <c r="L466" t="n">
        <v>10.25</v>
      </c>
      <c r="M466" t="n">
        <v>3</v>
      </c>
      <c r="N466" t="n">
        <v>56.46</v>
      </c>
      <c r="O466" t="n">
        <v>29668.27</v>
      </c>
      <c r="P466" t="n">
        <v>169.79</v>
      </c>
      <c r="Q466" t="n">
        <v>1389.6</v>
      </c>
      <c r="R466" t="n">
        <v>49.42</v>
      </c>
      <c r="S466" t="n">
        <v>39.31</v>
      </c>
      <c r="T466" t="n">
        <v>4207.01</v>
      </c>
      <c r="U466" t="n">
        <v>0.8</v>
      </c>
      <c r="V466" t="n">
        <v>0.89</v>
      </c>
      <c r="W466" t="n">
        <v>3.4</v>
      </c>
      <c r="X466" t="n">
        <v>0.27</v>
      </c>
      <c r="Y466" t="n">
        <v>1</v>
      </c>
      <c r="Z466" t="n">
        <v>10</v>
      </c>
    </row>
    <row r="467">
      <c r="A467" t="n">
        <v>38</v>
      </c>
      <c r="B467" t="n">
        <v>115</v>
      </c>
      <c r="C467" t="inlineStr">
        <is>
          <t xml:space="preserve">CONCLUIDO	</t>
        </is>
      </c>
      <c r="D467" t="n">
        <v>5.6562</v>
      </c>
      <c r="E467" t="n">
        <v>17.68</v>
      </c>
      <c r="F467" t="n">
        <v>14.4</v>
      </c>
      <c r="G467" t="n">
        <v>61.73</v>
      </c>
      <c r="H467" t="n">
        <v>0.78</v>
      </c>
      <c r="I467" t="n">
        <v>14</v>
      </c>
      <c r="J467" t="n">
        <v>239.09</v>
      </c>
      <c r="K467" t="n">
        <v>56.94</v>
      </c>
      <c r="L467" t="n">
        <v>10.5</v>
      </c>
      <c r="M467" t="n">
        <v>2</v>
      </c>
      <c r="N467" t="n">
        <v>56.65</v>
      </c>
      <c r="O467" t="n">
        <v>29721.89</v>
      </c>
      <c r="P467" t="n">
        <v>169.59</v>
      </c>
      <c r="Q467" t="n">
        <v>1389.74</v>
      </c>
      <c r="R467" t="n">
        <v>49.6</v>
      </c>
      <c r="S467" t="n">
        <v>39.31</v>
      </c>
      <c r="T467" t="n">
        <v>4294.72</v>
      </c>
      <c r="U467" t="n">
        <v>0.79</v>
      </c>
      <c r="V467" t="n">
        <v>0.89</v>
      </c>
      <c r="W467" t="n">
        <v>3.4</v>
      </c>
      <c r="X467" t="n">
        <v>0.28</v>
      </c>
      <c r="Y467" t="n">
        <v>1</v>
      </c>
      <c r="Z467" t="n">
        <v>10</v>
      </c>
    </row>
    <row r="468">
      <c r="A468" t="n">
        <v>39</v>
      </c>
      <c r="B468" t="n">
        <v>115</v>
      </c>
      <c r="C468" t="inlineStr">
        <is>
          <t xml:space="preserve">CONCLUIDO	</t>
        </is>
      </c>
      <c r="D468" t="n">
        <v>5.655</v>
      </c>
      <c r="E468" t="n">
        <v>17.68</v>
      </c>
      <c r="F468" t="n">
        <v>14.41</v>
      </c>
      <c r="G468" t="n">
        <v>61.75</v>
      </c>
      <c r="H468" t="n">
        <v>0.8</v>
      </c>
      <c r="I468" t="n">
        <v>14</v>
      </c>
      <c r="J468" t="n">
        <v>239.53</v>
      </c>
      <c r="K468" t="n">
        <v>56.94</v>
      </c>
      <c r="L468" t="n">
        <v>10.75</v>
      </c>
      <c r="M468" t="n">
        <v>0</v>
      </c>
      <c r="N468" t="n">
        <v>56.83</v>
      </c>
      <c r="O468" t="n">
        <v>29775.57</v>
      </c>
      <c r="P468" t="n">
        <v>169.62</v>
      </c>
      <c r="Q468" t="n">
        <v>1389.67</v>
      </c>
      <c r="R468" t="n">
        <v>49.77</v>
      </c>
      <c r="S468" t="n">
        <v>39.31</v>
      </c>
      <c r="T468" t="n">
        <v>4379.72</v>
      </c>
      <c r="U468" t="n">
        <v>0.79</v>
      </c>
      <c r="V468" t="n">
        <v>0.89</v>
      </c>
      <c r="W468" t="n">
        <v>3.4</v>
      </c>
      <c r="X468" t="n">
        <v>0.29</v>
      </c>
      <c r="Y468" t="n">
        <v>1</v>
      </c>
      <c r="Z468" t="n">
        <v>10</v>
      </c>
    </row>
    <row r="469">
      <c r="A469" t="n">
        <v>0</v>
      </c>
      <c r="B469" t="n">
        <v>35</v>
      </c>
      <c r="C469" t="inlineStr">
        <is>
          <t xml:space="preserve">CONCLUIDO	</t>
        </is>
      </c>
      <c r="D469" t="n">
        <v>5.2498</v>
      </c>
      <c r="E469" t="n">
        <v>19.05</v>
      </c>
      <c r="F469" t="n">
        <v>15.76</v>
      </c>
      <c r="G469" t="n">
        <v>11.68</v>
      </c>
      <c r="H469" t="n">
        <v>0.22</v>
      </c>
      <c r="I469" t="n">
        <v>81</v>
      </c>
      <c r="J469" t="n">
        <v>80.84</v>
      </c>
      <c r="K469" t="n">
        <v>35.1</v>
      </c>
      <c r="L469" t="n">
        <v>1</v>
      </c>
      <c r="M469" t="n">
        <v>79</v>
      </c>
      <c r="N469" t="n">
        <v>9.74</v>
      </c>
      <c r="O469" t="n">
        <v>10204.21</v>
      </c>
      <c r="P469" t="n">
        <v>111.77</v>
      </c>
      <c r="Q469" t="n">
        <v>1390.09</v>
      </c>
      <c r="R469" t="n">
        <v>92.45999999999999</v>
      </c>
      <c r="S469" t="n">
        <v>39.31</v>
      </c>
      <c r="T469" t="n">
        <v>25390.78</v>
      </c>
      <c r="U469" t="n">
        <v>0.43</v>
      </c>
      <c r="V469" t="n">
        <v>0.8100000000000001</v>
      </c>
      <c r="W469" t="n">
        <v>3.49</v>
      </c>
      <c r="X469" t="n">
        <v>1.64</v>
      </c>
      <c r="Y469" t="n">
        <v>1</v>
      </c>
      <c r="Z469" t="n">
        <v>10</v>
      </c>
    </row>
    <row r="470">
      <c r="A470" t="n">
        <v>1</v>
      </c>
      <c r="B470" t="n">
        <v>35</v>
      </c>
      <c r="C470" t="inlineStr">
        <is>
          <t xml:space="preserve">CONCLUIDO	</t>
        </is>
      </c>
      <c r="D470" t="n">
        <v>5.4705</v>
      </c>
      <c r="E470" t="n">
        <v>18.28</v>
      </c>
      <c r="F470" t="n">
        <v>15.34</v>
      </c>
      <c r="G470" t="n">
        <v>15.09</v>
      </c>
      <c r="H470" t="n">
        <v>0.27</v>
      </c>
      <c r="I470" t="n">
        <v>61</v>
      </c>
      <c r="J470" t="n">
        <v>81.14</v>
      </c>
      <c r="K470" t="n">
        <v>35.1</v>
      </c>
      <c r="L470" t="n">
        <v>1.25</v>
      </c>
      <c r="M470" t="n">
        <v>59</v>
      </c>
      <c r="N470" t="n">
        <v>9.789999999999999</v>
      </c>
      <c r="O470" t="n">
        <v>10241.25</v>
      </c>
      <c r="P470" t="n">
        <v>104.63</v>
      </c>
      <c r="Q470" t="n">
        <v>1389.8</v>
      </c>
      <c r="R470" t="n">
        <v>79.27</v>
      </c>
      <c r="S470" t="n">
        <v>39.31</v>
      </c>
      <c r="T470" t="n">
        <v>18897.89</v>
      </c>
      <c r="U470" t="n">
        <v>0.5</v>
      </c>
      <c r="V470" t="n">
        <v>0.84</v>
      </c>
      <c r="W470" t="n">
        <v>3.45</v>
      </c>
      <c r="X470" t="n">
        <v>1.21</v>
      </c>
      <c r="Y470" t="n">
        <v>1</v>
      </c>
      <c r="Z470" t="n">
        <v>10</v>
      </c>
    </row>
    <row r="471">
      <c r="A471" t="n">
        <v>2</v>
      </c>
      <c r="B471" t="n">
        <v>35</v>
      </c>
      <c r="C471" t="inlineStr">
        <is>
          <t xml:space="preserve">CONCLUIDO	</t>
        </is>
      </c>
      <c r="D471" t="n">
        <v>5.6086</v>
      </c>
      <c r="E471" t="n">
        <v>17.83</v>
      </c>
      <c r="F471" t="n">
        <v>15.09</v>
      </c>
      <c r="G471" t="n">
        <v>18.48</v>
      </c>
      <c r="H471" t="n">
        <v>0.32</v>
      </c>
      <c r="I471" t="n">
        <v>49</v>
      </c>
      <c r="J471" t="n">
        <v>81.44</v>
      </c>
      <c r="K471" t="n">
        <v>35.1</v>
      </c>
      <c r="L471" t="n">
        <v>1.5</v>
      </c>
      <c r="M471" t="n">
        <v>40</v>
      </c>
      <c r="N471" t="n">
        <v>9.84</v>
      </c>
      <c r="O471" t="n">
        <v>10278.32</v>
      </c>
      <c r="P471" t="n">
        <v>98.3</v>
      </c>
      <c r="Q471" t="n">
        <v>1389.83</v>
      </c>
      <c r="R471" t="n">
        <v>71.31999999999999</v>
      </c>
      <c r="S471" t="n">
        <v>39.31</v>
      </c>
      <c r="T471" t="n">
        <v>14979.12</v>
      </c>
      <c r="U471" t="n">
        <v>0.55</v>
      </c>
      <c r="V471" t="n">
        <v>0.85</v>
      </c>
      <c r="W471" t="n">
        <v>3.45</v>
      </c>
      <c r="X471" t="n">
        <v>0.97</v>
      </c>
      <c r="Y471" t="n">
        <v>1</v>
      </c>
      <c r="Z471" t="n">
        <v>10</v>
      </c>
    </row>
    <row r="472">
      <c r="A472" t="n">
        <v>3</v>
      </c>
      <c r="B472" t="n">
        <v>35</v>
      </c>
      <c r="C472" t="inlineStr">
        <is>
          <t xml:space="preserve">CONCLUIDO	</t>
        </is>
      </c>
      <c r="D472" t="n">
        <v>5.6786</v>
      </c>
      <c r="E472" t="n">
        <v>17.61</v>
      </c>
      <c r="F472" t="n">
        <v>14.99</v>
      </c>
      <c r="G472" t="n">
        <v>21.42</v>
      </c>
      <c r="H472" t="n">
        <v>0.38</v>
      </c>
      <c r="I472" t="n">
        <v>42</v>
      </c>
      <c r="J472" t="n">
        <v>81.73999999999999</v>
      </c>
      <c r="K472" t="n">
        <v>35.1</v>
      </c>
      <c r="L472" t="n">
        <v>1.75</v>
      </c>
      <c r="M472" t="n">
        <v>14</v>
      </c>
      <c r="N472" t="n">
        <v>9.890000000000001</v>
      </c>
      <c r="O472" t="n">
        <v>10315.41</v>
      </c>
      <c r="P472" t="n">
        <v>95.06</v>
      </c>
      <c r="Q472" t="n">
        <v>1389.95</v>
      </c>
      <c r="R472" t="n">
        <v>67.29000000000001</v>
      </c>
      <c r="S472" t="n">
        <v>39.31</v>
      </c>
      <c r="T472" t="n">
        <v>12998.5</v>
      </c>
      <c r="U472" t="n">
        <v>0.58</v>
      </c>
      <c r="V472" t="n">
        <v>0.86</v>
      </c>
      <c r="W472" t="n">
        <v>3.47</v>
      </c>
      <c r="X472" t="n">
        <v>0.87</v>
      </c>
      <c r="Y472" t="n">
        <v>1</v>
      </c>
      <c r="Z472" t="n">
        <v>10</v>
      </c>
    </row>
    <row r="473">
      <c r="A473" t="n">
        <v>4</v>
      </c>
      <c r="B473" t="n">
        <v>35</v>
      </c>
      <c r="C473" t="inlineStr">
        <is>
          <t xml:space="preserve">CONCLUIDO	</t>
        </is>
      </c>
      <c r="D473" t="n">
        <v>5.6868</v>
      </c>
      <c r="E473" t="n">
        <v>17.58</v>
      </c>
      <c r="F473" t="n">
        <v>14.99</v>
      </c>
      <c r="G473" t="n">
        <v>21.93</v>
      </c>
      <c r="H473" t="n">
        <v>0.43</v>
      </c>
      <c r="I473" t="n">
        <v>41</v>
      </c>
      <c r="J473" t="n">
        <v>82.04000000000001</v>
      </c>
      <c r="K473" t="n">
        <v>35.1</v>
      </c>
      <c r="L473" t="n">
        <v>2</v>
      </c>
      <c r="M473" t="n">
        <v>1</v>
      </c>
      <c r="N473" t="n">
        <v>9.94</v>
      </c>
      <c r="O473" t="n">
        <v>10352.53</v>
      </c>
      <c r="P473" t="n">
        <v>94.45999999999999</v>
      </c>
      <c r="Q473" t="n">
        <v>1389.99</v>
      </c>
      <c r="R473" t="n">
        <v>66.61</v>
      </c>
      <c r="S473" t="n">
        <v>39.31</v>
      </c>
      <c r="T473" t="n">
        <v>12665.94</v>
      </c>
      <c r="U473" t="n">
        <v>0.59</v>
      </c>
      <c r="V473" t="n">
        <v>0.86</v>
      </c>
      <c r="W473" t="n">
        <v>3.48</v>
      </c>
      <c r="X473" t="n">
        <v>0.86</v>
      </c>
      <c r="Y473" t="n">
        <v>1</v>
      </c>
      <c r="Z473" t="n">
        <v>10</v>
      </c>
    </row>
    <row r="474">
      <c r="A474" t="n">
        <v>5</v>
      </c>
      <c r="B474" t="n">
        <v>35</v>
      </c>
      <c r="C474" t="inlineStr">
        <is>
          <t xml:space="preserve">CONCLUIDO	</t>
        </is>
      </c>
      <c r="D474" t="n">
        <v>5.6867</v>
      </c>
      <c r="E474" t="n">
        <v>17.58</v>
      </c>
      <c r="F474" t="n">
        <v>14.99</v>
      </c>
      <c r="G474" t="n">
        <v>21.93</v>
      </c>
      <c r="H474" t="n">
        <v>0.48</v>
      </c>
      <c r="I474" t="n">
        <v>41</v>
      </c>
      <c r="J474" t="n">
        <v>82.34</v>
      </c>
      <c r="K474" t="n">
        <v>35.1</v>
      </c>
      <c r="L474" t="n">
        <v>2.25</v>
      </c>
      <c r="M474" t="n">
        <v>0</v>
      </c>
      <c r="N474" t="n">
        <v>9.99</v>
      </c>
      <c r="O474" t="n">
        <v>10389.66</v>
      </c>
      <c r="P474" t="n">
        <v>94.76000000000001</v>
      </c>
      <c r="Q474" t="n">
        <v>1389.98</v>
      </c>
      <c r="R474" t="n">
        <v>66.59</v>
      </c>
      <c r="S474" t="n">
        <v>39.31</v>
      </c>
      <c r="T474" t="n">
        <v>12656.87</v>
      </c>
      <c r="U474" t="n">
        <v>0.59</v>
      </c>
      <c r="V474" t="n">
        <v>0.86</v>
      </c>
      <c r="W474" t="n">
        <v>3.48</v>
      </c>
      <c r="X474" t="n">
        <v>0.86</v>
      </c>
      <c r="Y474" t="n">
        <v>1</v>
      </c>
      <c r="Z474" t="n">
        <v>10</v>
      </c>
    </row>
    <row r="475">
      <c r="A475" t="n">
        <v>0</v>
      </c>
      <c r="B475" t="n">
        <v>50</v>
      </c>
      <c r="C475" t="inlineStr">
        <is>
          <t xml:space="preserve">CONCLUIDO	</t>
        </is>
      </c>
      <c r="D475" t="n">
        <v>4.8255</v>
      </c>
      <c r="E475" t="n">
        <v>20.72</v>
      </c>
      <c r="F475" t="n">
        <v>16.31</v>
      </c>
      <c r="G475" t="n">
        <v>9.15</v>
      </c>
      <c r="H475" t="n">
        <v>0.16</v>
      </c>
      <c r="I475" t="n">
        <v>107</v>
      </c>
      <c r="J475" t="n">
        <v>107.41</v>
      </c>
      <c r="K475" t="n">
        <v>41.65</v>
      </c>
      <c r="L475" t="n">
        <v>1</v>
      </c>
      <c r="M475" t="n">
        <v>105</v>
      </c>
      <c r="N475" t="n">
        <v>14.77</v>
      </c>
      <c r="O475" t="n">
        <v>13481.73</v>
      </c>
      <c r="P475" t="n">
        <v>147.21</v>
      </c>
      <c r="Q475" t="n">
        <v>1390.04</v>
      </c>
      <c r="R475" t="n">
        <v>109.05</v>
      </c>
      <c r="S475" t="n">
        <v>39.31</v>
      </c>
      <c r="T475" t="n">
        <v>33553.9</v>
      </c>
      <c r="U475" t="n">
        <v>0.36</v>
      </c>
      <c r="V475" t="n">
        <v>0.79</v>
      </c>
      <c r="W475" t="n">
        <v>3.55</v>
      </c>
      <c r="X475" t="n">
        <v>2.18</v>
      </c>
      <c r="Y475" t="n">
        <v>1</v>
      </c>
      <c r="Z475" t="n">
        <v>10</v>
      </c>
    </row>
    <row r="476">
      <c r="A476" t="n">
        <v>1</v>
      </c>
      <c r="B476" t="n">
        <v>50</v>
      </c>
      <c r="C476" t="inlineStr">
        <is>
          <t xml:space="preserve">CONCLUIDO	</t>
        </is>
      </c>
      <c r="D476" t="n">
        <v>5.1031</v>
      </c>
      <c r="E476" t="n">
        <v>19.6</v>
      </c>
      <c r="F476" t="n">
        <v>15.76</v>
      </c>
      <c r="G476" t="n">
        <v>11.67</v>
      </c>
      <c r="H476" t="n">
        <v>0.2</v>
      </c>
      <c r="I476" t="n">
        <v>81</v>
      </c>
      <c r="J476" t="n">
        <v>107.73</v>
      </c>
      <c r="K476" t="n">
        <v>41.65</v>
      </c>
      <c r="L476" t="n">
        <v>1.25</v>
      </c>
      <c r="M476" t="n">
        <v>79</v>
      </c>
      <c r="N476" t="n">
        <v>14.83</v>
      </c>
      <c r="O476" t="n">
        <v>13520.81</v>
      </c>
      <c r="P476" t="n">
        <v>139.22</v>
      </c>
      <c r="Q476" t="n">
        <v>1389.81</v>
      </c>
      <c r="R476" t="n">
        <v>92.39</v>
      </c>
      <c r="S476" t="n">
        <v>39.31</v>
      </c>
      <c r="T476" t="n">
        <v>25355.33</v>
      </c>
      <c r="U476" t="n">
        <v>0.43</v>
      </c>
      <c r="V476" t="n">
        <v>0.8100000000000001</v>
      </c>
      <c r="W476" t="n">
        <v>3.49</v>
      </c>
      <c r="X476" t="n">
        <v>1.64</v>
      </c>
      <c r="Y476" t="n">
        <v>1</v>
      </c>
      <c r="Z476" t="n">
        <v>10</v>
      </c>
    </row>
    <row r="477">
      <c r="A477" t="n">
        <v>2</v>
      </c>
      <c r="B477" t="n">
        <v>50</v>
      </c>
      <c r="C477" t="inlineStr">
        <is>
          <t xml:space="preserve">CONCLUIDO	</t>
        </is>
      </c>
      <c r="D477" t="n">
        <v>5.2915</v>
      </c>
      <c r="E477" t="n">
        <v>18.9</v>
      </c>
      <c r="F477" t="n">
        <v>15.42</v>
      </c>
      <c r="G477" t="n">
        <v>14.23</v>
      </c>
      <c r="H477" t="n">
        <v>0.24</v>
      </c>
      <c r="I477" t="n">
        <v>65</v>
      </c>
      <c r="J477" t="n">
        <v>108.05</v>
      </c>
      <c r="K477" t="n">
        <v>41.65</v>
      </c>
      <c r="L477" t="n">
        <v>1.5</v>
      </c>
      <c r="M477" t="n">
        <v>63</v>
      </c>
      <c r="N477" t="n">
        <v>14.9</v>
      </c>
      <c r="O477" t="n">
        <v>13559.91</v>
      </c>
      <c r="P477" t="n">
        <v>133.22</v>
      </c>
      <c r="Q477" t="n">
        <v>1389.61</v>
      </c>
      <c r="R477" t="n">
        <v>81.48999999999999</v>
      </c>
      <c r="S477" t="n">
        <v>39.31</v>
      </c>
      <c r="T477" t="n">
        <v>19984.86</v>
      </c>
      <c r="U477" t="n">
        <v>0.48</v>
      </c>
      <c r="V477" t="n">
        <v>0.83</v>
      </c>
      <c r="W477" t="n">
        <v>3.47</v>
      </c>
      <c r="X477" t="n">
        <v>1.3</v>
      </c>
      <c r="Y477" t="n">
        <v>1</v>
      </c>
      <c r="Z477" t="n">
        <v>10</v>
      </c>
    </row>
    <row r="478">
      <c r="A478" t="n">
        <v>3</v>
      </c>
      <c r="B478" t="n">
        <v>50</v>
      </c>
      <c r="C478" t="inlineStr">
        <is>
          <t xml:space="preserve">CONCLUIDO	</t>
        </is>
      </c>
      <c r="D478" t="n">
        <v>5.4246</v>
      </c>
      <c r="E478" t="n">
        <v>18.43</v>
      </c>
      <c r="F478" t="n">
        <v>15.2</v>
      </c>
      <c r="G478" t="n">
        <v>16.89</v>
      </c>
      <c r="H478" t="n">
        <v>0.28</v>
      </c>
      <c r="I478" t="n">
        <v>54</v>
      </c>
      <c r="J478" t="n">
        <v>108.37</v>
      </c>
      <c r="K478" t="n">
        <v>41.65</v>
      </c>
      <c r="L478" t="n">
        <v>1.75</v>
      </c>
      <c r="M478" t="n">
        <v>52</v>
      </c>
      <c r="N478" t="n">
        <v>14.97</v>
      </c>
      <c r="O478" t="n">
        <v>13599.17</v>
      </c>
      <c r="P478" t="n">
        <v>128.4</v>
      </c>
      <c r="Q478" t="n">
        <v>1389.77</v>
      </c>
      <c r="R478" t="n">
        <v>74.65000000000001</v>
      </c>
      <c r="S478" t="n">
        <v>39.31</v>
      </c>
      <c r="T478" t="n">
        <v>16622.76</v>
      </c>
      <c r="U478" t="n">
        <v>0.53</v>
      </c>
      <c r="V478" t="n">
        <v>0.84</v>
      </c>
      <c r="W478" t="n">
        <v>3.45</v>
      </c>
      <c r="X478" t="n">
        <v>1.07</v>
      </c>
      <c r="Y478" t="n">
        <v>1</v>
      </c>
      <c r="Z478" t="n">
        <v>10</v>
      </c>
    </row>
    <row r="479">
      <c r="A479" t="n">
        <v>4</v>
      </c>
      <c r="B479" t="n">
        <v>50</v>
      </c>
      <c r="C479" t="inlineStr">
        <is>
          <t xml:space="preserve">CONCLUIDO	</t>
        </is>
      </c>
      <c r="D479" t="n">
        <v>5.5275</v>
      </c>
      <c r="E479" t="n">
        <v>18.09</v>
      </c>
      <c r="F479" t="n">
        <v>15.03</v>
      </c>
      <c r="G479" t="n">
        <v>19.61</v>
      </c>
      <c r="H479" t="n">
        <v>0.32</v>
      </c>
      <c r="I479" t="n">
        <v>46</v>
      </c>
      <c r="J479" t="n">
        <v>108.68</v>
      </c>
      <c r="K479" t="n">
        <v>41.65</v>
      </c>
      <c r="L479" t="n">
        <v>2</v>
      </c>
      <c r="M479" t="n">
        <v>44</v>
      </c>
      <c r="N479" t="n">
        <v>15.03</v>
      </c>
      <c r="O479" t="n">
        <v>13638.32</v>
      </c>
      <c r="P479" t="n">
        <v>123.33</v>
      </c>
      <c r="Q479" t="n">
        <v>1389.87</v>
      </c>
      <c r="R479" t="n">
        <v>69.65000000000001</v>
      </c>
      <c r="S479" t="n">
        <v>39.31</v>
      </c>
      <c r="T479" t="n">
        <v>14161.55</v>
      </c>
      <c r="U479" t="n">
        <v>0.5600000000000001</v>
      </c>
      <c r="V479" t="n">
        <v>0.85</v>
      </c>
      <c r="W479" t="n">
        <v>3.44</v>
      </c>
      <c r="X479" t="n">
        <v>0.91</v>
      </c>
      <c r="Y479" t="n">
        <v>1</v>
      </c>
      <c r="Z479" t="n">
        <v>10</v>
      </c>
    </row>
    <row r="480">
      <c r="A480" t="n">
        <v>5</v>
      </c>
      <c r="B480" t="n">
        <v>50</v>
      </c>
      <c r="C480" t="inlineStr">
        <is>
          <t xml:space="preserve">CONCLUIDO	</t>
        </is>
      </c>
      <c r="D480" t="n">
        <v>5.6225</v>
      </c>
      <c r="E480" t="n">
        <v>17.79</v>
      </c>
      <c r="F480" t="n">
        <v>14.88</v>
      </c>
      <c r="G480" t="n">
        <v>22.9</v>
      </c>
      <c r="H480" t="n">
        <v>0.36</v>
      </c>
      <c r="I480" t="n">
        <v>39</v>
      </c>
      <c r="J480" t="n">
        <v>109</v>
      </c>
      <c r="K480" t="n">
        <v>41.65</v>
      </c>
      <c r="L480" t="n">
        <v>2.25</v>
      </c>
      <c r="M480" t="n">
        <v>37</v>
      </c>
      <c r="N480" t="n">
        <v>15.1</v>
      </c>
      <c r="O480" t="n">
        <v>13677.51</v>
      </c>
      <c r="P480" t="n">
        <v>118.92</v>
      </c>
      <c r="Q480" t="n">
        <v>1389.64</v>
      </c>
      <c r="R480" t="n">
        <v>64.88</v>
      </c>
      <c r="S480" t="n">
        <v>39.31</v>
      </c>
      <c r="T480" t="n">
        <v>11808.54</v>
      </c>
      <c r="U480" t="n">
        <v>0.61</v>
      </c>
      <c r="V480" t="n">
        <v>0.86</v>
      </c>
      <c r="W480" t="n">
        <v>3.43</v>
      </c>
      <c r="X480" t="n">
        <v>0.76</v>
      </c>
      <c r="Y480" t="n">
        <v>1</v>
      </c>
      <c r="Z480" t="n">
        <v>10</v>
      </c>
    </row>
    <row r="481">
      <c r="A481" t="n">
        <v>6</v>
      </c>
      <c r="B481" t="n">
        <v>50</v>
      </c>
      <c r="C481" t="inlineStr">
        <is>
          <t xml:space="preserve">CONCLUIDO	</t>
        </is>
      </c>
      <c r="D481" t="n">
        <v>5.6866</v>
      </c>
      <c r="E481" t="n">
        <v>17.59</v>
      </c>
      <c r="F481" t="n">
        <v>14.79</v>
      </c>
      <c r="G481" t="n">
        <v>26.11</v>
      </c>
      <c r="H481" t="n">
        <v>0.4</v>
      </c>
      <c r="I481" t="n">
        <v>34</v>
      </c>
      <c r="J481" t="n">
        <v>109.32</v>
      </c>
      <c r="K481" t="n">
        <v>41.65</v>
      </c>
      <c r="L481" t="n">
        <v>2.5</v>
      </c>
      <c r="M481" t="n">
        <v>29</v>
      </c>
      <c r="N481" t="n">
        <v>15.17</v>
      </c>
      <c r="O481" t="n">
        <v>13716.72</v>
      </c>
      <c r="P481" t="n">
        <v>114.45</v>
      </c>
      <c r="Q481" t="n">
        <v>1389.84</v>
      </c>
      <c r="R481" t="n">
        <v>62.18</v>
      </c>
      <c r="S481" t="n">
        <v>39.31</v>
      </c>
      <c r="T481" t="n">
        <v>10487.23</v>
      </c>
      <c r="U481" t="n">
        <v>0.63</v>
      </c>
      <c r="V481" t="n">
        <v>0.87</v>
      </c>
      <c r="W481" t="n">
        <v>3.42</v>
      </c>
      <c r="X481" t="n">
        <v>0.67</v>
      </c>
      <c r="Y481" t="n">
        <v>1</v>
      </c>
      <c r="Z481" t="n">
        <v>10</v>
      </c>
    </row>
    <row r="482">
      <c r="A482" t="n">
        <v>7</v>
      </c>
      <c r="B482" t="n">
        <v>50</v>
      </c>
      <c r="C482" t="inlineStr">
        <is>
          <t xml:space="preserve">CONCLUIDO	</t>
        </is>
      </c>
      <c r="D482" t="n">
        <v>5.731</v>
      </c>
      <c r="E482" t="n">
        <v>17.45</v>
      </c>
      <c r="F482" t="n">
        <v>14.72</v>
      </c>
      <c r="G482" t="n">
        <v>28.5</v>
      </c>
      <c r="H482" t="n">
        <v>0.44</v>
      </c>
      <c r="I482" t="n">
        <v>31</v>
      </c>
      <c r="J482" t="n">
        <v>109.64</v>
      </c>
      <c r="K482" t="n">
        <v>41.65</v>
      </c>
      <c r="L482" t="n">
        <v>2.75</v>
      </c>
      <c r="M482" t="n">
        <v>18</v>
      </c>
      <c r="N482" t="n">
        <v>15.24</v>
      </c>
      <c r="O482" t="n">
        <v>13755.95</v>
      </c>
      <c r="P482" t="n">
        <v>111.56</v>
      </c>
      <c r="Q482" t="n">
        <v>1389.88</v>
      </c>
      <c r="R482" t="n">
        <v>59.62</v>
      </c>
      <c r="S482" t="n">
        <v>39.31</v>
      </c>
      <c r="T482" t="n">
        <v>9222.940000000001</v>
      </c>
      <c r="U482" t="n">
        <v>0.66</v>
      </c>
      <c r="V482" t="n">
        <v>0.87</v>
      </c>
      <c r="W482" t="n">
        <v>3.42</v>
      </c>
      <c r="X482" t="n">
        <v>0.6</v>
      </c>
      <c r="Y482" t="n">
        <v>1</v>
      </c>
      <c r="Z482" t="n">
        <v>10</v>
      </c>
    </row>
    <row r="483">
      <c r="A483" t="n">
        <v>8</v>
      </c>
      <c r="B483" t="n">
        <v>50</v>
      </c>
      <c r="C483" t="inlineStr">
        <is>
          <t xml:space="preserve">CONCLUIDO	</t>
        </is>
      </c>
      <c r="D483" t="n">
        <v>5.735</v>
      </c>
      <c r="E483" t="n">
        <v>17.44</v>
      </c>
      <c r="F483" t="n">
        <v>14.73</v>
      </c>
      <c r="G483" t="n">
        <v>29.47</v>
      </c>
      <c r="H483" t="n">
        <v>0.48</v>
      </c>
      <c r="I483" t="n">
        <v>30</v>
      </c>
      <c r="J483" t="n">
        <v>109.96</v>
      </c>
      <c r="K483" t="n">
        <v>41.65</v>
      </c>
      <c r="L483" t="n">
        <v>3</v>
      </c>
      <c r="M483" t="n">
        <v>6</v>
      </c>
      <c r="N483" t="n">
        <v>15.31</v>
      </c>
      <c r="O483" t="n">
        <v>13795.21</v>
      </c>
      <c r="P483" t="n">
        <v>109.96</v>
      </c>
      <c r="Q483" t="n">
        <v>1389.76</v>
      </c>
      <c r="R483" t="n">
        <v>59.49</v>
      </c>
      <c r="S483" t="n">
        <v>39.31</v>
      </c>
      <c r="T483" t="n">
        <v>9159.75</v>
      </c>
      <c r="U483" t="n">
        <v>0.66</v>
      </c>
      <c r="V483" t="n">
        <v>0.87</v>
      </c>
      <c r="W483" t="n">
        <v>3.44</v>
      </c>
      <c r="X483" t="n">
        <v>0.61</v>
      </c>
      <c r="Y483" t="n">
        <v>1</v>
      </c>
      <c r="Z483" t="n">
        <v>10</v>
      </c>
    </row>
    <row r="484">
      <c r="A484" t="n">
        <v>9</v>
      </c>
      <c r="B484" t="n">
        <v>50</v>
      </c>
      <c r="C484" t="inlineStr">
        <is>
          <t xml:space="preserve">CONCLUIDO	</t>
        </is>
      </c>
      <c r="D484" t="n">
        <v>5.747</v>
      </c>
      <c r="E484" t="n">
        <v>17.4</v>
      </c>
      <c r="F484" t="n">
        <v>14.72</v>
      </c>
      <c r="G484" t="n">
        <v>30.45</v>
      </c>
      <c r="H484" t="n">
        <v>0.52</v>
      </c>
      <c r="I484" t="n">
        <v>29</v>
      </c>
      <c r="J484" t="n">
        <v>110.27</v>
      </c>
      <c r="K484" t="n">
        <v>41.65</v>
      </c>
      <c r="L484" t="n">
        <v>3.25</v>
      </c>
      <c r="M484" t="n">
        <v>0</v>
      </c>
      <c r="N484" t="n">
        <v>15.37</v>
      </c>
      <c r="O484" t="n">
        <v>13834.5</v>
      </c>
      <c r="P484" t="n">
        <v>110.17</v>
      </c>
      <c r="Q484" t="n">
        <v>1389.92</v>
      </c>
      <c r="R484" t="n">
        <v>58.78</v>
      </c>
      <c r="S484" t="n">
        <v>39.31</v>
      </c>
      <c r="T484" t="n">
        <v>8809.950000000001</v>
      </c>
      <c r="U484" t="n">
        <v>0.67</v>
      </c>
      <c r="V484" t="n">
        <v>0.87</v>
      </c>
      <c r="W484" t="n">
        <v>3.44</v>
      </c>
      <c r="X484" t="n">
        <v>0.6</v>
      </c>
      <c r="Y484" t="n">
        <v>1</v>
      </c>
      <c r="Z484" t="n">
        <v>10</v>
      </c>
    </row>
    <row r="485">
      <c r="A485" t="n">
        <v>0</v>
      </c>
      <c r="B485" t="n">
        <v>25</v>
      </c>
      <c r="C485" t="inlineStr">
        <is>
          <t xml:space="preserve">CONCLUIDO	</t>
        </is>
      </c>
      <c r="D485" t="n">
        <v>5.5366</v>
      </c>
      <c r="E485" t="n">
        <v>18.06</v>
      </c>
      <c r="F485" t="n">
        <v>15.4</v>
      </c>
      <c r="G485" t="n">
        <v>14.91</v>
      </c>
      <c r="H485" t="n">
        <v>0.28</v>
      </c>
      <c r="I485" t="n">
        <v>62</v>
      </c>
      <c r="J485" t="n">
        <v>61.76</v>
      </c>
      <c r="K485" t="n">
        <v>28.92</v>
      </c>
      <c r="L485" t="n">
        <v>1</v>
      </c>
      <c r="M485" t="n">
        <v>37</v>
      </c>
      <c r="N485" t="n">
        <v>6.84</v>
      </c>
      <c r="O485" t="n">
        <v>7851.41</v>
      </c>
      <c r="P485" t="n">
        <v>83.01000000000001</v>
      </c>
      <c r="Q485" t="n">
        <v>1389.88</v>
      </c>
      <c r="R485" t="n">
        <v>79.90000000000001</v>
      </c>
      <c r="S485" t="n">
        <v>39.31</v>
      </c>
      <c r="T485" t="n">
        <v>19205.3</v>
      </c>
      <c r="U485" t="n">
        <v>0.49</v>
      </c>
      <c r="V485" t="n">
        <v>0.83</v>
      </c>
      <c r="W485" t="n">
        <v>3.5</v>
      </c>
      <c r="X485" t="n">
        <v>1.28</v>
      </c>
      <c r="Y485" t="n">
        <v>1</v>
      </c>
      <c r="Z485" t="n">
        <v>10</v>
      </c>
    </row>
    <row r="486">
      <c r="A486" t="n">
        <v>1</v>
      </c>
      <c r="B486" t="n">
        <v>25</v>
      </c>
      <c r="C486" t="inlineStr">
        <is>
          <t xml:space="preserve">CONCLUIDO	</t>
        </is>
      </c>
      <c r="D486" t="n">
        <v>5.5835</v>
      </c>
      <c r="E486" t="n">
        <v>17.91</v>
      </c>
      <c r="F486" t="n">
        <v>15.32</v>
      </c>
      <c r="G486" t="n">
        <v>16.13</v>
      </c>
      <c r="H486" t="n">
        <v>0.35</v>
      </c>
      <c r="I486" t="n">
        <v>57</v>
      </c>
      <c r="J486" t="n">
        <v>62.05</v>
      </c>
      <c r="K486" t="n">
        <v>28.92</v>
      </c>
      <c r="L486" t="n">
        <v>1.25</v>
      </c>
      <c r="M486" t="n">
        <v>1</v>
      </c>
      <c r="N486" t="n">
        <v>6.88</v>
      </c>
      <c r="O486" t="n">
        <v>7887.12</v>
      </c>
      <c r="P486" t="n">
        <v>81.59999999999999</v>
      </c>
      <c r="Q486" t="n">
        <v>1389.94</v>
      </c>
      <c r="R486" t="n">
        <v>76.63</v>
      </c>
      <c r="S486" t="n">
        <v>39.31</v>
      </c>
      <c r="T486" t="n">
        <v>17596.05</v>
      </c>
      <c r="U486" t="n">
        <v>0.51</v>
      </c>
      <c r="V486" t="n">
        <v>0.84</v>
      </c>
      <c r="W486" t="n">
        <v>3.52</v>
      </c>
      <c r="X486" t="n">
        <v>1.2</v>
      </c>
      <c r="Y486" t="n">
        <v>1</v>
      </c>
      <c r="Z486" t="n">
        <v>10</v>
      </c>
    </row>
    <row r="487">
      <c r="A487" t="n">
        <v>2</v>
      </c>
      <c r="B487" t="n">
        <v>25</v>
      </c>
      <c r="C487" t="inlineStr">
        <is>
          <t xml:space="preserve">CONCLUIDO	</t>
        </is>
      </c>
      <c r="D487" t="n">
        <v>5.5823</v>
      </c>
      <c r="E487" t="n">
        <v>17.91</v>
      </c>
      <c r="F487" t="n">
        <v>15.33</v>
      </c>
      <c r="G487" t="n">
        <v>16.13</v>
      </c>
      <c r="H487" t="n">
        <v>0.42</v>
      </c>
      <c r="I487" t="n">
        <v>57</v>
      </c>
      <c r="J487" t="n">
        <v>62.34</v>
      </c>
      <c r="K487" t="n">
        <v>28.92</v>
      </c>
      <c r="L487" t="n">
        <v>1.5</v>
      </c>
      <c r="M487" t="n">
        <v>0</v>
      </c>
      <c r="N487" t="n">
        <v>6.92</v>
      </c>
      <c r="O487" t="n">
        <v>7922.85</v>
      </c>
      <c r="P487" t="n">
        <v>81.97</v>
      </c>
      <c r="Q487" t="n">
        <v>1389.91</v>
      </c>
      <c r="R487" t="n">
        <v>76.67</v>
      </c>
      <c r="S487" t="n">
        <v>39.31</v>
      </c>
      <c r="T487" t="n">
        <v>17613.2</v>
      </c>
      <c r="U487" t="n">
        <v>0.51</v>
      </c>
      <c r="V487" t="n">
        <v>0.84</v>
      </c>
      <c r="W487" t="n">
        <v>3.52</v>
      </c>
      <c r="X487" t="n">
        <v>1.2</v>
      </c>
      <c r="Y487" t="n">
        <v>1</v>
      </c>
      <c r="Z487" t="n">
        <v>10</v>
      </c>
    </row>
    <row r="488">
      <c r="A488" t="n">
        <v>0</v>
      </c>
      <c r="B488" t="n">
        <v>85</v>
      </c>
      <c r="C488" t="inlineStr">
        <is>
          <t xml:space="preserve">CONCLUIDO	</t>
        </is>
      </c>
      <c r="D488" t="n">
        <v>4.0029</v>
      </c>
      <c r="E488" t="n">
        <v>24.98</v>
      </c>
      <c r="F488" t="n">
        <v>17.32</v>
      </c>
      <c r="G488" t="n">
        <v>6.66</v>
      </c>
      <c r="H488" t="n">
        <v>0.11</v>
      </c>
      <c r="I488" t="n">
        <v>156</v>
      </c>
      <c r="J488" t="n">
        <v>167.88</v>
      </c>
      <c r="K488" t="n">
        <v>51.39</v>
      </c>
      <c r="L488" t="n">
        <v>1</v>
      </c>
      <c r="M488" t="n">
        <v>154</v>
      </c>
      <c r="N488" t="n">
        <v>30.49</v>
      </c>
      <c r="O488" t="n">
        <v>20939.59</v>
      </c>
      <c r="P488" t="n">
        <v>216.45</v>
      </c>
      <c r="Q488" t="n">
        <v>1390.15</v>
      </c>
      <c r="R488" t="n">
        <v>140.48</v>
      </c>
      <c r="S488" t="n">
        <v>39.31</v>
      </c>
      <c r="T488" t="n">
        <v>49025.04</v>
      </c>
      <c r="U488" t="n">
        <v>0.28</v>
      </c>
      <c r="V488" t="n">
        <v>0.74</v>
      </c>
      <c r="W488" t="n">
        <v>3.63</v>
      </c>
      <c r="X488" t="n">
        <v>3.2</v>
      </c>
      <c r="Y488" t="n">
        <v>1</v>
      </c>
      <c r="Z488" t="n">
        <v>10</v>
      </c>
    </row>
    <row r="489">
      <c r="A489" t="n">
        <v>1</v>
      </c>
      <c r="B489" t="n">
        <v>85</v>
      </c>
      <c r="C489" t="inlineStr">
        <is>
          <t xml:space="preserve">CONCLUIDO	</t>
        </is>
      </c>
      <c r="D489" t="n">
        <v>4.3607</v>
      </c>
      <c r="E489" t="n">
        <v>22.93</v>
      </c>
      <c r="F489" t="n">
        <v>16.53</v>
      </c>
      <c r="G489" t="n">
        <v>8.33</v>
      </c>
      <c r="H489" t="n">
        <v>0.13</v>
      </c>
      <c r="I489" t="n">
        <v>119</v>
      </c>
      <c r="J489" t="n">
        <v>168.25</v>
      </c>
      <c r="K489" t="n">
        <v>51.39</v>
      </c>
      <c r="L489" t="n">
        <v>1.25</v>
      </c>
      <c r="M489" t="n">
        <v>117</v>
      </c>
      <c r="N489" t="n">
        <v>30.6</v>
      </c>
      <c r="O489" t="n">
        <v>20984.25</v>
      </c>
      <c r="P489" t="n">
        <v>204.86</v>
      </c>
      <c r="Q489" t="n">
        <v>1390</v>
      </c>
      <c r="R489" t="n">
        <v>116.22</v>
      </c>
      <c r="S489" t="n">
        <v>39.31</v>
      </c>
      <c r="T489" t="n">
        <v>37081.16</v>
      </c>
      <c r="U489" t="n">
        <v>0.34</v>
      </c>
      <c r="V489" t="n">
        <v>0.78</v>
      </c>
      <c r="W489" t="n">
        <v>3.55</v>
      </c>
      <c r="X489" t="n">
        <v>2.4</v>
      </c>
      <c r="Y489" t="n">
        <v>1</v>
      </c>
      <c r="Z489" t="n">
        <v>10</v>
      </c>
    </row>
    <row r="490">
      <c r="A490" t="n">
        <v>2</v>
      </c>
      <c r="B490" t="n">
        <v>85</v>
      </c>
      <c r="C490" t="inlineStr">
        <is>
          <t xml:space="preserve">CONCLUIDO	</t>
        </is>
      </c>
      <c r="D490" t="n">
        <v>4.622</v>
      </c>
      <c r="E490" t="n">
        <v>21.64</v>
      </c>
      <c r="F490" t="n">
        <v>16.04</v>
      </c>
      <c r="G490" t="n">
        <v>10.13</v>
      </c>
      <c r="H490" t="n">
        <v>0.16</v>
      </c>
      <c r="I490" t="n">
        <v>95</v>
      </c>
      <c r="J490" t="n">
        <v>168.61</v>
      </c>
      <c r="K490" t="n">
        <v>51.39</v>
      </c>
      <c r="L490" t="n">
        <v>1.5</v>
      </c>
      <c r="M490" t="n">
        <v>93</v>
      </c>
      <c r="N490" t="n">
        <v>30.71</v>
      </c>
      <c r="O490" t="n">
        <v>21028.94</v>
      </c>
      <c r="P490" t="n">
        <v>197.16</v>
      </c>
      <c r="Q490" t="n">
        <v>1390.21</v>
      </c>
      <c r="R490" t="n">
        <v>100.59</v>
      </c>
      <c r="S490" t="n">
        <v>39.31</v>
      </c>
      <c r="T490" t="n">
        <v>29384.61</v>
      </c>
      <c r="U490" t="n">
        <v>0.39</v>
      </c>
      <c r="V490" t="n">
        <v>0.8</v>
      </c>
      <c r="W490" t="n">
        <v>3.53</v>
      </c>
      <c r="X490" t="n">
        <v>1.92</v>
      </c>
      <c r="Y490" t="n">
        <v>1</v>
      </c>
      <c r="Z490" t="n">
        <v>10</v>
      </c>
    </row>
    <row r="491">
      <c r="A491" t="n">
        <v>3</v>
      </c>
      <c r="B491" t="n">
        <v>85</v>
      </c>
      <c r="C491" t="inlineStr">
        <is>
          <t xml:space="preserve">CONCLUIDO	</t>
        </is>
      </c>
      <c r="D491" t="n">
        <v>4.8023</v>
      </c>
      <c r="E491" t="n">
        <v>20.82</v>
      </c>
      <c r="F491" t="n">
        <v>15.74</v>
      </c>
      <c r="G491" t="n">
        <v>11.8</v>
      </c>
      <c r="H491" t="n">
        <v>0.18</v>
      </c>
      <c r="I491" t="n">
        <v>80</v>
      </c>
      <c r="J491" t="n">
        <v>168.97</v>
      </c>
      <c r="K491" t="n">
        <v>51.39</v>
      </c>
      <c r="L491" t="n">
        <v>1.75</v>
      </c>
      <c r="M491" t="n">
        <v>78</v>
      </c>
      <c r="N491" t="n">
        <v>30.83</v>
      </c>
      <c r="O491" t="n">
        <v>21073.68</v>
      </c>
      <c r="P491" t="n">
        <v>191.49</v>
      </c>
      <c r="Q491" t="n">
        <v>1389.94</v>
      </c>
      <c r="R491" t="n">
        <v>91.31</v>
      </c>
      <c r="S491" t="n">
        <v>39.31</v>
      </c>
      <c r="T491" t="n">
        <v>24819.16</v>
      </c>
      <c r="U491" t="n">
        <v>0.43</v>
      </c>
      <c r="V491" t="n">
        <v>0.82</v>
      </c>
      <c r="W491" t="n">
        <v>3.5</v>
      </c>
      <c r="X491" t="n">
        <v>1.62</v>
      </c>
      <c r="Y491" t="n">
        <v>1</v>
      </c>
      <c r="Z491" t="n">
        <v>10</v>
      </c>
    </row>
    <row r="492">
      <c r="A492" t="n">
        <v>4</v>
      </c>
      <c r="B492" t="n">
        <v>85</v>
      </c>
      <c r="C492" t="inlineStr">
        <is>
          <t xml:space="preserve">CONCLUIDO	</t>
        </is>
      </c>
      <c r="D492" t="n">
        <v>4.9607</v>
      </c>
      <c r="E492" t="n">
        <v>20.16</v>
      </c>
      <c r="F492" t="n">
        <v>15.48</v>
      </c>
      <c r="G492" t="n">
        <v>13.66</v>
      </c>
      <c r="H492" t="n">
        <v>0.21</v>
      </c>
      <c r="I492" t="n">
        <v>68</v>
      </c>
      <c r="J492" t="n">
        <v>169.33</v>
      </c>
      <c r="K492" t="n">
        <v>51.39</v>
      </c>
      <c r="L492" t="n">
        <v>2</v>
      </c>
      <c r="M492" t="n">
        <v>66</v>
      </c>
      <c r="N492" t="n">
        <v>30.94</v>
      </c>
      <c r="O492" t="n">
        <v>21118.46</v>
      </c>
      <c r="P492" t="n">
        <v>186.68</v>
      </c>
      <c r="Q492" t="n">
        <v>1389.75</v>
      </c>
      <c r="R492" t="n">
        <v>83.39</v>
      </c>
      <c r="S492" t="n">
        <v>39.31</v>
      </c>
      <c r="T492" t="n">
        <v>20920.89</v>
      </c>
      <c r="U492" t="n">
        <v>0.47</v>
      </c>
      <c r="V492" t="n">
        <v>0.83</v>
      </c>
      <c r="W492" t="n">
        <v>3.48</v>
      </c>
      <c r="X492" t="n">
        <v>1.36</v>
      </c>
      <c r="Y492" t="n">
        <v>1</v>
      </c>
      <c r="Z492" t="n">
        <v>10</v>
      </c>
    </row>
    <row r="493">
      <c r="A493" t="n">
        <v>5</v>
      </c>
      <c r="B493" t="n">
        <v>85</v>
      </c>
      <c r="C493" t="inlineStr">
        <is>
          <t xml:space="preserve">CONCLUIDO	</t>
        </is>
      </c>
      <c r="D493" t="n">
        <v>5.0868</v>
      </c>
      <c r="E493" t="n">
        <v>19.66</v>
      </c>
      <c r="F493" t="n">
        <v>15.29</v>
      </c>
      <c r="G493" t="n">
        <v>15.55</v>
      </c>
      <c r="H493" t="n">
        <v>0.24</v>
      </c>
      <c r="I493" t="n">
        <v>59</v>
      </c>
      <c r="J493" t="n">
        <v>169.7</v>
      </c>
      <c r="K493" t="n">
        <v>51.39</v>
      </c>
      <c r="L493" t="n">
        <v>2.25</v>
      </c>
      <c r="M493" t="n">
        <v>57</v>
      </c>
      <c r="N493" t="n">
        <v>31.05</v>
      </c>
      <c r="O493" t="n">
        <v>21163.27</v>
      </c>
      <c r="P493" t="n">
        <v>182.42</v>
      </c>
      <c r="Q493" t="n">
        <v>1389.67</v>
      </c>
      <c r="R493" t="n">
        <v>77.48999999999999</v>
      </c>
      <c r="S493" t="n">
        <v>39.31</v>
      </c>
      <c r="T493" t="n">
        <v>18016.44</v>
      </c>
      <c r="U493" t="n">
        <v>0.51</v>
      </c>
      <c r="V493" t="n">
        <v>0.84</v>
      </c>
      <c r="W493" t="n">
        <v>3.46</v>
      </c>
      <c r="X493" t="n">
        <v>1.16</v>
      </c>
      <c r="Y493" t="n">
        <v>1</v>
      </c>
      <c r="Z493" t="n">
        <v>10</v>
      </c>
    </row>
    <row r="494">
      <c r="A494" t="n">
        <v>6</v>
      </c>
      <c r="B494" t="n">
        <v>85</v>
      </c>
      <c r="C494" t="inlineStr">
        <is>
          <t xml:space="preserve">CONCLUIDO	</t>
        </is>
      </c>
      <c r="D494" t="n">
        <v>5.172</v>
      </c>
      <c r="E494" t="n">
        <v>19.34</v>
      </c>
      <c r="F494" t="n">
        <v>15.17</v>
      </c>
      <c r="G494" t="n">
        <v>17.17</v>
      </c>
      <c r="H494" t="n">
        <v>0.26</v>
      </c>
      <c r="I494" t="n">
        <v>53</v>
      </c>
      <c r="J494" t="n">
        <v>170.06</v>
      </c>
      <c r="K494" t="n">
        <v>51.39</v>
      </c>
      <c r="L494" t="n">
        <v>2.5</v>
      </c>
      <c r="M494" t="n">
        <v>51</v>
      </c>
      <c r="N494" t="n">
        <v>31.17</v>
      </c>
      <c r="O494" t="n">
        <v>21208.12</v>
      </c>
      <c r="P494" t="n">
        <v>179.41</v>
      </c>
      <c r="Q494" t="n">
        <v>1389.86</v>
      </c>
      <c r="R494" t="n">
        <v>74.01000000000001</v>
      </c>
      <c r="S494" t="n">
        <v>39.31</v>
      </c>
      <c r="T494" t="n">
        <v>16306.59</v>
      </c>
      <c r="U494" t="n">
        <v>0.53</v>
      </c>
      <c r="V494" t="n">
        <v>0.85</v>
      </c>
      <c r="W494" t="n">
        <v>3.44</v>
      </c>
      <c r="X494" t="n">
        <v>1.04</v>
      </c>
      <c r="Y494" t="n">
        <v>1</v>
      </c>
      <c r="Z494" t="n">
        <v>10</v>
      </c>
    </row>
    <row r="495">
      <c r="A495" t="n">
        <v>7</v>
      </c>
      <c r="B495" t="n">
        <v>85</v>
      </c>
      <c r="C495" t="inlineStr">
        <is>
          <t xml:space="preserve">CONCLUIDO	</t>
        </is>
      </c>
      <c r="D495" t="n">
        <v>5.2629</v>
      </c>
      <c r="E495" t="n">
        <v>19</v>
      </c>
      <c r="F495" t="n">
        <v>15.04</v>
      </c>
      <c r="G495" t="n">
        <v>19.19</v>
      </c>
      <c r="H495" t="n">
        <v>0.29</v>
      </c>
      <c r="I495" t="n">
        <v>47</v>
      </c>
      <c r="J495" t="n">
        <v>170.42</v>
      </c>
      <c r="K495" t="n">
        <v>51.39</v>
      </c>
      <c r="L495" t="n">
        <v>2.75</v>
      </c>
      <c r="M495" t="n">
        <v>45</v>
      </c>
      <c r="N495" t="n">
        <v>31.28</v>
      </c>
      <c r="O495" t="n">
        <v>21253.01</v>
      </c>
      <c r="P495" t="n">
        <v>176.1</v>
      </c>
      <c r="Q495" t="n">
        <v>1389.85</v>
      </c>
      <c r="R495" t="n">
        <v>69.78</v>
      </c>
      <c r="S495" t="n">
        <v>39.31</v>
      </c>
      <c r="T495" t="n">
        <v>14219.2</v>
      </c>
      <c r="U495" t="n">
        <v>0.5600000000000001</v>
      </c>
      <c r="V495" t="n">
        <v>0.85</v>
      </c>
      <c r="W495" t="n">
        <v>3.43</v>
      </c>
      <c r="X495" t="n">
        <v>0.91</v>
      </c>
      <c r="Y495" t="n">
        <v>1</v>
      </c>
      <c r="Z495" t="n">
        <v>10</v>
      </c>
    </row>
    <row r="496">
      <c r="A496" t="n">
        <v>8</v>
      </c>
      <c r="B496" t="n">
        <v>85</v>
      </c>
      <c r="C496" t="inlineStr">
        <is>
          <t xml:space="preserve">CONCLUIDO	</t>
        </is>
      </c>
      <c r="D496" t="n">
        <v>5.3202</v>
      </c>
      <c r="E496" t="n">
        <v>18.8</v>
      </c>
      <c r="F496" t="n">
        <v>14.97</v>
      </c>
      <c r="G496" t="n">
        <v>20.88</v>
      </c>
      <c r="H496" t="n">
        <v>0.31</v>
      </c>
      <c r="I496" t="n">
        <v>43</v>
      </c>
      <c r="J496" t="n">
        <v>170.79</v>
      </c>
      <c r="K496" t="n">
        <v>51.39</v>
      </c>
      <c r="L496" t="n">
        <v>3</v>
      </c>
      <c r="M496" t="n">
        <v>41</v>
      </c>
      <c r="N496" t="n">
        <v>31.4</v>
      </c>
      <c r="O496" t="n">
        <v>21297.94</v>
      </c>
      <c r="P496" t="n">
        <v>173.38</v>
      </c>
      <c r="Q496" t="n">
        <v>1389.79</v>
      </c>
      <c r="R496" t="n">
        <v>67.40000000000001</v>
      </c>
      <c r="S496" t="n">
        <v>39.31</v>
      </c>
      <c r="T496" t="n">
        <v>13050.41</v>
      </c>
      <c r="U496" t="n">
        <v>0.58</v>
      </c>
      <c r="V496" t="n">
        <v>0.86</v>
      </c>
      <c r="W496" t="n">
        <v>3.43</v>
      </c>
      <c r="X496" t="n">
        <v>0.84</v>
      </c>
      <c r="Y496" t="n">
        <v>1</v>
      </c>
      <c r="Z496" t="n">
        <v>10</v>
      </c>
    </row>
    <row r="497">
      <c r="A497" t="n">
        <v>9</v>
      </c>
      <c r="B497" t="n">
        <v>85</v>
      </c>
      <c r="C497" t="inlineStr">
        <is>
          <t xml:space="preserve">CONCLUIDO	</t>
        </is>
      </c>
      <c r="D497" t="n">
        <v>5.38</v>
      </c>
      <c r="E497" t="n">
        <v>18.59</v>
      </c>
      <c r="F497" t="n">
        <v>14.89</v>
      </c>
      <c r="G497" t="n">
        <v>22.91</v>
      </c>
      <c r="H497" t="n">
        <v>0.34</v>
      </c>
      <c r="I497" t="n">
        <v>39</v>
      </c>
      <c r="J497" t="n">
        <v>171.15</v>
      </c>
      <c r="K497" t="n">
        <v>51.39</v>
      </c>
      <c r="L497" t="n">
        <v>3.25</v>
      </c>
      <c r="M497" t="n">
        <v>37</v>
      </c>
      <c r="N497" t="n">
        <v>31.51</v>
      </c>
      <c r="O497" t="n">
        <v>21342.91</v>
      </c>
      <c r="P497" t="n">
        <v>170.89</v>
      </c>
      <c r="Q497" t="n">
        <v>1389.65</v>
      </c>
      <c r="R497" t="n">
        <v>65.18000000000001</v>
      </c>
      <c r="S497" t="n">
        <v>39.31</v>
      </c>
      <c r="T497" t="n">
        <v>11960.69</v>
      </c>
      <c r="U497" t="n">
        <v>0.6</v>
      </c>
      <c r="V497" t="n">
        <v>0.86</v>
      </c>
      <c r="W497" t="n">
        <v>3.43</v>
      </c>
      <c r="X497" t="n">
        <v>0.77</v>
      </c>
      <c r="Y497" t="n">
        <v>1</v>
      </c>
      <c r="Z497" t="n">
        <v>10</v>
      </c>
    </row>
    <row r="498">
      <c r="A498" t="n">
        <v>10</v>
      </c>
      <c r="B498" t="n">
        <v>85</v>
      </c>
      <c r="C498" t="inlineStr">
        <is>
          <t xml:space="preserve">CONCLUIDO	</t>
        </is>
      </c>
      <c r="D498" t="n">
        <v>5.4281</v>
      </c>
      <c r="E498" t="n">
        <v>18.42</v>
      </c>
      <c r="F498" t="n">
        <v>14.83</v>
      </c>
      <c r="G498" t="n">
        <v>24.72</v>
      </c>
      <c r="H498" t="n">
        <v>0.36</v>
      </c>
      <c r="I498" t="n">
        <v>36</v>
      </c>
      <c r="J498" t="n">
        <v>171.52</v>
      </c>
      <c r="K498" t="n">
        <v>51.39</v>
      </c>
      <c r="L498" t="n">
        <v>3.5</v>
      </c>
      <c r="M498" t="n">
        <v>34</v>
      </c>
      <c r="N498" t="n">
        <v>31.63</v>
      </c>
      <c r="O498" t="n">
        <v>21387.92</v>
      </c>
      <c r="P498" t="n">
        <v>168.15</v>
      </c>
      <c r="Q498" t="n">
        <v>1389.92</v>
      </c>
      <c r="R498" t="n">
        <v>63.18</v>
      </c>
      <c r="S498" t="n">
        <v>39.31</v>
      </c>
      <c r="T498" t="n">
        <v>10975.99</v>
      </c>
      <c r="U498" t="n">
        <v>0.62</v>
      </c>
      <c r="V498" t="n">
        <v>0.87</v>
      </c>
      <c r="W498" t="n">
        <v>3.42</v>
      </c>
      <c r="X498" t="n">
        <v>0.71</v>
      </c>
      <c r="Y498" t="n">
        <v>1</v>
      </c>
      <c r="Z498" t="n">
        <v>10</v>
      </c>
    </row>
    <row r="499">
      <c r="A499" t="n">
        <v>11</v>
      </c>
      <c r="B499" t="n">
        <v>85</v>
      </c>
      <c r="C499" t="inlineStr">
        <is>
          <t xml:space="preserve">CONCLUIDO	</t>
        </is>
      </c>
      <c r="D499" t="n">
        <v>5.4798</v>
      </c>
      <c r="E499" t="n">
        <v>18.25</v>
      </c>
      <c r="F499" t="n">
        <v>14.76</v>
      </c>
      <c r="G499" t="n">
        <v>26.83</v>
      </c>
      <c r="H499" t="n">
        <v>0.39</v>
      </c>
      <c r="I499" t="n">
        <v>33</v>
      </c>
      <c r="J499" t="n">
        <v>171.88</v>
      </c>
      <c r="K499" t="n">
        <v>51.39</v>
      </c>
      <c r="L499" t="n">
        <v>3.75</v>
      </c>
      <c r="M499" t="n">
        <v>31</v>
      </c>
      <c r="N499" t="n">
        <v>31.74</v>
      </c>
      <c r="O499" t="n">
        <v>21432.96</v>
      </c>
      <c r="P499" t="n">
        <v>165.38</v>
      </c>
      <c r="Q499" t="n">
        <v>1389.61</v>
      </c>
      <c r="R499" t="n">
        <v>61.19</v>
      </c>
      <c r="S499" t="n">
        <v>39.31</v>
      </c>
      <c r="T499" t="n">
        <v>9996.299999999999</v>
      </c>
      <c r="U499" t="n">
        <v>0.64</v>
      </c>
      <c r="V499" t="n">
        <v>0.87</v>
      </c>
      <c r="W499" t="n">
        <v>3.41</v>
      </c>
      <c r="X499" t="n">
        <v>0.64</v>
      </c>
      <c r="Y499" t="n">
        <v>1</v>
      </c>
      <c r="Z499" t="n">
        <v>10</v>
      </c>
    </row>
    <row r="500">
      <c r="A500" t="n">
        <v>12</v>
      </c>
      <c r="B500" t="n">
        <v>85</v>
      </c>
      <c r="C500" t="inlineStr">
        <is>
          <t xml:space="preserve">CONCLUIDO	</t>
        </is>
      </c>
      <c r="D500" t="n">
        <v>5.5119</v>
      </c>
      <c r="E500" t="n">
        <v>18.14</v>
      </c>
      <c r="F500" t="n">
        <v>14.72</v>
      </c>
      <c r="G500" t="n">
        <v>28.49</v>
      </c>
      <c r="H500" t="n">
        <v>0.41</v>
      </c>
      <c r="I500" t="n">
        <v>31</v>
      </c>
      <c r="J500" t="n">
        <v>172.25</v>
      </c>
      <c r="K500" t="n">
        <v>51.39</v>
      </c>
      <c r="L500" t="n">
        <v>4</v>
      </c>
      <c r="M500" t="n">
        <v>29</v>
      </c>
      <c r="N500" t="n">
        <v>31.86</v>
      </c>
      <c r="O500" t="n">
        <v>21478.05</v>
      </c>
      <c r="P500" t="n">
        <v>163.4</v>
      </c>
      <c r="Q500" t="n">
        <v>1389.57</v>
      </c>
      <c r="R500" t="n">
        <v>59.85</v>
      </c>
      <c r="S500" t="n">
        <v>39.31</v>
      </c>
      <c r="T500" t="n">
        <v>9336.459999999999</v>
      </c>
      <c r="U500" t="n">
        <v>0.66</v>
      </c>
      <c r="V500" t="n">
        <v>0.87</v>
      </c>
      <c r="W500" t="n">
        <v>3.41</v>
      </c>
      <c r="X500" t="n">
        <v>0.6</v>
      </c>
      <c r="Y500" t="n">
        <v>1</v>
      </c>
      <c r="Z500" t="n">
        <v>10</v>
      </c>
    </row>
    <row r="501">
      <c r="A501" t="n">
        <v>13</v>
      </c>
      <c r="B501" t="n">
        <v>85</v>
      </c>
      <c r="C501" t="inlineStr">
        <is>
          <t xml:space="preserve">CONCLUIDO	</t>
        </is>
      </c>
      <c r="D501" t="n">
        <v>5.5616</v>
      </c>
      <c r="E501" t="n">
        <v>17.98</v>
      </c>
      <c r="F501" t="n">
        <v>14.66</v>
      </c>
      <c r="G501" t="n">
        <v>31.41</v>
      </c>
      <c r="H501" t="n">
        <v>0.44</v>
      </c>
      <c r="I501" t="n">
        <v>28</v>
      </c>
      <c r="J501" t="n">
        <v>172.61</v>
      </c>
      <c r="K501" t="n">
        <v>51.39</v>
      </c>
      <c r="L501" t="n">
        <v>4.25</v>
      </c>
      <c r="M501" t="n">
        <v>26</v>
      </c>
      <c r="N501" t="n">
        <v>31.97</v>
      </c>
      <c r="O501" t="n">
        <v>21523.17</v>
      </c>
      <c r="P501" t="n">
        <v>160.06</v>
      </c>
      <c r="Q501" t="n">
        <v>1389.63</v>
      </c>
      <c r="R501" t="n">
        <v>57.95</v>
      </c>
      <c r="S501" t="n">
        <v>39.31</v>
      </c>
      <c r="T501" t="n">
        <v>8401.41</v>
      </c>
      <c r="U501" t="n">
        <v>0.68</v>
      </c>
      <c r="V501" t="n">
        <v>0.88</v>
      </c>
      <c r="W501" t="n">
        <v>3.41</v>
      </c>
      <c r="X501" t="n">
        <v>0.54</v>
      </c>
      <c r="Y501" t="n">
        <v>1</v>
      </c>
      <c r="Z501" t="n">
        <v>10</v>
      </c>
    </row>
    <row r="502">
      <c r="A502" t="n">
        <v>14</v>
      </c>
      <c r="B502" t="n">
        <v>85</v>
      </c>
      <c r="C502" t="inlineStr">
        <is>
          <t xml:space="preserve">CONCLUIDO	</t>
        </is>
      </c>
      <c r="D502" t="n">
        <v>5.5784</v>
      </c>
      <c r="E502" t="n">
        <v>17.93</v>
      </c>
      <c r="F502" t="n">
        <v>14.64</v>
      </c>
      <c r="G502" t="n">
        <v>32.53</v>
      </c>
      <c r="H502" t="n">
        <v>0.46</v>
      </c>
      <c r="I502" t="n">
        <v>27</v>
      </c>
      <c r="J502" t="n">
        <v>172.98</v>
      </c>
      <c r="K502" t="n">
        <v>51.39</v>
      </c>
      <c r="L502" t="n">
        <v>4.5</v>
      </c>
      <c r="M502" t="n">
        <v>25</v>
      </c>
      <c r="N502" t="n">
        <v>32.09</v>
      </c>
      <c r="O502" t="n">
        <v>21568.34</v>
      </c>
      <c r="P502" t="n">
        <v>157.64</v>
      </c>
      <c r="Q502" t="n">
        <v>1389.65</v>
      </c>
      <c r="R502" t="n">
        <v>57.73</v>
      </c>
      <c r="S502" t="n">
        <v>39.31</v>
      </c>
      <c r="T502" t="n">
        <v>8295.4</v>
      </c>
      <c r="U502" t="n">
        <v>0.68</v>
      </c>
      <c r="V502" t="n">
        <v>0.88</v>
      </c>
      <c r="W502" t="n">
        <v>3.4</v>
      </c>
      <c r="X502" t="n">
        <v>0.52</v>
      </c>
      <c r="Y502" t="n">
        <v>1</v>
      </c>
      <c r="Z502" t="n">
        <v>10</v>
      </c>
    </row>
    <row r="503">
      <c r="A503" t="n">
        <v>15</v>
      </c>
      <c r="B503" t="n">
        <v>85</v>
      </c>
      <c r="C503" t="inlineStr">
        <is>
          <t xml:space="preserve">CONCLUIDO	</t>
        </is>
      </c>
      <c r="D503" t="n">
        <v>5.6116</v>
      </c>
      <c r="E503" t="n">
        <v>17.82</v>
      </c>
      <c r="F503" t="n">
        <v>14.6</v>
      </c>
      <c r="G503" t="n">
        <v>35.04</v>
      </c>
      <c r="H503" t="n">
        <v>0.49</v>
      </c>
      <c r="I503" t="n">
        <v>25</v>
      </c>
      <c r="J503" t="n">
        <v>173.35</v>
      </c>
      <c r="K503" t="n">
        <v>51.39</v>
      </c>
      <c r="L503" t="n">
        <v>4.75</v>
      </c>
      <c r="M503" t="n">
        <v>23</v>
      </c>
      <c r="N503" t="n">
        <v>32.2</v>
      </c>
      <c r="O503" t="n">
        <v>21613.54</v>
      </c>
      <c r="P503" t="n">
        <v>155.86</v>
      </c>
      <c r="Q503" t="n">
        <v>1389.63</v>
      </c>
      <c r="R503" t="n">
        <v>56.2</v>
      </c>
      <c r="S503" t="n">
        <v>39.31</v>
      </c>
      <c r="T503" t="n">
        <v>7541.59</v>
      </c>
      <c r="U503" t="n">
        <v>0.7</v>
      </c>
      <c r="V503" t="n">
        <v>0.88</v>
      </c>
      <c r="W503" t="n">
        <v>3.4</v>
      </c>
      <c r="X503" t="n">
        <v>0.48</v>
      </c>
      <c r="Y503" t="n">
        <v>1</v>
      </c>
      <c r="Z503" t="n">
        <v>10</v>
      </c>
    </row>
    <row r="504">
      <c r="A504" t="n">
        <v>16</v>
      </c>
      <c r="B504" t="n">
        <v>85</v>
      </c>
      <c r="C504" t="inlineStr">
        <is>
          <t xml:space="preserve">CONCLUIDO	</t>
        </is>
      </c>
      <c r="D504" t="n">
        <v>5.6438</v>
      </c>
      <c r="E504" t="n">
        <v>17.72</v>
      </c>
      <c r="F504" t="n">
        <v>14.57</v>
      </c>
      <c r="G504" t="n">
        <v>38</v>
      </c>
      <c r="H504" t="n">
        <v>0.51</v>
      </c>
      <c r="I504" t="n">
        <v>23</v>
      </c>
      <c r="J504" t="n">
        <v>173.71</v>
      </c>
      <c r="K504" t="n">
        <v>51.39</v>
      </c>
      <c r="L504" t="n">
        <v>5</v>
      </c>
      <c r="M504" t="n">
        <v>21</v>
      </c>
      <c r="N504" t="n">
        <v>32.32</v>
      </c>
      <c r="O504" t="n">
        <v>21658.78</v>
      </c>
      <c r="P504" t="n">
        <v>153.08</v>
      </c>
      <c r="Q504" t="n">
        <v>1389.65</v>
      </c>
      <c r="R504" t="n">
        <v>55.19</v>
      </c>
      <c r="S504" t="n">
        <v>39.31</v>
      </c>
      <c r="T504" t="n">
        <v>7045.81</v>
      </c>
      <c r="U504" t="n">
        <v>0.71</v>
      </c>
      <c r="V504" t="n">
        <v>0.88</v>
      </c>
      <c r="W504" t="n">
        <v>3.4</v>
      </c>
      <c r="X504" t="n">
        <v>0.44</v>
      </c>
      <c r="Y504" t="n">
        <v>1</v>
      </c>
      <c r="Z504" t="n">
        <v>10</v>
      </c>
    </row>
    <row r="505">
      <c r="A505" t="n">
        <v>17</v>
      </c>
      <c r="B505" t="n">
        <v>85</v>
      </c>
      <c r="C505" t="inlineStr">
        <is>
          <t xml:space="preserve">CONCLUIDO	</t>
        </is>
      </c>
      <c r="D505" t="n">
        <v>5.6633</v>
      </c>
      <c r="E505" t="n">
        <v>17.66</v>
      </c>
      <c r="F505" t="n">
        <v>14.54</v>
      </c>
      <c r="G505" t="n">
        <v>39.65</v>
      </c>
      <c r="H505" t="n">
        <v>0.53</v>
      </c>
      <c r="I505" t="n">
        <v>22</v>
      </c>
      <c r="J505" t="n">
        <v>174.08</v>
      </c>
      <c r="K505" t="n">
        <v>51.39</v>
      </c>
      <c r="L505" t="n">
        <v>5.25</v>
      </c>
      <c r="M505" t="n">
        <v>20</v>
      </c>
      <c r="N505" t="n">
        <v>32.44</v>
      </c>
      <c r="O505" t="n">
        <v>21704.07</v>
      </c>
      <c r="P505" t="n">
        <v>150.7</v>
      </c>
      <c r="Q505" t="n">
        <v>1389.67</v>
      </c>
      <c r="R505" t="n">
        <v>54.1</v>
      </c>
      <c r="S505" t="n">
        <v>39.31</v>
      </c>
      <c r="T505" t="n">
        <v>6507.66</v>
      </c>
      <c r="U505" t="n">
        <v>0.73</v>
      </c>
      <c r="V505" t="n">
        <v>0.88</v>
      </c>
      <c r="W505" t="n">
        <v>3.4</v>
      </c>
      <c r="X505" t="n">
        <v>0.42</v>
      </c>
      <c r="Y505" t="n">
        <v>1</v>
      </c>
      <c r="Z505" t="n">
        <v>10</v>
      </c>
    </row>
    <row r="506">
      <c r="A506" t="n">
        <v>18</v>
      </c>
      <c r="B506" t="n">
        <v>85</v>
      </c>
      <c r="C506" t="inlineStr">
        <is>
          <t xml:space="preserve">CONCLUIDO	</t>
        </is>
      </c>
      <c r="D506" t="n">
        <v>5.6792</v>
      </c>
      <c r="E506" t="n">
        <v>17.61</v>
      </c>
      <c r="F506" t="n">
        <v>14.52</v>
      </c>
      <c r="G506" t="n">
        <v>41.5</v>
      </c>
      <c r="H506" t="n">
        <v>0.5600000000000001</v>
      </c>
      <c r="I506" t="n">
        <v>21</v>
      </c>
      <c r="J506" t="n">
        <v>174.45</v>
      </c>
      <c r="K506" t="n">
        <v>51.39</v>
      </c>
      <c r="L506" t="n">
        <v>5.5</v>
      </c>
      <c r="M506" t="n">
        <v>17</v>
      </c>
      <c r="N506" t="n">
        <v>32.56</v>
      </c>
      <c r="O506" t="n">
        <v>21749.39</v>
      </c>
      <c r="P506" t="n">
        <v>147.19</v>
      </c>
      <c r="Q506" t="n">
        <v>1389.57</v>
      </c>
      <c r="R506" t="n">
        <v>53.58</v>
      </c>
      <c r="S506" t="n">
        <v>39.31</v>
      </c>
      <c r="T506" t="n">
        <v>6251.27</v>
      </c>
      <c r="U506" t="n">
        <v>0.73</v>
      </c>
      <c r="V506" t="n">
        <v>0.88</v>
      </c>
      <c r="W506" t="n">
        <v>3.4</v>
      </c>
      <c r="X506" t="n">
        <v>0.4</v>
      </c>
      <c r="Y506" t="n">
        <v>1</v>
      </c>
      <c r="Z506" t="n">
        <v>10</v>
      </c>
    </row>
    <row r="507">
      <c r="A507" t="n">
        <v>19</v>
      </c>
      <c r="B507" t="n">
        <v>85</v>
      </c>
      <c r="C507" t="inlineStr">
        <is>
          <t xml:space="preserve">CONCLUIDO	</t>
        </is>
      </c>
      <c r="D507" t="n">
        <v>5.6989</v>
      </c>
      <c r="E507" t="n">
        <v>17.55</v>
      </c>
      <c r="F507" t="n">
        <v>14.5</v>
      </c>
      <c r="G507" t="n">
        <v>43.49</v>
      </c>
      <c r="H507" t="n">
        <v>0.58</v>
      </c>
      <c r="I507" t="n">
        <v>20</v>
      </c>
      <c r="J507" t="n">
        <v>174.82</v>
      </c>
      <c r="K507" t="n">
        <v>51.39</v>
      </c>
      <c r="L507" t="n">
        <v>5.75</v>
      </c>
      <c r="M507" t="n">
        <v>16</v>
      </c>
      <c r="N507" t="n">
        <v>32.67</v>
      </c>
      <c r="O507" t="n">
        <v>21794.75</v>
      </c>
      <c r="P507" t="n">
        <v>146.01</v>
      </c>
      <c r="Q507" t="n">
        <v>1389.61</v>
      </c>
      <c r="R507" t="n">
        <v>52.85</v>
      </c>
      <c r="S507" t="n">
        <v>39.31</v>
      </c>
      <c r="T507" t="n">
        <v>5888.59</v>
      </c>
      <c r="U507" t="n">
        <v>0.74</v>
      </c>
      <c r="V507" t="n">
        <v>0.89</v>
      </c>
      <c r="W507" t="n">
        <v>3.4</v>
      </c>
      <c r="X507" t="n">
        <v>0.38</v>
      </c>
      <c r="Y507" t="n">
        <v>1</v>
      </c>
      <c r="Z507" t="n">
        <v>10</v>
      </c>
    </row>
    <row r="508">
      <c r="A508" t="n">
        <v>20</v>
      </c>
      <c r="B508" t="n">
        <v>85</v>
      </c>
      <c r="C508" t="inlineStr">
        <is>
          <t xml:space="preserve">CONCLUIDO	</t>
        </is>
      </c>
      <c r="D508" t="n">
        <v>5.7108</v>
      </c>
      <c r="E508" t="n">
        <v>17.51</v>
      </c>
      <c r="F508" t="n">
        <v>14.49</v>
      </c>
      <c r="G508" t="n">
        <v>45.77</v>
      </c>
      <c r="H508" t="n">
        <v>0.61</v>
      </c>
      <c r="I508" t="n">
        <v>19</v>
      </c>
      <c r="J508" t="n">
        <v>175.18</v>
      </c>
      <c r="K508" t="n">
        <v>51.39</v>
      </c>
      <c r="L508" t="n">
        <v>6</v>
      </c>
      <c r="M508" t="n">
        <v>11</v>
      </c>
      <c r="N508" t="n">
        <v>32.79</v>
      </c>
      <c r="O508" t="n">
        <v>21840.16</v>
      </c>
      <c r="P508" t="n">
        <v>143.83</v>
      </c>
      <c r="Q508" t="n">
        <v>1389.62</v>
      </c>
      <c r="R508" t="n">
        <v>52.67</v>
      </c>
      <c r="S508" t="n">
        <v>39.31</v>
      </c>
      <c r="T508" t="n">
        <v>5803.65</v>
      </c>
      <c r="U508" t="n">
        <v>0.75</v>
      </c>
      <c r="V508" t="n">
        <v>0.89</v>
      </c>
      <c r="W508" t="n">
        <v>3.4</v>
      </c>
      <c r="X508" t="n">
        <v>0.37</v>
      </c>
      <c r="Y508" t="n">
        <v>1</v>
      </c>
      <c r="Z508" t="n">
        <v>10</v>
      </c>
    </row>
    <row r="509">
      <c r="A509" t="n">
        <v>21</v>
      </c>
      <c r="B509" t="n">
        <v>85</v>
      </c>
      <c r="C509" t="inlineStr">
        <is>
          <t xml:space="preserve">CONCLUIDO	</t>
        </is>
      </c>
      <c r="D509" t="n">
        <v>5.7274</v>
      </c>
      <c r="E509" t="n">
        <v>17.46</v>
      </c>
      <c r="F509" t="n">
        <v>14.48</v>
      </c>
      <c r="G509" t="n">
        <v>48.26</v>
      </c>
      <c r="H509" t="n">
        <v>0.63</v>
      </c>
      <c r="I509" t="n">
        <v>18</v>
      </c>
      <c r="J509" t="n">
        <v>175.55</v>
      </c>
      <c r="K509" t="n">
        <v>51.39</v>
      </c>
      <c r="L509" t="n">
        <v>6.25</v>
      </c>
      <c r="M509" t="n">
        <v>8</v>
      </c>
      <c r="N509" t="n">
        <v>32.91</v>
      </c>
      <c r="O509" t="n">
        <v>21885.6</v>
      </c>
      <c r="P509" t="n">
        <v>142.82</v>
      </c>
      <c r="Q509" t="n">
        <v>1389.71</v>
      </c>
      <c r="R509" t="n">
        <v>52.08</v>
      </c>
      <c r="S509" t="n">
        <v>39.31</v>
      </c>
      <c r="T509" t="n">
        <v>5517.08</v>
      </c>
      <c r="U509" t="n">
        <v>0.75</v>
      </c>
      <c r="V509" t="n">
        <v>0.89</v>
      </c>
      <c r="W509" t="n">
        <v>3.4</v>
      </c>
      <c r="X509" t="n">
        <v>0.36</v>
      </c>
      <c r="Y509" t="n">
        <v>1</v>
      </c>
      <c r="Z509" t="n">
        <v>10</v>
      </c>
    </row>
    <row r="510">
      <c r="A510" t="n">
        <v>22</v>
      </c>
      <c r="B510" t="n">
        <v>85</v>
      </c>
      <c r="C510" t="inlineStr">
        <is>
          <t xml:space="preserve">CONCLUIDO	</t>
        </is>
      </c>
      <c r="D510" t="n">
        <v>5.7277</v>
      </c>
      <c r="E510" t="n">
        <v>17.46</v>
      </c>
      <c r="F510" t="n">
        <v>14.48</v>
      </c>
      <c r="G510" t="n">
        <v>48.25</v>
      </c>
      <c r="H510" t="n">
        <v>0.66</v>
      </c>
      <c r="I510" t="n">
        <v>18</v>
      </c>
      <c r="J510" t="n">
        <v>175.92</v>
      </c>
      <c r="K510" t="n">
        <v>51.39</v>
      </c>
      <c r="L510" t="n">
        <v>6.5</v>
      </c>
      <c r="M510" t="n">
        <v>2</v>
      </c>
      <c r="N510" t="n">
        <v>33.03</v>
      </c>
      <c r="O510" t="n">
        <v>21931.08</v>
      </c>
      <c r="P510" t="n">
        <v>142.47</v>
      </c>
      <c r="Q510" t="n">
        <v>1389.78</v>
      </c>
      <c r="R510" t="n">
        <v>51.77</v>
      </c>
      <c r="S510" t="n">
        <v>39.31</v>
      </c>
      <c r="T510" t="n">
        <v>5359.2</v>
      </c>
      <c r="U510" t="n">
        <v>0.76</v>
      </c>
      <c r="V510" t="n">
        <v>0.89</v>
      </c>
      <c r="W510" t="n">
        <v>3.41</v>
      </c>
      <c r="X510" t="n">
        <v>0.35</v>
      </c>
      <c r="Y510" t="n">
        <v>1</v>
      </c>
      <c r="Z510" t="n">
        <v>10</v>
      </c>
    </row>
    <row r="511">
      <c r="A511" t="n">
        <v>23</v>
      </c>
      <c r="B511" t="n">
        <v>85</v>
      </c>
      <c r="C511" t="inlineStr">
        <is>
          <t xml:space="preserve">CONCLUIDO	</t>
        </is>
      </c>
      <c r="D511" t="n">
        <v>5.7264</v>
      </c>
      <c r="E511" t="n">
        <v>17.46</v>
      </c>
      <c r="F511" t="n">
        <v>14.48</v>
      </c>
      <c r="G511" t="n">
        <v>48.27</v>
      </c>
      <c r="H511" t="n">
        <v>0.68</v>
      </c>
      <c r="I511" t="n">
        <v>18</v>
      </c>
      <c r="J511" t="n">
        <v>176.29</v>
      </c>
      <c r="K511" t="n">
        <v>51.39</v>
      </c>
      <c r="L511" t="n">
        <v>6.75</v>
      </c>
      <c r="M511" t="n">
        <v>1</v>
      </c>
      <c r="N511" t="n">
        <v>33.15</v>
      </c>
      <c r="O511" t="n">
        <v>21976.61</v>
      </c>
      <c r="P511" t="n">
        <v>142.08</v>
      </c>
      <c r="Q511" t="n">
        <v>1389.77</v>
      </c>
      <c r="R511" t="n">
        <v>51.84</v>
      </c>
      <c r="S511" t="n">
        <v>39.31</v>
      </c>
      <c r="T511" t="n">
        <v>5394.39</v>
      </c>
      <c r="U511" t="n">
        <v>0.76</v>
      </c>
      <c r="V511" t="n">
        <v>0.89</v>
      </c>
      <c r="W511" t="n">
        <v>3.41</v>
      </c>
      <c r="X511" t="n">
        <v>0.36</v>
      </c>
      <c r="Y511" t="n">
        <v>1</v>
      </c>
      <c r="Z511" t="n">
        <v>10</v>
      </c>
    </row>
    <row r="512">
      <c r="A512" t="n">
        <v>24</v>
      </c>
      <c r="B512" t="n">
        <v>85</v>
      </c>
      <c r="C512" t="inlineStr">
        <is>
          <t xml:space="preserve">CONCLUIDO	</t>
        </is>
      </c>
      <c r="D512" t="n">
        <v>5.7256</v>
      </c>
      <c r="E512" t="n">
        <v>17.47</v>
      </c>
      <c r="F512" t="n">
        <v>14.48</v>
      </c>
      <c r="G512" t="n">
        <v>48.28</v>
      </c>
      <c r="H512" t="n">
        <v>0.7</v>
      </c>
      <c r="I512" t="n">
        <v>18</v>
      </c>
      <c r="J512" t="n">
        <v>176.66</v>
      </c>
      <c r="K512" t="n">
        <v>51.39</v>
      </c>
      <c r="L512" t="n">
        <v>7</v>
      </c>
      <c r="M512" t="n">
        <v>0</v>
      </c>
      <c r="N512" t="n">
        <v>33.27</v>
      </c>
      <c r="O512" t="n">
        <v>22022.17</v>
      </c>
      <c r="P512" t="n">
        <v>142.4</v>
      </c>
      <c r="Q512" t="n">
        <v>1389.91</v>
      </c>
      <c r="R512" t="n">
        <v>51.84</v>
      </c>
      <c r="S512" t="n">
        <v>39.31</v>
      </c>
      <c r="T512" t="n">
        <v>5395.06</v>
      </c>
      <c r="U512" t="n">
        <v>0.76</v>
      </c>
      <c r="V512" t="n">
        <v>0.89</v>
      </c>
      <c r="W512" t="n">
        <v>3.41</v>
      </c>
      <c r="X512" t="n">
        <v>0.36</v>
      </c>
      <c r="Y512" t="n">
        <v>1</v>
      </c>
      <c r="Z512" t="n">
        <v>10</v>
      </c>
    </row>
    <row r="513">
      <c r="A513" t="n">
        <v>0</v>
      </c>
      <c r="B513" t="n">
        <v>20</v>
      </c>
      <c r="C513" t="inlineStr">
        <is>
          <t xml:space="preserve">CONCLUIDO	</t>
        </is>
      </c>
      <c r="D513" t="n">
        <v>5.4799</v>
      </c>
      <c r="E513" t="n">
        <v>18.25</v>
      </c>
      <c r="F513" t="n">
        <v>15.63</v>
      </c>
      <c r="G513" t="n">
        <v>13.21</v>
      </c>
      <c r="H513" t="n">
        <v>0.34</v>
      </c>
      <c r="I513" t="n">
        <v>71</v>
      </c>
      <c r="J513" t="n">
        <v>51.33</v>
      </c>
      <c r="K513" t="n">
        <v>24.83</v>
      </c>
      <c r="L513" t="n">
        <v>1</v>
      </c>
      <c r="M513" t="n">
        <v>0</v>
      </c>
      <c r="N513" t="n">
        <v>5.51</v>
      </c>
      <c r="O513" t="n">
        <v>6564.78</v>
      </c>
      <c r="P513" t="n">
        <v>73.78</v>
      </c>
      <c r="Q513" t="n">
        <v>1390.15</v>
      </c>
      <c r="R513" t="n">
        <v>85.72</v>
      </c>
      <c r="S513" t="n">
        <v>39.31</v>
      </c>
      <c r="T513" t="n">
        <v>22070.93</v>
      </c>
      <c r="U513" t="n">
        <v>0.46</v>
      </c>
      <c r="V513" t="n">
        <v>0.82</v>
      </c>
      <c r="W513" t="n">
        <v>3.56</v>
      </c>
      <c r="X513" t="n">
        <v>1.51</v>
      </c>
      <c r="Y513" t="n">
        <v>1</v>
      </c>
      <c r="Z513" t="n">
        <v>10</v>
      </c>
    </row>
    <row r="514">
      <c r="A514" t="n">
        <v>0</v>
      </c>
      <c r="B514" t="n">
        <v>120</v>
      </c>
      <c r="C514" t="inlineStr">
        <is>
          <t xml:space="preserve">CONCLUIDO	</t>
        </is>
      </c>
      <c r="D514" t="n">
        <v>3.2803</v>
      </c>
      <c r="E514" t="n">
        <v>30.48</v>
      </c>
      <c r="F514" t="n">
        <v>18.39</v>
      </c>
      <c r="G514" t="n">
        <v>5.36</v>
      </c>
      <c r="H514" t="n">
        <v>0.08</v>
      </c>
      <c r="I514" t="n">
        <v>206</v>
      </c>
      <c r="J514" t="n">
        <v>232.68</v>
      </c>
      <c r="K514" t="n">
        <v>57.72</v>
      </c>
      <c r="L514" t="n">
        <v>1</v>
      </c>
      <c r="M514" t="n">
        <v>204</v>
      </c>
      <c r="N514" t="n">
        <v>53.95</v>
      </c>
      <c r="O514" t="n">
        <v>28931.02</v>
      </c>
      <c r="P514" t="n">
        <v>285.71</v>
      </c>
      <c r="Q514" t="n">
        <v>1390.31</v>
      </c>
      <c r="R514" t="n">
        <v>173.88</v>
      </c>
      <c r="S514" t="n">
        <v>39.31</v>
      </c>
      <c r="T514" t="n">
        <v>65473.04</v>
      </c>
      <c r="U514" t="n">
        <v>0.23</v>
      </c>
      <c r="V514" t="n">
        <v>0.7</v>
      </c>
      <c r="W514" t="n">
        <v>3.71</v>
      </c>
      <c r="X514" t="n">
        <v>4.26</v>
      </c>
      <c r="Y514" t="n">
        <v>1</v>
      </c>
      <c r="Z514" t="n">
        <v>10</v>
      </c>
    </row>
    <row r="515">
      <c r="A515" t="n">
        <v>1</v>
      </c>
      <c r="B515" t="n">
        <v>120</v>
      </c>
      <c r="C515" t="inlineStr">
        <is>
          <t xml:space="preserve">CONCLUIDO	</t>
        </is>
      </c>
      <c r="D515" t="n">
        <v>3.705</v>
      </c>
      <c r="E515" t="n">
        <v>26.99</v>
      </c>
      <c r="F515" t="n">
        <v>17.27</v>
      </c>
      <c r="G515" t="n">
        <v>6.73</v>
      </c>
      <c r="H515" t="n">
        <v>0.1</v>
      </c>
      <c r="I515" t="n">
        <v>154</v>
      </c>
      <c r="J515" t="n">
        <v>233.1</v>
      </c>
      <c r="K515" t="n">
        <v>57.72</v>
      </c>
      <c r="L515" t="n">
        <v>1.25</v>
      </c>
      <c r="M515" t="n">
        <v>152</v>
      </c>
      <c r="N515" t="n">
        <v>54.13</v>
      </c>
      <c r="O515" t="n">
        <v>28983.75</v>
      </c>
      <c r="P515" t="n">
        <v>267.01</v>
      </c>
      <c r="Q515" t="n">
        <v>1390.07</v>
      </c>
      <c r="R515" t="n">
        <v>139.26</v>
      </c>
      <c r="S515" t="n">
        <v>39.31</v>
      </c>
      <c r="T515" t="n">
        <v>48424.44</v>
      </c>
      <c r="U515" t="n">
        <v>0.28</v>
      </c>
      <c r="V515" t="n">
        <v>0.74</v>
      </c>
      <c r="W515" t="n">
        <v>3.61</v>
      </c>
      <c r="X515" t="n">
        <v>3.14</v>
      </c>
      <c r="Y515" t="n">
        <v>1</v>
      </c>
      <c r="Z515" t="n">
        <v>10</v>
      </c>
    </row>
    <row r="516">
      <c r="A516" t="n">
        <v>2</v>
      </c>
      <c r="B516" t="n">
        <v>120</v>
      </c>
      <c r="C516" t="inlineStr">
        <is>
          <t xml:space="preserve">CONCLUIDO	</t>
        </is>
      </c>
      <c r="D516" t="n">
        <v>3.998</v>
      </c>
      <c r="E516" t="n">
        <v>25.01</v>
      </c>
      <c r="F516" t="n">
        <v>16.65</v>
      </c>
      <c r="G516" t="n">
        <v>8.06</v>
      </c>
      <c r="H516" t="n">
        <v>0.11</v>
      </c>
      <c r="I516" t="n">
        <v>124</v>
      </c>
      <c r="J516" t="n">
        <v>233.53</v>
      </c>
      <c r="K516" t="n">
        <v>57.72</v>
      </c>
      <c r="L516" t="n">
        <v>1.5</v>
      </c>
      <c r="M516" t="n">
        <v>122</v>
      </c>
      <c r="N516" t="n">
        <v>54.31</v>
      </c>
      <c r="O516" t="n">
        <v>29036.54</v>
      </c>
      <c r="P516" t="n">
        <v>256.36</v>
      </c>
      <c r="Q516" t="n">
        <v>1390.36</v>
      </c>
      <c r="R516" t="n">
        <v>120</v>
      </c>
      <c r="S516" t="n">
        <v>39.31</v>
      </c>
      <c r="T516" t="n">
        <v>38947.3</v>
      </c>
      <c r="U516" t="n">
        <v>0.33</v>
      </c>
      <c r="V516" t="n">
        <v>0.77</v>
      </c>
      <c r="W516" t="n">
        <v>3.57</v>
      </c>
      <c r="X516" t="n">
        <v>2.53</v>
      </c>
      <c r="Y516" t="n">
        <v>1</v>
      </c>
      <c r="Z516" t="n">
        <v>10</v>
      </c>
    </row>
    <row r="517">
      <c r="A517" t="n">
        <v>3</v>
      </c>
      <c r="B517" t="n">
        <v>120</v>
      </c>
      <c r="C517" t="inlineStr">
        <is>
          <t xml:space="preserve">CONCLUIDO	</t>
        </is>
      </c>
      <c r="D517" t="n">
        <v>4.2374</v>
      </c>
      <c r="E517" t="n">
        <v>23.6</v>
      </c>
      <c r="F517" t="n">
        <v>16.2</v>
      </c>
      <c r="G517" t="n">
        <v>9.44</v>
      </c>
      <c r="H517" t="n">
        <v>0.13</v>
      </c>
      <c r="I517" t="n">
        <v>103</v>
      </c>
      <c r="J517" t="n">
        <v>233.96</v>
      </c>
      <c r="K517" t="n">
        <v>57.72</v>
      </c>
      <c r="L517" t="n">
        <v>1.75</v>
      </c>
      <c r="M517" t="n">
        <v>101</v>
      </c>
      <c r="N517" t="n">
        <v>54.49</v>
      </c>
      <c r="O517" t="n">
        <v>29089.39</v>
      </c>
      <c r="P517" t="n">
        <v>248.17</v>
      </c>
      <c r="Q517" t="n">
        <v>1390.06</v>
      </c>
      <c r="R517" t="n">
        <v>106.02</v>
      </c>
      <c r="S517" t="n">
        <v>39.31</v>
      </c>
      <c r="T517" t="n">
        <v>32059.74</v>
      </c>
      <c r="U517" t="n">
        <v>0.37</v>
      </c>
      <c r="V517" t="n">
        <v>0.79</v>
      </c>
      <c r="W517" t="n">
        <v>3.52</v>
      </c>
      <c r="X517" t="n">
        <v>2.07</v>
      </c>
      <c r="Y517" t="n">
        <v>1</v>
      </c>
      <c r="Z517" t="n">
        <v>10</v>
      </c>
    </row>
    <row r="518">
      <c r="A518" t="n">
        <v>4</v>
      </c>
      <c r="B518" t="n">
        <v>120</v>
      </c>
      <c r="C518" t="inlineStr">
        <is>
          <t xml:space="preserve">CONCLUIDO	</t>
        </is>
      </c>
      <c r="D518" t="n">
        <v>4.4236</v>
      </c>
      <c r="E518" t="n">
        <v>22.61</v>
      </c>
      <c r="F518" t="n">
        <v>15.89</v>
      </c>
      <c r="G518" t="n">
        <v>10.83</v>
      </c>
      <c r="H518" t="n">
        <v>0.15</v>
      </c>
      <c r="I518" t="n">
        <v>88</v>
      </c>
      <c r="J518" t="n">
        <v>234.39</v>
      </c>
      <c r="K518" t="n">
        <v>57.72</v>
      </c>
      <c r="L518" t="n">
        <v>2</v>
      </c>
      <c r="M518" t="n">
        <v>86</v>
      </c>
      <c r="N518" t="n">
        <v>54.67</v>
      </c>
      <c r="O518" t="n">
        <v>29142.31</v>
      </c>
      <c r="P518" t="n">
        <v>242.26</v>
      </c>
      <c r="Q518" t="n">
        <v>1390.02</v>
      </c>
      <c r="R518" t="n">
        <v>96.29000000000001</v>
      </c>
      <c r="S518" t="n">
        <v>39.31</v>
      </c>
      <c r="T518" t="n">
        <v>27268.56</v>
      </c>
      <c r="U518" t="n">
        <v>0.41</v>
      </c>
      <c r="V518" t="n">
        <v>0.8100000000000001</v>
      </c>
      <c r="W518" t="n">
        <v>3.5</v>
      </c>
      <c r="X518" t="n">
        <v>1.76</v>
      </c>
      <c r="Y518" t="n">
        <v>1</v>
      </c>
      <c r="Z518" t="n">
        <v>10</v>
      </c>
    </row>
    <row r="519">
      <c r="A519" t="n">
        <v>5</v>
      </c>
      <c r="B519" t="n">
        <v>120</v>
      </c>
      <c r="C519" t="inlineStr">
        <is>
          <t xml:space="preserve">CONCLUIDO	</t>
        </is>
      </c>
      <c r="D519" t="n">
        <v>4.5711</v>
      </c>
      <c r="E519" t="n">
        <v>21.88</v>
      </c>
      <c r="F519" t="n">
        <v>15.66</v>
      </c>
      <c r="G519" t="n">
        <v>12.2</v>
      </c>
      <c r="H519" t="n">
        <v>0.17</v>
      </c>
      <c r="I519" t="n">
        <v>77</v>
      </c>
      <c r="J519" t="n">
        <v>234.82</v>
      </c>
      <c r="K519" t="n">
        <v>57.72</v>
      </c>
      <c r="L519" t="n">
        <v>2.25</v>
      </c>
      <c r="M519" t="n">
        <v>75</v>
      </c>
      <c r="N519" t="n">
        <v>54.85</v>
      </c>
      <c r="O519" t="n">
        <v>29195.29</v>
      </c>
      <c r="P519" t="n">
        <v>237.72</v>
      </c>
      <c r="Q519" t="n">
        <v>1389.83</v>
      </c>
      <c r="R519" t="n">
        <v>89.23999999999999</v>
      </c>
      <c r="S519" t="n">
        <v>39.31</v>
      </c>
      <c r="T519" t="n">
        <v>23800.24</v>
      </c>
      <c r="U519" t="n">
        <v>0.44</v>
      </c>
      <c r="V519" t="n">
        <v>0.82</v>
      </c>
      <c r="W519" t="n">
        <v>3.48</v>
      </c>
      <c r="X519" t="n">
        <v>1.54</v>
      </c>
      <c r="Y519" t="n">
        <v>1</v>
      </c>
      <c r="Z519" t="n">
        <v>10</v>
      </c>
    </row>
    <row r="520">
      <c r="A520" t="n">
        <v>6</v>
      </c>
      <c r="B520" t="n">
        <v>120</v>
      </c>
      <c r="C520" t="inlineStr">
        <is>
          <t xml:space="preserve">CONCLUIDO	</t>
        </is>
      </c>
      <c r="D520" t="n">
        <v>4.6967</v>
      </c>
      <c r="E520" t="n">
        <v>21.29</v>
      </c>
      <c r="F520" t="n">
        <v>15.48</v>
      </c>
      <c r="G520" t="n">
        <v>13.66</v>
      </c>
      <c r="H520" t="n">
        <v>0.19</v>
      </c>
      <c r="I520" t="n">
        <v>68</v>
      </c>
      <c r="J520" t="n">
        <v>235.25</v>
      </c>
      <c r="K520" t="n">
        <v>57.72</v>
      </c>
      <c r="L520" t="n">
        <v>2.5</v>
      </c>
      <c r="M520" t="n">
        <v>66</v>
      </c>
      <c r="N520" t="n">
        <v>55.03</v>
      </c>
      <c r="O520" t="n">
        <v>29248.33</v>
      </c>
      <c r="P520" t="n">
        <v>233.84</v>
      </c>
      <c r="Q520" t="n">
        <v>1390.04</v>
      </c>
      <c r="R520" t="n">
        <v>83.44</v>
      </c>
      <c r="S520" t="n">
        <v>39.31</v>
      </c>
      <c r="T520" t="n">
        <v>20943.55</v>
      </c>
      <c r="U520" t="n">
        <v>0.47</v>
      </c>
      <c r="V520" t="n">
        <v>0.83</v>
      </c>
      <c r="W520" t="n">
        <v>3.48</v>
      </c>
      <c r="X520" t="n">
        <v>1.36</v>
      </c>
      <c r="Y520" t="n">
        <v>1</v>
      </c>
      <c r="Z520" t="n">
        <v>10</v>
      </c>
    </row>
    <row r="521">
      <c r="A521" t="n">
        <v>7</v>
      </c>
      <c r="B521" t="n">
        <v>120</v>
      </c>
      <c r="C521" t="inlineStr">
        <is>
          <t xml:space="preserve">CONCLUIDO	</t>
        </is>
      </c>
      <c r="D521" t="n">
        <v>4.8007</v>
      </c>
      <c r="E521" t="n">
        <v>20.83</v>
      </c>
      <c r="F521" t="n">
        <v>15.34</v>
      </c>
      <c r="G521" t="n">
        <v>15.09</v>
      </c>
      <c r="H521" t="n">
        <v>0.21</v>
      </c>
      <c r="I521" t="n">
        <v>61</v>
      </c>
      <c r="J521" t="n">
        <v>235.68</v>
      </c>
      <c r="K521" t="n">
        <v>57.72</v>
      </c>
      <c r="L521" t="n">
        <v>2.75</v>
      </c>
      <c r="M521" t="n">
        <v>59</v>
      </c>
      <c r="N521" t="n">
        <v>55.21</v>
      </c>
      <c r="O521" t="n">
        <v>29301.44</v>
      </c>
      <c r="P521" t="n">
        <v>230.53</v>
      </c>
      <c r="Q521" t="n">
        <v>1389.82</v>
      </c>
      <c r="R521" t="n">
        <v>79.58</v>
      </c>
      <c r="S521" t="n">
        <v>39.31</v>
      </c>
      <c r="T521" t="n">
        <v>19048.34</v>
      </c>
      <c r="U521" t="n">
        <v>0.49</v>
      </c>
      <c r="V521" t="n">
        <v>0.84</v>
      </c>
      <c r="W521" t="n">
        <v>3.45</v>
      </c>
      <c r="X521" t="n">
        <v>1.22</v>
      </c>
      <c r="Y521" t="n">
        <v>1</v>
      </c>
      <c r="Z521" t="n">
        <v>10</v>
      </c>
    </row>
    <row r="522">
      <c r="A522" t="n">
        <v>8</v>
      </c>
      <c r="B522" t="n">
        <v>120</v>
      </c>
      <c r="C522" t="inlineStr">
        <is>
          <t xml:space="preserve">CONCLUIDO	</t>
        </is>
      </c>
      <c r="D522" t="n">
        <v>4.8765</v>
      </c>
      <c r="E522" t="n">
        <v>20.51</v>
      </c>
      <c r="F522" t="n">
        <v>15.25</v>
      </c>
      <c r="G522" t="n">
        <v>16.34</v>
      </c>
      <c r="H522" t="n">
        <v>0.23</v>
      </c>
      <c r="I522" t="n">
        <v>56</v>
      </c>
      <c r="J522" t="n">
        <v>236.11</v>
      </c>
      <c r="K522" t="n">
        <v>57.72</v>
      </c>
      <c r="L522" t="n">
        <v>3</v>
      </c>
      <c r="M522" t="n">
        <v>54</v>
      </c>
      <c r="N522" t="n">
        <v>55.39</v>
      </c>
      <c r="O522" t="n">
        <v>29354.61</v>
      </c>
      <c r="P522" t="n">
        <v>227.92</v>
      </c>
      <c r="Q522" t="n">
        <v>1389.81</v>
      </c>
      <c r="R522" t="n">
        <v>75.84</v>
      </c>
      <c r="S522" t="n">
        <v>39.31</v>
      </c>
      <c r="T522" t="n">
        <v>17207.28</v>
      </c>
      <c r="U522" t="n">
        <v>0.52</v>
      </c>
      <c r="V522" t="n">
        <v>0.84</v>
      </c>
      <c r="W522" t="n">
        <v>3.47</v>
      </c>
      <c r="X522" t="n">
        <v>1.12</v>
      </c>
      <c r="Y522" t="n">
        <v>1</v>
      </c>
      <c r="Z522" t="n">
        <v>10</v>
      </c>
    </row>
    <row r="523">
      <c r="A523" t="n">
        <v>9</v>
      </c>
      <c r="B523" t="n">
        <v>120</v>
      </c>
      <c r="C523" t="inlineStr">
        <is>
          <t xml:space="preserve">CONCLUIDO	</t>
        </is>
      </c>
      <c r="D523" t="n">
        <v>4.9592</v>
      </c>
      <c r="E523" t="n">
        <v>20.16</v>
      </c>
      <c r="F523" t="n">
        <v>15.13</v>
      </c>
      <c r="G523" t="n">
        <v>17.8</v>
      </c>
      <c r="H523" t="n">
        <v>0.24</v>
      </c>
      <c r="I523" t="n">
        <v>51</v>
      </c>
      <c r="J523" t="n">
        <v>236.54</v>
      </c>
      <c r="K523" t="n">
        <v>57.72</v>
      </c>
      <c r="L523" t="n">
        <v>3.25</v>
      </c>
      <c r="M523" t="n">
        <v>49</v>
      </c>
      <c r="N523" t="n">
        <v>55.57</v>
      </c>
      <c r="O523" t="n">
        <v>29407.85</v>
      </c>
      <c r="P523" t="n">
        <v>224.92</v>
      </c>
      <c r="Q523" t="n">
        <v>1389.65</v>
      </c>
      <c r="R523" t="n">
        <v>72.81</v>
      </c>
      <c r="S523" t="n">
        <v>39.31</v>
      </c>
      <c r="T523" t="n">
        <v>15716.86</v>
      </c>
      <c r="U523" t="n">
        <v>0.54</v>
      </c>
      <c r="V523" t="n">
        <v>0.85</v>
      </c>
      <c r="W523" t="n">
        <v>3.44</v>
      </c>
      <c r="X523" t="n">
        <v>1.01</v>
      </c>
      <c r="Y523" t="n">
        <v>1</v>
      </c>
      <c r="Z523" t="n">
        <v>10</v>
      </c>
    </row>
    <row r="524">
      <c r="A524" t="n">
        <v>10</v>
      </c>
      <c r="B524" t="n">
        <v>120</v>
      </c>
      <c r="C524" t="inlineStr">
        <is>
          <t xml:space="preserve">CONCLUIDO	</t>
        </is>
      </c>
      <c r="D524" t="n">
        <v>5.0255</v>
      </c>
      <c r="E524" t="n">
        <v>19.9</v>
      </c>
      <c r="F524" t="n">
        <v>15.05</v>
      </c>
      <c r="G524" t="n">
        <v>19.21</v>
      </c>
      <c r="H524" t="n">
        <v>0.26</v>
      </c>
      <c r="I524" t="n">
        <v>47</v>
      </c>
      <c r="J524" t="n">
        <v>236.98</v>
      </c>
      <c r="K524" t="n">
        <v>57.72</v>
      </c>
      <c r="L524" t="n">
        <v>3.5</v>
      </c>
      <c r="M524" t="n">
        <v>45</v>
      </c>
      <c r="N524" t="n">
        <v>55.75</v>
      </c>
      <c r="O524" t="n">
        <v>29461.15</v>
      </c>
      <c r="P524" t="n">
        <v>222.78</v>
      </c>
      <c r="Q524" t="n">
        <v>1389.71</v>
      </c>
      <c r="R524" t="n">
        <v>70.05</v>
      </c>
      <c r="S524" t="n">
        <v>39.31</v>
      </c>
      <c r="T524" t="n">
        <v>14356.27</v>
      </c>
      <c r="U524" t="n">
        <v>0.5600000000000001</v>
      </c>
      <c r="V524" t="n">
        <v>0.85</v>
      </c>
      <c r="W524" t="n">
        <v>3.44</v>
      </c>
      <c r="X524" t="n">
        <v>0.93</v>
      </c>
      <c r="Y524" t="n">
        <v>1</v>
      </c>
      <c r="Z524" t="n">
        <v>10</v>
      </c>
    </row>
    <row r="525">
      <c r="A525" t="n">
        <v>11</v>
      </c>
      <c r="B525" t="n">
        <v>120</v>
      </c>
      <c r="C525" t="inlineStr">
        <is>
          <t xml:space="preserve">CONCLUIDO	</t>
        </is>
      </c>
      <c r="D525" t="n">
        <v>5.0958</v>
      </c>
      <c r="E525" t="n">
        <v>19.62</v>
      </c>
      <c r="F525" t="n">
        <v>14.96</v>
      </c>
      <c r="G525" t="n">
        <v>20.87</v>
      </c>
      <c r="H525" t="n">
        <v>0.28</v>
      </c>
      <c r="I525" t="n">
        <v>43</v>
      </c>
      <c r="J525" t="n">
        <v>237.41</v>
      </c>
      <c r="K525" t="n">
        <v>57.72</v>
      </c>
      <c r="L525" t="n">
        <v>3.75</v>
      </c>
      <c r="M525" t="n">
        <v>41</v>
      </c>
      <c r="N525" t="n">
        <v>55.93</v>
      </c>
      <c r="O525" t="n">
        <v>29514.51</v>
      </c>
      <c r="P525" t="n">
        <v>220.14</v>
      </c>
      <c r="Q525" t="n">
        <v>1389.59</v>
      </c>
      <c r="R525" t="n">
        <v>67.48999999999999</v>
      </c>
      <c r="S525" t="n">
        <v>39.31</v>
      </c>
      <c r="T525" t="n">
        <v>13096.82</v>
      </c>
      <c r="U525" t="n">
        <v>0.58</v>
      </c>
      <c r="V525" t="n">
        <v>0.86</v>
      </c>
      <c r="W525" t="n">
        <v>3.43</v>
      </c>
      <c r="X525" t="n">
        <v>0.83</v>
      </c>
      <c r="Y525" t="n">
        <v>1</v>
      </c>
      <c r="Z525" t="n">
        <v>10</v>
      </c>
    </row>
    <row r="526">
      <c r="A526" t="n">
        <v>12</v>
      </c>
      <c r="B526" t="n">
        <v>120</v>
      </c>
      <c r="C526" t="inlineStr">
        <is>
          <t xml:space="preserve">CONCLUIDO	</t>
        </is>
      </c>
      <c r="D526" t="n">
        <v>5.1446</v>
      </c>
      <c r="E526" t="n">
        <v>19.44</v>
      </c>
      <c r="F526" t="n">
        <v>14.91</v>
      </c>
      <c r="G526" t="n">
        <v>22.36</v>
      </c>
      <c r="H526" t="n">
        <v>0.3</v>
      </c>
      <c r="I526" t="n">
        <v>40</v>
      </c>
      <c r="J526" t="n">
        <v>237.84</v>
      </c>
      <c r="K526" t="n">
        <v>57.72</v>
      </c>
      <c r="L526" t="n">
        <v>4</v>
      </c>
      <c r="M526" t="n">
        <v>38</v>
      </c>
      <c r="N526" t="n">
        <v>56.12</v>
      </c>
      <c r="O526" t="n">
        <v>29567.95</v>
      </c>
      <c r="P526" t="n">
        <v>218.08</v>
      </c>
      <c r="Q526" t="n">
        <v>1389.74</v>
      </c>
      <c r="R526" t="n">
        <v>65.72</v>
      </c>
      <c r="S526" t="n">
        <v>39.31</v>
      </c>
      <c r="T526" t="n">
        <v>12225.15</v>
      </c>
      <c r="U526" t="n">
        <v>0.6</v>
      </c>
      <c r="V526" t="n">
        <v>0.86</v>
      </c>
      <c r="W526" t="n">
        <v>3.42</v>
      </c>
      <c r="X526" t="n">
        <v>0.78</v>
      </c>
      <c r="Y526" t="n">
        <v>1</v>
      </c>
      <c r="Z526" t="n">
        <v>10</v>
      </c>
    </row>
    <row r="527">
      <c r="A527" t="n">
        <v>13</v>
      </c>
      <c r="B527" t="n">
        <v>120</v>
      </c>
      <c r="C527" t="inlineStr">
        <is>
          <t xml:space="preserve">CONCLUIDO	</t>
        </is>
      </c>
      <c r="D527" t="n">
        <v>5.1781</v>
      </c>
      <c r="E527" t="n">
        <v>19.31</v>
      </c>
      <c r="F527" t="n">
        <v>14.87</v>
      </c>
      <c r="G527" t="n">
        <v>23.48</v>
      </c>
      <c r="H527" t="n">
        <v>0.32</v>
      </c>
      <c r="I527" t="n">
        <v>38</v>
      </c>
      <c r="J527" t="n">
        <v>238.28</v>
      </c>
      <c r="K527" t="n">
        <v>57.72</v>
      </c>
      <c r="L527" t="n">
        <v>4.25</v>
      </c>
      <c r="M527" t="n">
        <v>36</v>
      </c>
      <c r="N527" t="n">
        <v>56.3</v>
      </c>
      <c r="O527" t="n">
        <v>29621.44</v>
      </c>
      <c r="P527" t="n">
        <v>216.94</v>
      </c>
      <c r="Q527" t="n">
        <v>1389.67</v>
      </c>
      <c r="R527" t="n">
        <v>64.44</v>
      </c>
      <c r="S527" t="n">
        <v>39.31</v>
      </c>
      <c r="T527" t="n">
        <v>11593.47</v>
      </c>
      <c r="U527" t="n">
        <v>0.61</v>
      </c>
      <c r="V527" t="n">
        <v>0.86</v>
      </c>
      <c r="W527" t="n">
        <v>3.43</v>
      </c>
      <c r="X527" t="n">
        <v>0.75</v>
      </c>
      <c r="Y527" t="n">
        <v>1</v>
      </c>
      <c r="Z527" t="n">
        <v>10</v>
      </c>
    </row>
    <row r="528">
      <c r="A528" t="n">
        <v>14</v>
      </c>
      <c r="B528" t="n">
        <v>120</v>
      </c>
      <c r="C528" t="inlineStr">
        <is>
          <t xml:space="preserve">CONCLUIDO	</t>
        </is>
      </c>
      <c r="D528" t="n">
        <v>5.2125</v>
      </c>
      <c r="E528" t="n">
        <v>19.18</v>
      </c>
      <c r="F528" t="n">
        <v>14.84</v>
      </c>
      <c r="G528" t="n">
        <v>24.73</v>
      </c>
      <c r="H528" t="n">
        <v>0.34</v>
      </c>
      <c r="I528" t="n">
        <v>36</v>
      </c>
      <c r="J528" t="n">
        <v>238.71</v>
      </c>
      <c r="K528" t="n">
        <v>57.72</v>
      </c>
      <c r="L528" t="n">
        <v>4.5</v>
      </c>
      <c r="M528" t="n">
        <v>34</v>
      </c>
      <c r="N528" t="n">
        <v>56.49</v>
      </c>
      <c r="O528" t="n">
        <v>29675.01</v>
      </c>
      <c r="P528" t="n">
        <v>214.52</v>
      </c>
      <c r="Q528" t="n">
        <v>1389.6</v>
      </c>
      <c r="R528" t="n">
        <v>63.54</v>
      </c>
      <c r="S528" t="n">
        <v>39.31</v>
      </c>
      <c r="T528" t="n">
        <v>11153.23</v>
      </c>
      <c r="U528" t="n">
        <v>0.62</v>
      </c>
      <c r="V528" t="n">
        <v>0.87</v>
      </c>
      <c r="W528" t="n">
        <v>3.42</v>
      </c>
      <c r="X528" t="n">
        <v>0.71</v>
      </c>
      <c r="Y528" t="n">
        <v>1</v>
      </c>
      <c r="Z528" t="n">
        <v>10</v>
      </c>
    </row>
    <row r="529">
      <c r="A529" t="n">
        <v>15</v>
      </c>
      <c r="B529" t="n">
        <v>120</v>
      </c>
      <c r="C529" t="inlineStr">
        <is>
          <t xml:space="preserve">CONCLUIDO	</t>
        </is>
      </c>
      <c r="D529" t="n">
        <v>5.2709</v>
      </c>
      <c r="E529" t="n">
        <v>18.97</v>
      </c>
      <c r="F529" t="n">
        <v>14.76</v>
      </c>
      <c r="G529" t="n">
        <v>26.84</v>
      </c>
      <c r="H529" t="n">
        <v>0.35</v>
      </c>
      <c r="I529" t="n">
        <v>33</v>
      </c>
      <c r="J529" t="n">
        <v>239.14</v>
      </c>
      <c r="K529" t="n">
        <v>57.72</v>
      </c>
      <c r="L529" t="n">
        <v>4.75</v>
      </c>
      <c r="M529" t="n">
        <v>31</v>
      </c>
      <c r="N529" t="n">
        <v>56.67</v>
      </c>
      <c r="O529" t="n">
        <v>29728.63</v>
      </c>
      <c r="P529" t="n">
        <v>212.28</v>
      </c>
      <c r="Q529" t="n">
        <v>1389.65</v>
      </c>
      <c r="R529" t="n">
        <v>61.28</v>
      </c>
      <c r="S529" t="n">
        <v>39.31</v>
      </c>
      <c r="T529" t="n">
        <v>10042.66</v>
      </c>
      <c r="U529" t="n">
        <v>0.64</v>
      </c>
      <c r="V529" t="n">
        <v>0.87</v>
      </c>
      <c r="W529" t="n">
        <v>3.41</v>
      </c>
      <c r="X529" t="n">
        <v>0.64</v>
      </c>
      <c r="Y529" t="n">
        <v>1</v>
      </c>
      <c r="Z529" t="n">
        <v>10</v>
      </c>
    </row>
    <row r="530">
      <c r="A530" t="n">
        <v>16</v>
      </c>
      <c r="B530" t="n">
        <v>120</v>
      </c>
      <c r="C530" t="inlineStr">
        <is>
          <t xml:space="preserve">CONCLUIDO	</t>
        </is>
      </c>
      <c r="D530" t="n">
        <v>5.2853</v>
      </c>
      <c r="E530" t="n">
        <v>18.92</v>
      </c>
      <c r="F530" t="n">
        <v>14.75</v>
      </c>
      <c r="G530" t="n">
        <v>27.66</v>
      </c>
      <c r="H530" t="n">
        <v>0.37</v>
      </c>
      <c r="I530" t="n">
        <v>32</v>
      </c>
      <c r="J530" t="n">
        <v>239.58</v>
      </c>
      <c r="K530" t="n">
        <v>57.72</v>
      </c>
      <c r="L530" t="n">
        <v>5</v>
      </c>
      <c r="M530" t="n">
        <v>30</v>
      </c>
      <c r="N530" t="n">
        <v>56.86</v>
      </c>
      <c r="O530" t="n">
        <v>29782.33</v>
      </c>
      <c r="P530" t="n">
        <v>211.17</v>
      </c>
      <c r="Q530" t="n">
        <v>1389.65</v>
      </c>
      <c r="R530" t="n">
        <v>60.91</v>
      </c>
      <c r="S530" t="n">
        <v>39.31</v>
      </c>
      <c r="T530" t="n">
        <v>9861.75</v>
      </c>
      <c r="U530" t="n">
        <v>0.65</v>
      </c>
      <c r="V530" t="n">
        <v>0.87</v>
      </c>
      <c r="W530" t="n">
        <v>3.41</v>
      </c>
      <c r="X530" t="n">
        <v>0.63</v>
      </c>
      <c r="Y530" t="n">
        <v>1</v>
      </c>
      <c r="Z530" t="n">
        <v>10</v>
      </c>
    </row>
    <row r="531">
      <c r="A531" t="n">
        <v>17</v>
      </c>
      <c r="B531" t="n">
        <v>120</v>
      </c>
      <c r="C531" t="inlineStr">
        <is>
          <t xml:space="preserve">CONCLUIDO	</t>
        </is>
      </c>
      <c r="D531" t="n">
        <v>5.3309</v>
      </c>
      <c r="E531" t="n">
        <v>18.76</v>
      </c>
      <c r="F531" t="n">
        <v>14.68</v>
      </c>
      <c r="G531" t="n">
        <v>29.37</v>
      </c>
      <c r="H531" t="n">
        <v>0.39</v>
      </c>
      <c r="I531" t="n">
        <v>30</v>
      </c>
      <c r="J531" t="n">
        <v>240.02</v>
      </c>
      <c r="K531" t="n">
        <v>57.72</v>
      </c>
      <c r="L531" t="n">
        <v>5.25</v>
      </c>
      <c r="M531" t="n">
        <v>28</v>
      </c>
      <c r="N531" t="n">
        <v>57.04</v>
      </c>
      <c r="O531" t="n">
        <v>29836.09</v>
      </c>
      <c r="P531" t="n">
        <v>208.77</v>
      </c>
      <c r="Q531" t="n">
        <v>1389.62</v>
      </c>
      <c r="R531" t="n">
        <v>58.89</v>
      </c>
      <c r="S531" t="n">
        <v>39.31</v>
      </c>
      <c r="T531" t="n">
        <v>8858.299999999999</v>
      </c>
      <c r="U531" t="n">
        <v>0.67</v>
      </c>
      <c r="V531" t="n">
        <v>0.87</v>
      </c>
      <c r="W531" t="n">
        <v>3.4</v>
      </c>
      <c r="X531" t="n">
        <v>0.5600000000000001</v>
      </c>
      <c r="Y531" t="n">
        <v>1</v>
      </c>
      <c r="Z531" t="n">
        <v>10</v>
      </c>
    </row>
    <row r="532">
      <c r="A532" t="n">
        <v>18</v>
      </c>
      <c r="B532" t="n">
        <v>120</v>
      </c>
      <c r="C532" t="inlineStr">
        <is>
          <t xml:space="preserve">CONCLUIDO	</t>
        </is>
      </c>
      <c r="D532" t="n">
        <v>5.3638</v>
      </c>
      <c r="E532" t="n">
        <v>18.64</v>
      </c>
      <c r="F532" t="n">
        <v>14.66</v>
      </c>
      <c r="G532" t="n">
        <v>31.41</v>
      </c>
      <c r="H532" t="n">
        <v>0.41</v>
      </c>
      <c r="I532" t="n">
        <v>28</v>
      </c>
      <c r="J532" t="n">
        <v>240.45</v>
      </c>
      <c r="K532" t="n">
        <v>57.72</v>
      </c>
      <c r="L532" t="n">
        <v>5.5</v>
      </c>
      <c r="M532" t="n">
        <v>26</v>
      </c>
      <c r="N532" t="n">
        <v>57.23</v>
      </c>
      <c r="O532" t="n">
        <v>29890.04</v>
      </c>
      <c r="P532" t="n">
        <v>207.26</v>
      </c>
      <c r="Q532" t="n">
        <v>1389.7</v>
      </c>
      <c r="R532" t="n">
        <v>57.82</v>
      </c>
      <c r="S532" t="n">
        <v>39.31</v>
      </c>
      <c r="T532" t="n">
        <v>8336.629999999999</v>
      </c>
      <c r="U532" t="n">
        <v>0.68</v>
      </c>
      <c r="V532" t="n">
        <v>0.88</v>
      </c>
      <c r="W532" t="n">
        <v>3.41</v>
      </c>
      <c r="X532" t="n">
        <v>0.54</v>
      </c>
      <c r="Y532" t="n">
        <v>1</v>
      </c>
      <c r="Z532" t="n">
        <v>10</v>
      </c>
    </row>
    <row r="533">
      <c r="A533" t="n">
        <v>19</v>
      </c>
      <c r="B533" t="n">
        <v>120</v>
      </c>
      <c r="C533" t="inlineStr">
        <is>
          <t xml:space="preserve">CONCLUIDO	</t>
        </is>
      </c>
      <c r="D533" t="n">
        <v>5.3784</v>
      </c>
      <c r="E533" t="n">
        <v>18.59</v>
      </c>
      <c r="F533" t="n">
        <v>14.65</v>
      </c>
      <c r="G533" t="n">
        <v>32.56</v>
      </c>
      <c r="H533" t="n">
        <v>0.42</v>
      </c>
      <c r="I533" t="n">
        <v>27</v>
      </c>
      <c r="J533" t="n">
        <v>240.89</v>
      </c>
      <c r="K533" t="n">
        <v>57.72</v>
      </c>
      <c r="L533" t="n">
        <v>5.75</v>
      </c>
      <c r="M533" t="n">
        <v>25</v>
      </c>
      <c r="N533" t="n">
        <v>57.42</v>
      </c>
      <c r="O533" t="n">
        <v>29943.94</v>
      </c>
      <c r="P533" t="n">
        <v>205.73</v>
      </c>
      <c r="Q533" t="n">
        <v>1389.71</v>
      </c>
      <c r="R533" t="n">
        <v>57.77</v>
      </c>
      <c r="S533" t="n">
        <v>39.31</v>
      </c>
      <c r="T533" t="n">
        <v>8316.52</v>
      </c>
      <c r="U533" t="n">
        <v>0.68</v>
      </c>
      <c r="V533" t="n">
        <v>0.88</v>
      </c>
      <c r="W533" t="n">
        <v>3.41</v>
      </c>
      <c r="X533" t="n">
        <v>0.53</v>
      </c>
      <c r="Y533" t="n">
        <v>1</v>
      </c>
      <c r="Z533" t="n">
        <v>10</v>
      </c>
    </row>
    <row r="534">
      <c r="A534" t="n">
        <v>20</v>
      </c>
      <c r="B534" t="n">
        <v>120</v>
      </c>
      <c r="C534" t="inlineStr">
        <is>
          <t xml:space="preserve">CONCLUIDO	</t>
        </is>
      </c>
      <c r="D534" t="n">
        <v>5.3991</v>
      </c>
      <c r="E534" t="n">
        <v>18.52</v>
      </c>
      <c r="F534" t="n">
        <v>14.63</v>
      </c>
      <c r="G534" t="n">
        <v>33.76</v>
      </c>
      <c r="H534" t="n">
        <v>0.44</v>
      </c>
      <c r="I534" t="n">
        <v>26</v>
      </c>
      <c r="J534" t="n">
        <v>241.33</v>
      </c>
      <c r="K534" t="n">
        <v>57.72</v>
      </c>
      <c r="L534" t="n">
        <v>6</v>
      </c>
      <c r="M534" t="n">
        <v>24</v>
      </c>
      <c r="N534" t="n">
        <v>57.6</v>
      </c>
      <c r="O534" t="n">
        <v>29997.9</v>
      </c>
      <c r="P534" t="n">
        <v>204.36</v>
      </c>
      <c r="Q534" t="n">
        <v>1389.67</v>
      </c>
      <c r="R534" t="n">
        <v>57.01</v>
      </c>
      <c r="S534" t="n">
        <v>39.31</v>
      </c>
      <c r="T534" t="n">
        <v>7940.72</v>
      </c>
      <c r="U534" t="n">
        <v>0.6899999999999999</v>
      </c>
      <c r="V534" t="n">
        <v>0.88</v>
      </c>
      <c r="W534" t="n">
        <v>3.41</v>
      </c>
      <c r="X534" t="n">
        <v>0.51</v>
      </c>
      <c r="Y534" t="n">
        <v>1</v>
      </c>
      <c r="Z534" t="n">
        <v>10</v>
      </c>
    </row>
    <row r="535">
      <c r="A535" t="n">
        <v>21</v>
      </c>
      <c r="B535" t="n">
        <v>120</v>
      </c>
      <c r="C535" t="inlineStr">
        <is>
          <t xml:space="preserve">CONCLUIDO	</t>
        </is>
      </c>
      <c r="D535" t="n">
        <v>5.4176</v>
      </c>
      <c r="E535" t="n">
        <v>18.46</v>
      </c>
      <c r="F535" t="n">
        <v>14.61</v>
      </c>
      <c r="G535" t="n">
        <v>35.07</v>
      </c>
      <c r="H535" t="n">
        <v>0.46</v>
      </c>
      <c r="I535" t="n">
        <v>25</v>
      </c>
      <c r="J535" t="n">
        <v>241.77</v>
      </c>
      <c r="K535" t="n">
        <v>57.72</v>
      </c>
      <c r="L535" t="n">
        <v>6.25</v>
      </c>
      <c r="M535" t="n">
        <v>23</v>
      </c>
      <c r="N535" t="n">
        <v>57.79</v>
      </c>
      <c r="O535" t="n">
        <v>30051.93</v>
      </c>
      <c r="P535" t="n">
        <v>203.19</v>
      </c>
      <c r="Q535" t="n">
        <v>1389.68</v>
      </c>
      <c r="R535" t="n">
        <v>56.46</v>
      </c>
      <c r="S535" t="n">
        <v>39.31</v>
      </c>
      <c r="T535" t="n">
        <v>7669.4</v>
      </c>
      <c r="U535" t="n">
        <v>0.7</v>
      </c>
      <c r="V535" t="n">
        <v>0.88</v>
      </c>
      <c r="W535" t="n">
        <v>3.4</v>
      </c>
      <c r="X535" t="n">
        <v>0.49</v>
      </c>
      <c r="Y535" t="n">
        <v>1</v>
      </c>
      <c r="Z535" t="n">
        <v>10</v>
      </c>
    </row>
    <row r="536">
      <c r="A536" t="n">
        <v>22</v>
      </c>
      <c r="B536" t="n">
        <v>120</v>
      </c>
      <c r="C536" t="inlineStr">
        <is>
          <t xml:space="preserve">CONCLUIDO	</t>
        </is>
      </c>
      <c r="D536" t="n">
        <v>5.4397</v>
      </c>
      <c r="E536" t="n">
        <v>18.38</v>
      </c>
      <c r="F536" t="n">
        <v>14.58</v>
      </c>
      <c r="G536" t="n">
        <v>36.45</v>
      </c>
      <c r="H536" t="n">
        <v>0.48</v>
      </c>
      <c r="I536" t="n">
        <v>24</v>
      </c>
      <c r="J536" t="n">
        <v>242.2</v>
      </c>
      <c r="K536" t="n">
        <v>57.72</v>
      </c>
      <c r="L536" t="n">
        <v>6.5</v>
      </c>
      <c r="M536" t="n">
        <v>22</v>
      </c>
      <c r="N536" t="n">
        <v>57.98</v>
      </c>
      <c r="O536" t="n">
        <v>30106.03</v>
      </c>
      <c r="P536" t="n">
        <v>200.6</v>
      </c>
      <c r="Q536" t="n">
        <v>1389.67</v>
      </c>
      <c r="R536" t="n">
        <v>55.62</v>
      </c>
      <c r="S536" t="n">
        <v>39.31</v>
      </c>
      <c r="T536" t="n">
        <v>7253.53</v>
      </c>
      <c r="U536" t="n">
        <v>0.71</v>
      </c>
      <c r="V536" t="n">
        <v>0.88</v>
      </c>
      <c r="W536" t="n">
        <v>3.4</v>
      </c>
      <c r="X536" t="n">
        <v>0.46</v>
      </c>
      <c r="Y536" t="n">
        <v>1</v>
      </c>
      <c r="Z536" t="n">
        <v>10</v>
      </c>
    </row>
    <row r="537">
      <c r="A537" t="n">
        <v>23</v>
      </c>
      <c r="B537" t="n">
        <v>120</v>
      </c>
      <c r="C537" t="inlineStr">
        <is>
          <t xml:space="preserve">CONCLUIDO	</t>
        </is>
      </c>
      <c r="D537" t="n">
        <v>5.4551</v>
      </c>
      <c r="E537" t="n">
        <v>18.33</v>
      </c>
      <c r="F537" t="n">
        <v>14.57</v>
      </c>
      <c r="G537" t="n">
        <v>38.02</v>
      </c>
      <c r="H537" t="n">
        <v>0.49</v>
      </c>
      <c r="I537" t="n">
        <v>23</v>
      </c>
      <c r="J537" t="n">
        <v>242.64</v>
      </c>
      <c r="K537" t="n">
        <v>57.72</v>
      </c>
      <c r="L537" t="n">
        <v>6.75</v>
      </c>
      <c r="M537" t="n">
        <v>21</v>
      </c>
      <c r="N537" t="n">
        <v>58.17</v>
      </c>
      <c r="O537" t="n">
        <v>30160.2</v>
      </c>
      <c r="P537" t="n">
        <v>199.25</v>
      </c>
      <c r="Q537" t="n">
        <v>1389.65</v>
      </c>
      <c r="R537" t="n">
        <v>55.3</v>
      </c>
      <c r="S537" t="n">
        <v>39.31</v>
      </c>
      <c r="T537" t="n">
        <v>7098.51</v>
      </c>
      <c r="U537" t="n">
        <v>0.71</v>
      </c>
      <c r="V537" t="n">
        <v>0.88</v>
      </c>
      <c r="W537" t="n">
        <v>3.4</v>
      </c>
      <c r="X537" t="n">
        <v>0.45</v>
      </c>
      <c r="Y537" t="n">
        <v>1</v>
      </c>
      <c r="Z537" t="n">
        <v>10</v>
      </c>
    </row>
    <row r="538">
      <c r="A538" t="n">
        <v>24</v>
      </c>
      <c r="B538" t="n">
        <v>120</v>
      </c>
      <c r="C538" t="inlineStr">
        <is>
          <t xml:space="preserve">CONCLUIDO	</t>
        </is>
      </c>
      <c r="D538" t="n">
        <v>5.4764</v>
      </c>
      <c r="E538" t="n">
        <v>18.26</v>
      </c>
      <c r="F538" t="n">
        <v>14.55</v>
      </c>
      <c r="G538" t="n">
        <v>39.68</v>
      </c>
      <c r="H538" t="n">
        <v>0.51</v>
      </c>
      <c r="I538" t="n">
        <v>22</v>
      </c>
      <c r="J538" t="n">
        <v>243.08</v>
      </c>
      <c r="K538" t="n">
        <v>57.72</v>
      </c>
      <c r="L538" t="n">
        <v>7</v>
      </c>
      <c r="M538" t="n">
        <v>20</v>
      </c>
      <c r="N538" t="n">
        <v>58.36</v>
      </c>
      <c r="O538" t="n">
        <v>30214.44</v>
      </c>
      <c r="P538" t="n">
        <v>198.14</v>
      </c>
      <c r="Q538" t="n">
        <v>1389.67</v>
      </c>
      <c r="R538" t="n">
        <v>54.71</v>
      </c>
      <c r="S538" t="n">
        <v>39.31</v>
      </c>
      <c r="T538" t="n">
        <v>6808.34</v>
      </c>
      <c r="U538" t="n">
        <v>0.72</v>
      </c>
      <c r="V538" t="n">
        <v>0.88</v>
      </c>
      <c r="W538" t="n">
        <v>3.4</v>
      </c>
      <c r="X538" t="n">
        <v>0.43</v>
      </c>
      <c r="Y538" t="n">
        <v>1</v>
      </c>
      <c r="Z538" t="n">
        <v>10</v>
      </c>
    </row>
    <row r="539">
      <c r="A539" t="n">
        <v>25</v>
      </c>
      <c r="B539" t="n">
        <v>120</v>
      </c>
      <c r="C539" t="inlineStr">
        <is>
          <t xml:space="preserve">CONCLUIDO	</t>
        </is>
      </c>
      <c r="D539" t="n">
        <v>5.5032</v>
      </c>
      <c r="E539" t="n">
        <v>18.17</v>
      </c>
      <c r="F539" t="n">
        <v>14.51</v>
      </c>
      <c r="G539" t="n">
        <v>41.45</v>
      </c>
      <c r="H539" t="n">
        <v>0.53</v>
      </c>
      <c r="I539" t="n">
        <v>21</v>
      </c>
      <c r="J539" t="n">
        <v>243.52</v>
      </c>
      <c r="K539" t="n">
        <v>57.72</v>
      </c>
      <c r="L539" t="n">
        <v>7.25</v>
      </c>
      <c r="M539" t="n">
        <v>19</v>
      </c>
      <c r="N539" t="n">
        <v>58.55</v>
      </c>
      <c r="O539" t="n">
        <v>30268.74</v>
      </c>
      <c r="P539" t="n">
        <v>195.51</v>
      </c>
      <c r="Q539" t="n">
        <v>1389.66</v>
      </c>
      <c r="R539" t="n">
        <v>53.17</v>
      </c>
      <c r="S539" t="n">
        <v>39.31</v>
      </c>
      <c r="T539" t="n">
        <v>6043.59</v>
      </c>
      <c r="U539" t="n">
        <v>0.74</v>
      </c>
      <c r="V539" t="n">
        <v>0.88</v>
      </c>
      <c r="W539" t="n">
        <v>3.39</v>
      </c>
      <c r="X539" t="n">
        <v>0.38</v>
      </c>
      <c r="Y539" t="n">
        <v>1</v>
      </c>
      <c r="Z539" t="n">
        <v>10</v>
      </c>
    </row>
    <row r="540">
      <c r="A540" t="n">
        <v>26</v>
      </c>
      <c r="B540" t="n">
        <v>120</v>
      </c>
      <c r="C540" t="inlineStr">
        <is>
          <t xml:space="preserve">CONCLUIDO	</t>
        </is>
      </c>
      <c r="D540" t="n">
        <v>5.5167</v>
      </c>
      <c r="E540" t="n">
        <v>18.13</v>
      </c>
      <c r="F540" t="n">
        <v>14.51</v>
      </c>
      <c r="G540" t="n">
        <v>43.52</v>
      </c>
      <c r="H540" t="n">
        <v>0.55</v>
      </c>
      <c r="I540" t="n">
        <v>20</v>
      </c>
      <c r="J540" t="n">
        <v>243.96</v>
      </c>
      <c r="K540" t="n">
        <v>57.72</v>
      </c>
      <c r="L540" t="n">
        <v>7.5</v>
      </c>
      <c r="M540" t="n">
        <v>18</v>
      </c>
      <c r="N540" t="n">
        <v>58.74</v>
      </c>
      <c r="O540" t="n">
        <v>30323.11</v>
      </c>
      <c r="P540" t="n">
        <v>194.98</v>
      </c>
      <c r="Q540" t="n">
        <v>1389.6</v>
      </c>
      <c r="R540" t="n">
        <v>53.23</v>
      </c>
      <c r="S540" t="n">
        <v>39.31</v>
      </c>
      <c r="T540" t="n">
        <v>6078.38</v>
      </c>
      <c r="U540" t="n">
        <v>0.74</v>
      </c>
      <c r="V540" t="n">
        <v>0.88</v>
      </c>
      <c r="W540" t="n">
        <v>3.4</v>
      </c>
      <c r="X540" t="n">
        <v>0.39</v>
      </c>
      <c r="Y540" t="n">
        <v>1</v>
      </c>
      <c r="Z540" t="n">
        <v>10</v>
      </c>
    </row>
    <row r="541">
      <c r="A541" t="n">
        <v>27</v>
      </c>
      <c r="B541" t="n">
        <v>120</v>
      </c>
      <c r="C541" t="inlineStr">
        <is>
          <t xml:space="preserve">CONCLUIDO	</t>
        </is>
      </c>
      <c r="D541" t="n">
        <v>5.5401</v>
      </c>
      <c r="E541" t="n">
        <v>18.05</v>
      </c>
      <c r="F541" t="n">
        <v>14.48</v>
      </c>
      <c r="G541" t="n">
        <v>45.71</v>
      </c>
      <c r="H541" t="n">
        <v>0.5600000000000001</v>
      </c>
      <c r="I541" t="n">
        <v>19</v>
      </c>
      <c r="J541" t="n">
        <v>244.41</v>
      </c>
      <c r="K541" t="n">
        <v>57.72</v>
      </c>
      <c r="L541" t="n">
        <v>7.75</v>
      </c>
      <c r="M541" t="n">
        <v>17</v>
      </c>
      <c r="N541" t="n">
        <v>58.93</v>
      </c>
      <c r="O541" t="n">
        <v>30377.55</v>
      </c>
      <c r="P541" t="n">
        <v>193.05</v>
      </c>
      <c r="Q541" t="n">
        <v>1389.59</v>
      </c>
      <c r="R541" t="n">
        <v>52.19</v>
      </c>
      <c r="S541" t="n">
        <v>39.31</v>
      </c>
      <c r="T541" t="n">
        <v>5563.09</v>
      </c>
      <c r="U541" t="n">
        <v>0.75</v>
      </c>
      <c r="V541" t="n">
        <v>0.89</v>
      </c>
      <c r="W541" t="n">
        <v>3.39</v>
      </c>
      <c r="X541" t="n">
        <v>0.35</v>
      </c>
      <c r="Y541" t="n">
        <v>1</v>
      </c>
      <c r="Z541" t="n">
        <v>10</v>
      </c>
    </row>
    <row r="542">
      <c r="A542" t="n">
        <v>28</v>
      </c>
      <c r="B542" t="n">
        <v>120</v>
      </c>
      <c r="C542" t="inlineStr">
        <is>
          <t xml:space="preserve">CONCLUIDO	</t>
        </is>
      </c>
      <c r="D542" t="n">
        <v>5.5393</v>
      </c>
      <c r="E542" t="n">
        <v>18.05</v>
      </c>
      <c r="F542" t="n">
        <v>14.48</v>
      </c>
      <c r="G542" t="n">
        <v>45.72</v>
      </c>
      <c r="H542" t="n">
        <v>0.58</v>
      </c>
      <c r="I542" t="n">
        <v>19</v>
      </c>
      <c r="J542" t="n">
        <v>244.85</v>
      </c>
      <c r="K542" t="n">
        <v>57.72</v>
      </c>
      <c r="L542" t="n">
        <v>8</v>
      </c>
      <c r="M542" t="n">
        <v>17</v>
      </c>
      <c r="N542" t="n">
        <v>59.12</v>
      </c>
      <c r="O542" t="n">
        <v>30432.06</v>
      </c>
      <c r="P542" t="n">
        <v>191.44</v>
      </c>
      <c r="Q542" t="n">
        <v>1389.6</v>
      </c>
      <c r="R542" t="n">
        <v>52.58</v>
      </c>
      <c r="S542" t="n">
        <v>39.31</v>
      </c>
      <c r="T542" t="n">
        <v>5760.08</v>
      </c>
      <c r="U542" t="n">
        <v>0.75</v>
      </c>
      <c r="V542" t="n">
        <v>0.89</v>
      </c>
      <c r="W542" t="n">
        <v>3.39</v>
      </c>
      <c r="X542" t="n">
        <v>0.36</v>
      </c>
      <c r="Y542" t="n">
        <v>1</v>
      </c>
      <c r="Z542" t="n">
        <v>10</v>
      </c>
    </row>
    <row r="543">
      <c r="A543" t="n">
        <v>29</v>
      </c>
      <c r="B543" t="n">
        <v>120</v>
      </c>
      <c r="C543" t="inlineStr">
        <is>
          <t xml:space="preserve">CONCLUIDO	</t>
        </is>
      </c>
      <c r="D543" t="n">
        <v>5.5583</v>
      </c>
      <c r="E543" t="n">
        <v>17.99</v>
      </c>
      <c r="F543" t="n">
        <v>14.46</v>
      </c>
      <c r="G543" t="n">
        <v>48.21</v>
      </c>
      <c r="H543" t="n">
        <v>0.6</v>
      </c>
      <c r="I543" t="n">
        <v>18</v>
      </c>
      <c r="J543" t="n">
        <v>245.29</v>
      </c>
      <c r="K543" t="n">
        <v>57.72</v>
      </c>
      <c r="L543" t="n">
        <v>8.25</v>
      </c>
      <c r="M543" t="n">
        <v>16</v>
      </c>
      <c r="N543" t="n">
        <v>59.32</v>
      </c>
      <c r="O543" t="n">
        <v>30486.64</v>
      </c>
      <c r="P543" t="n">
        <v>189.57</v>
      </c>
      <c r="Q543" t="n">
        <v>1389.57</v>
      </c>
      <c r="R543" t="n">
        <v>52.08</v>
      </c>
      <c r="S543" t="n">
        <v>39.31</v>
      </c>
      <c r="T543" t="n">
        <v>5516.66</v>
      </c>
      <c r="U543" t="n">
        <v>0.75</v>
      </c>
      <c r="V543" t="n">
        <v>0.89</v>
      </c>
      <c r="W543" t="n">
        <v>3.39</v>
      </c>
      <c r="X543" t="n">
        <v>0.34</v>
      </c>
      <c r="Y543" t="n">
        <v>1</v>
      </c>
      <c r="Z543" t="n">
        <v>10</v>
      </c>
    </row>
    <row r="544">
      <c r="A544" t="n">
        <v>30</v>
      </c>
      <c r="B544" t="n">
        <v>120</v>
      </c>
      <c r="C544" t="inlineStr">
        <is>
          <t xml:space="preserve">CONCLUIDO	</t>
        </is>
      </c>
      <c r="D544" t="n">
        <v>5.5805</v>
      </c>
      <c r="E544" t="n">
        <v>17.92</v>
      </c>
      <c r="F544" t="n">
        <v>14.44</v>
      </c>
      <c r="G544" t="n">
        <v>50.95</v>
      </c>
      <c r="H544" t="n">
        <v>0.62</v>
      </c>
      <c r="I544" t="n">
        <v>17</v>
      </c>
      <c r="J544" t="n">
        <v>245.73</v>
      </c>
      <c r="K544" t="n">
        <v>57.72</v>
      </c>
      <c r="L544" t="n">
        <v>8.5</v>
      </c>
      <c r="M544" t="n">
        <v>15</v>
      </c>
      <c r="N544" t="n">
        <v>59.51</v>
      </c>
      <c r="O544" t="n">
        <v>30541.29</v>
      </c>
      <c r="P544" t="n">
        <v>187.57</v>
      </c>
      <c r="Q544" t="n">
        <v>1389.68</v>
      </c>
      <c r="R544" t="n">
        <v>51.1</v>
      </c>
      <c r="S544" t="n">
        <v>39.31</v>
      </c>
      <c r="T544" t="n">
        <v>5031.38</v>
      </c>
      <c r="U544" t="n">
        <v>0.77</v>
      </c>
      <c r="V544" t="n">
        <v>0.89</v>
      </c>
      <c r="W544" t="n">
        <v>3.39</v>
      </c>
      <c r="X544" t="n">
        <v>0.31</v>
      </c>
      <c r="Y544" t="n">
        <v>1</v>
      </c>
      <c r="Z544" t="n">
        <v>10</v>
      </c>
    </row>
    <row r="545">
      <c r="A545" t="n">
        <v>31</v>
      </c>
      <c r="B545" t="n">
        <v>120</v>
      </c>
      <c r="C545" t="inlineStr">
        <is>
          <t xml:space="preserve">CONCLUIDO	</t>
        </is>
      </c>
      <c r="D545" t="n">
        <v>5.5781</v>
      </c>
      <c r="E545" t="n">
        <v>17.93</v>
      </c>
      <c r="F545" t="n">
        <v>14.44</v>
      </c>
      <c r="G545" t="n">
        <v>50.98</v>
      </c>
      <c r="H545" t="n">
        <v>0.63</v>
      </c>
      <c r="I545" t="n">
        <v>17</v>
      </c>
      <c r="J545" t="n">
        <v>246.18</v>
      </c>
      <c r="K545" t="n">
        <v>57.72</v>
      </c>
      <c r="L545" t="n">
        <v>8.75</v>
      </c>
      <c r="M545" t="n">
        <v>15</v>
      </c>
      <c r="N545" t="n">
        <v>59.7</v>
      </c>
      <c r="O545" t="n">
        <v>30596.01</v>
      </c>
      <c r="P545" t="n">
        <v>186.88</v>
      </c>
      <c r="Q545" t="n">
        <v>1389.6</v>
      </c>
      <c r="R545" t="n">
        <v>51.27</v>
      </c>
      <c r="S545" t="n">
        <v>39.31</v>
      </c>
      <c r="T545" t="n">
        <v>5117.08</v>
      </c>
      <c r="U545" t="n">
        <v>0.77</v>
      </c>
      <c r="V545" t="n">
        <v>0.89</v>
      </c>
      <c r="W545" t="n">
        <v>3.39</v>
      </c>
      <c r="X545" t="n">
        <v>0.32</v>
      </c>
      <c r="Y545" t="n">
        <v>1</v>
      </c>
      <c r="Z545" t="n">
        <v>10</v>
      </c>
    </row>
    <row r="546">
      <c r="A546" t="n">
        <v>32</v>
      </c>
      <c r="B546" t="n">
        <v>120</v>
      </c>
      <c r="C546" t="inlineStr">
        <is>
          <t xml:space="preserve">CONCLUIDO	</t>
        </is>
      </c>
      <c r="D546" t="n">
        <v>5.5997</v>
      </c>
      <c r="E546" t="n">
        <v>17.86</v>
      </c>
      <c r="F546" t="n">
        <v>14.42</v>
      </c>
      <c r="G546" t="n">
        <v>54.08</v>
      </c>
      <c r="H546" t="n">
        <v>0.65</v>
      </c>
      <c r="I546" t="n">
        <v>16</v>
      </c>
      <c r="J546" t="n">
        <v>246.62</v>
      </c>
      <c r="K546" t="n">
        <v>57.72</v>
      </c>
      <c r="L546" t="n">
        <v>9</v>
      </c>
      <c r="M546" t="n">
        <v>14</v>
      </c>
      <c r="N546" t="n">
        <v>59.9</v>
      </c>
      <c r="O546" t="n">
        <v>30650.8</v>
      </c>
      <c r="P546" t="n">
        <v>184.4</v>
      </c>
      <c r="Q546" t="n">
        <v>1389.64</v>
      </c>
      <c r="R546" t="n">
        <v>50.6</v>
      </c>
      <c r="S546" t="n">
        <v>39.31</v>
      </c>
      <c r="T546" t="n">
        <v>4785.69</v>
      </c>
      <c r="U546" t="n">
        <v>0.78</v>
      </c>
      <c r="V546" t="n">
        <v>0.89</v>
      </c>
      <c r="W546" t="n">
        <v>3.39</v>
      </c>
      <c r="X546" t="n">
        <v>0.3</v>
      </c>
      <c r="Y546" t="n">
        <v>1</v>
      </c>
      <c r="Z546" t="n">
        <v>10</v>
      </c>
    </row>
    <row r="547">
      <c r="A547" t="n">
        <v>33</v>
      </c>
      <c r="B547" t="n">
        <v>120</v>
      </c>
      <c r="C547" t="inlineStr">
        <is>
          <t xml:space="preserve">CONCLUIDO	</t>
        </is>
      </c>
      <c r="D547" t="n">
        <v>5.5984</v>
      </c>
      <c r="E547" t="n">
        <v>17.86</v>
      </c>
      <c r="F547" t="n">
        <v>14.42</v>
      </c>
      <c r="G547" t="n">
        <v>54.09</v>
      </c>
      <c r="H547" t="n">
        <v>0.67</v>
      </c>
      <c r="I547" t="n">
        <v>16</v>
      </c>
      <c r="J547" t="n">
        <v>247.07</v>
      </c>
      <c r="K547" t="n">
        <v>57.72</v>
      </c>
      <c r="L547" t="n">
        <v>9.25</v>
      </c>
      <c r="M547" t="n">
        <v>14</v>
      </c>
      <c r="N547" t="n">
        <v>60.09</v>
      </c>
      <c r="O547" t="n">
        <v>30705.66</v>
      </c>
      <c r="P547" t="n">
        <v>183.58</v>
      </c>
      <c r="Q547" t="n">
        <v>1389.6</v>
      </c>
      <c r="R547" t="n">
        <v>50.75</v>
      </c>
      <c r="S547" t="n">
        <v>39.31</v>
      </c>
      <c r="T547" t="n">
        <v>4862.6</v>
      </c>
      <c r="U547" t="n">
        <v>0.77</v>
      </c>
      <c r="V547" t="n">
        <v>0.89</v>
      </c>
      <c r="W547" t="n">
        <v>3.39</v>
      </c>
      <c r="X547" t="n">
        <v>0.3</v>
      </c>
      <c r="Y547" t="n">
        <v>1</v>
      </c>
      <c r="Z547" t="n">
        <v>10</v>
      </c>
    </row>
    <row r="548">
      <c r="A548" t="n">
        <v>34</v>
      </c>
      <c r="B548" t="n">
        <v>120</v>
      </c>
      <c r="C548" t="inlineStr">
        <is>
          <t xml:space="preserve">CONCLUIDO	</t>
        </is>
      </c>
      <c r="D548" t="n">
        <v>5.62</v>
      </c>
      <c r="E548" t="n">
        <v>17.79</v>
      </c>
      <c r="F548" t="n">
        <v>14.4</v>
      </c>
      <c r="G548" t="n">
        <v>57.61</v>
      </c>
      <c r="H548" t="n">
        <v>0.68</v>
      </c>
      <c r="I548" t="n">
        <v>15</v>
      </c>
      <c r="J548" t="n">
        <v>247.51</v>
      </c>
      <c r="K548" t="n">
        <v>57.72</v>
      </c>
      <c r="L548" t="n">
        <v>9.5</v>
      </c>
      <c r="M548" t="n">
        <v>12</v>
      </c>
      <c r="N548" t="n">
        <v>60.29</v>
      </c>
      <c r="O548" t="n">
        <v>30760.6</v>
      </c>
      <c r="P548" t="n">
        <v>181.4</v>
      </c>
      <c r="Q548" t="n">
        <v>1389.62</v>
      </c>
      <c r="R548" t="n">
        <v>49.96</v>
      </c>
      <c r="S548" t="n">
        <v>39.31</v>
      </c>
      <c r="T548" t="n">
        <v>4471.87</v>
      </c>
      <c r="U548" t="n">
        <v>0.79</v>
      </c>
      <c r="V548" t="n">
        <v>0.89</v>
      </c>
      <c r="W548" t="n">
        <v>3.39</v>
      </c>
      <c r="X548" t="n">
        <v>0.28</v>
      </c>
      <c r="Y548" t="n">
        <v>1</v>
      </c>
      <c r="Z548" t="n">
        <v>10</v>
      </c>
    </row>
    <row r="549">
      <c r="A549" t="n">
        <v>35</v>
      </c>
      <c r="B549" t="n">
        <v>120</v>
      </c>
      <c r="C549" t="inlineStr">
        <is>
          <t xml:space="preserve">CONCLUIDO	</t>
        </is>
      </c>
      <c r="D549" t="n">
        <v>5.6148</v>
      </c>
      <c r="E549" t="n">
        <v>17.81</v>
      </c>
      <c r="F549" t="n">
        <v>14.42</v>
      </c>
      <c r="G549" t="n">
        <v>57.67</v>
      </c>
      <c r="H549" t="n">
        <v>0.7</v>
      </c>
      <c r="I549" t="n">
        <v>15</v>
      </c>
      <c r="J549" t="n">
        <v>247.96</v>
      </c>
      <c r="K549" t="n">
        <v>57.72</v>
      </c>
      <c r="L549" t="n">
        <v>9.75</v>
      </c>
      <c r="M549" t="n">
        <v>11</v>
      </c>
      <c r="N549" t="n">
        <v>60.48</v>
      </c>
      <c r="O549" t="n">
        <v>30815.6</v>
      </c>
      <c r="P549" t="n">
        <v>180.36</v>
      </c>
      <c r="Q549" t="n">
        <v>1389.66</v>
      </c>
      <c r="R549" t="n">
        <v>50.33</v>
      </c>
      <c r="S549" t="n">
        <v>39.31</v>
      </c>
      <c r="T549" t="n">
        <v>4655.9</v>
      </c>
      <c r="U549" t="n">
        <v>0.78</v>
      </c>
      <c r="V549" t="n">
        <v>0.89</v>
      </c>
      <c r="W549" t="n">
        <v>3.39</v>
      </c>
      <c r="X549" t="n">
        <v>0.3</v>
      </c>
      <c r="Y549" t="n">
        <v>1</v>
      </c>
      <c r="Z549" t="n">
        <v>10</v>
      </c>
    </row>
    <row r="550">
      <c r="A550" t="n">
        <v>36</v>
      </c>
      <c r="B550" t="n">
        <v>120</v>
      </c>
      <c r="C550" t="inlineStr">
        <is>
          <t xml:space="preserve">CONCLUIDO	</t>
        </is>
      </c>
      <c r="D550" t="n">
        <v>5.6388</v>
      </c>
      <c r="E550" t="n">
        <v>17.73</v>
      </c>
      <c r="F550" t="n">
        <v>14.39</v>
      </c>
      <c r="G550" t="n">
        <v>61.66</v>
      </c>
      <c r="H550" t="n">
        <v>0.72</v>
      </c>
      <c r="I550" t="n">
        <v>14</v>
      </c>
      <c r="J550" t="n">
        <v>248.4</v>
      </c>
      <c r="K550" t="n">
        <v>57.72</v>
      </c>
      <c r="L550" t="n">
        <v>10</v>
      </c>
      <c r="M550" t="n">
        <v>9</v>
      </c>
      <c r="N550" t="n">
        <v>60.68</v>
      </c>
      <c r="O550" t="n">
        <v>30870.67</v>
      </c>
      <c r="P550" t="n">
        <v>179.02</v>
      </c>
      <c r="Q550" t="n">
        <v>1389.67</v>
      </c>
      <c r="R550" t="n">
        <v>49.45</v>
      </c>
      <c r="S550" t="n">
        <v>39.31</v>
      </c>
      <c r="T550" t="n">
        <v>4219.73</v>
      </c>
      <c r="U550" t="n">
        <v>0.79</v>
      </c>
      <c r="V550" t="n">
        <v>0.89</v>
      </c>
      <c r="W550" t="n">
        <v>3.39</v>
      </c>
      <c r="X550" t="n">
        <v>0.27</v>
      </c>
      <c r="Y550" t="n">
        <v>1</v>
      </c>
      <c r="Z550" t="n">
        <v>10</v>
      </c>
    </row>
    <row r="551">
      <c r="A551" t="n">
        <v>37</v>
      </c>
      <c r="B551" t="n">
        <v>120</v>
      </c>
      <c r="C551" t="inlineStr">
        <is>
          <t xml:space="preserve">CONCLUIDO	</t>
        </is>
      </c>
      <c r="D551" t="n">
        <v>5.6402</v>
      </c>
      <c r="E551" t="n">
        <v>17.73</v>
      </c>
      <c r="F551" t="n">
        <v>14.38</v>
      </c>
      <c r="G551" t="n">
        <v>61.64</v>
      </c>
      <c r="H551" t="n">
        <v>0.73</v>
      </c>
      <c r="I551" t="n">
        <v>14</v>
      </c>
      <c r="J551" t="n">
        <v>248.85</v>
      </c>
      <c r="K551" t="n">
        <v>57.72</v>
      </c>
      <c r="L551" t="n">
        <v>10.25</v>
      </c>
      <c r="M551" t="n">
        <v>10</v>
      </c>
      <c r="N551" t="n">
        <v>60.88</v>
      </c>
      <c r="O551" t="n">
        <v>30925.82</v>
      </c>
      <c r="P551" t="n">
        <v>176.96</v>
      </c>
      <c r="Q551" t="n">
        <v>1389.67</v>
      </c>
      <c r="R551" t="n">
        <v>49.45</v>
      </c>
      <c r="S551" t="n">
        <v>39.31</v>
      </c>
      <c r="T551" t="n">
        <v>4220.61</v>
      </c>
      <c r="U551" t="n">
        <v>0.79</v>
      </c>
      <c r="V551" t="n">
        <v>0.89</v>
      </c>
      <c r="W551" t="n">
        <v>3.39</v>
      </c>
      <c r="X551" t="n">
        <v>0.26</v>
      </c>
      <c r="Y551" t="n">
        <v>1</v>
      </c>
      <c r="Z551" t="n">
        <v>10</v>
      </c>
    </row>
    <row r="552">
      <c r="A552" t="n">
        <v>38</v>
      </c>
      <c r="B552" t="n">
        <v>120</v>
      </c>
      <c r="C552" t="inlineStr">
        <is>
          <t xml:space="preserve">CONCLUIDO	</t>
        </is>
      </c>
      <c r="D552" t="n">
        <v>5.6367</v>
      </c>
      <c r="E552" t="n">
        <v>17.74</v>
      </c>
      <c r="F552" t="n">
        <v>14.39</v>
      </c>
      <c r="G552" t="n">
        <v>61.69</v>
      </c>
      <c r="H552" t="n">
        <v>0.75</v>
      </c>
      <c r="I552" t="n">
        <v>14</v>
      </c>
      <c r="J552" t="n">
        <v>249.3</v>
      </c>
      <c r="K552" t="n">
        <v>57.72</v>
      </c>
      <c r="L552" t="n">
        <v>10.5</v>
      </c>
      <c r="M552" t="n">
        <v>8</v>
      </c>
      <c r="N552" t="n">
        <v>61.07</v>
      </c>
      <c r="O552" t="n">
        <v>30981.04</v>
      </c>
      <c r="P552" t="n">
        <v>176.38</v>
      </c>
      <c r="Q552" t="n">
        <v>1389.69</v>
      </c>
      <c r="R552" t="n">
        <v>49.73</v>
      </c>
      <c r="S552" t="n">
        <v>39.31</v>
      </c>
      <c r="T552" t="n">
        <v>4362.79</v>
      </c>
      <c r="U552" t="n">
        <v>0.79</v>
      </c>
      <c r="V552" t="n">
        <v>0.89</v>
      </c>
      <c r="W552" t="n">
        <v>3.39</v>
      </c>
      <c r="X552" t="n">
        <v>0.27</v>
      </c>
      <c r="Y552" t="n">
        <v>1</v>
      </c>
      <c r="Z552" t="n">
        <v>10</v>
      </c>
    </row>
    <row r="553">
      <c r="A553" t="n">
        <v>39</v>
      </c>
      <c r="B553" t="n">
        <v>120</v>
      </c>
      <c r="C553" t="inlineStr">
        <is>
          <t xml:space="preserve">CONCLUIDO	</t>
        </is>
      </c>
      <c r="D553" t="n">
        <v>5.6556</v>
      </c>
      <c r="E553" t="n">
        <v>17.68</v>
      </c>
      <c r="F553" t="n">
        <v>14.38</v>
      </c>
      <c r="G553" t="n">
        <v>66.37</v>
      </c>
      <c r="H553" t="n">
        <v>0.77</v>
      </c>
      <c r="I553" t="n">
        <v>13</v>
      </c>
      <c r="J553" t="n">
        <v>249.75</v>
      </c>
      <c r="K553" t="n">
        <v>57.72</v>
      </c>
      <c r="L553" t="n">
        <v>10.75</v>
      </c>
      <c r="M553" t="n">
        <v>5</v>
      </c>
      <c r="N553" t="n">
        <v>61.27</v>
      </c>
      <c r="O553" t="n">
        <v>31036.33</v>
      </c>
      <c r="P553" t="n">
        <v>175.53</v>
      </c>
      <c r="Q553" t="n">
        <v>1389.65</v>
      </c>
      <c r="R553" t="n">
        <v>49.18</v>
      </c>
      <c r="S553" t="n">
        <v>39.31</v>
      </c>
      <c r="T553" t="n">
        <v>4091.82</v>
      </c>
      <c r="U553" t="n">
        <v>0.8</v>
      </c>
      <c r="V553" t="n">
        <v>0.89</v>
      </c>
      <c r="W553" t="n">
        <v>3.39</v>
      </c>
      <c r="X553" t="n">
        <v>0.26</v>
      </c>
      <c r="Y553" t="n">
        <v>1</v>
      </c>
      <c r="Z553" t="n">
        <v>10</v>
      </c>
    </row>
    <row r="554">
      <c r="A554" t="n">
        <v>40</v>
      </c>
      <c r="B554" t="n">
        <v>120</v>
      </c>
      <c r="C554" t="inlineStr">
        <is>
          <t xml:space="preserve">CONCLUIDO	</t>
        </is>
      </c>
      <c r="D554" t="n">
        <v>5.6568</v>
      </c>
      <c r="E554" t="n">
        <v>17.68</v>
      </c>
      <c r="F554" t="n">
        <v>14.38</v>
      </c>
      <c r="G554" t="n">
        <v>66.34999999999999</v>
      </c>
      <c r="H554" t="n">
        <v>0.78</v>
      </c>
      <c r="I554" t="n">
        <v>13</v>
      </c>
      <c r="J554" t="n">
        <v>250.2</v>
      </c>
      <c r="K554" t="n">
        <v>57.72</v>
      </c>
      <c r="L554" t="n">
        <v>11</v>
      </c>
      <c r="M554" t="n">
        <v>1</v>
      </c>
      <c r="N554" t="n">
        <v>61.47</v>
      </c>
      <c r="O554" t="n">
        <v>31091.69</v>
      </c>
      <c r="P554" t="n">
        <v>175.35</v>
      </c>
      <c r="Q554" t="n">
        <v>1389.64</v>
      </c>
      <c r="R554" t="n">
        <v>48.95</v>
      </c>
      <c r="S554" t="n">
        <v>39.31</v>
      </c>
      <c r="T554" t="n">
        <v>3973.14</v>
      </c>
      <c r="U554" t="n">
        <v>0.8</v>
      </c>
      <c r="V554" t="n">
        <v>0.89</v>
      </c>
      <c r="W554" t="n">
        <v>3.39</v>
      </c>
      <c r="X554" t="n">
        <v>0.25</v>
      </c>
      <c r="Y554" t="n">
        <v>1</v>
      </c>
      <c r="Z554" t="n">
        <v>10</v>
      </c>
    </row>
    <row r="555">
      <c r="A555" t="n">
        <v>41</v>
      </c>
      <c r="B555" t="n">
        <v>120</v>
      </c>
      <c r="C555" t="inlineStr">
        <is>
          <t xml:space="preserve">CONCLUIDO	</t>
        </is>
      </c>
      <c r="D555" t="n">
        <v>5.6558</v>
      </c>
      <c r="E555" t="n">
        <v>17.68</v>
      </c>
      <c r="F555" t="n">
        <v>14.38</v>
      </c>
      <c r="G555" t="n">
        <v>66.37</v>
      </c>
      <c r="H555" t="n">
        <v>0.8</v>
      </c>
      <c r="I555" t="n">
        <v>13</v>
      </c>
      <c r="J555" t="n">
        <v>250.65</v>
      </c>
      <c r="K555" t="n">
        <v>57.72</v>
      </c>
      <c r="L555" t="n">
        <v>11.25</v>
      </c>
      <c r="M555" t="n">
        <v>1</v>
      </c>
      <c r="N555" t="n">
        <v>61.67</v>
      </c>
      <c r="O555" t="n">
        <v>31147.12</v>
      </c>
      <c r="P555" t="n">
        <v>175.61</v>
      </c>
      <c r="Q555" t="n">
        <v>1389.68</v>
      </c>
      <c r="R555" t="n">
        <v>49.05</v>
      </c>
      <c r="S555" t="n">
        <v>39.31</v>
      </c>
      <c r="T555" t="n">
        <v>4023.84</v>
      </c>
      <c r="U555" t="n">
        <v>0.8</v>
      </c>
      <c r="V555" t="n">
        <v>0.89</v>
      </c>
      <c r="W555" t="n">
        <v>3.39</v>
      </c>
      <c r="X555" t="n">
        <v>0.26</v>
      </c>
      <c r="Y555" t="n">
        <v>1</v>
      </c>
      <c r="Z555" t="n">
        <v>10</v>
      </c>
    </row>
    <row r="556">
      <c r="A556" t="n">
        <v>42</v>
      </c>
      <c r="B556" t="n">
        <v>120</v>
      </c>
      <c r="C556" t="inlineStr">
        <is>
          <t xml:space="preserve">CONCLUIDO	</t>
        </is>
      </c>
      <c r="D556" t="n">
        <v>5.6548</v>
      </c>
      <c r="E556" t="n">
        <v>17.68</v>
      </c>
      <c r="F556" t="n">
        <v>14.38</v>
      </c>
      <c r="G556" t="n">
        <v>66.38</v>
      </c>
      <c r="H556" t="n">
        <v>0.8100000000000001</v>
      </c>
      <c r="I556" t="n">
        <v>13</v>
      </c>
      <c r="J556" t="n">
        <v>251.1</v>
      </c>
      <c r="K556" t="n">
        <v>57.72</v>
      </c>
      <c r="L556" t="n">
        <v>11.5</v>
      </c>
      <c r="M556" t="n">
        <v>1</v>
      </c>
      <c r="N556" t="n">
        <v>61.87</v>
      </c>
      <c r="O556" t="n">
        <v>31202.63</v>
      </c>
      <c r="P556" t="n">
        <v>175.89</v>
      </c>
      <c r="Q556" t="n">
        <v>1389.59</v>
      </c>
      <c r="R556" t="n">
        <v>49.16</v>
      </c>
      <c r="S556" t="n">
        <v>39.31</v>
      </c>
      <c r="T556" t="n">
        <v>4082.55</v>
      </c>
      <c r="U556" t="n">
        <v>0.8</v>
      </c>
      <c r="V556" t="n">
        <v>0.89</v>
      </c>
      <c r="W556" t="n">
        <v>3.39</v>
      </c>
      <c r="X556" t="n">
        <v>0.26</v>
      </c>
      <c r="Y556" t="n">
        <v>1</v>
      </c>
      <c r="Z556" t="n">
        <v>10</v>
      </c>
    </row>
    <row r="557">
      <c r="A557" t="n">
        <v>43</v>
      </c>
      <c r="B557" t="n">
        <v>120</v>
      </c>
      <c r="C557" t="inlineStr">
        <is>
          <t xml:space="preserve">CONCLUIDO	</t>
        </is>
      </c>
      <c r="D557" t="n">
        <v>5.655</v>
      </c>
      <c r="E557" t="n">
        <v>17.68</v>
      </c>
      <c r="F557" t="n">
        <v>14.38</v>
      </c>
      <c r="G557" t="n">
        <v>66.38</v>
      </c>
      <c r="H557" t="n">
        <v>0.83</v>
      </c>
      <c r="I557" t="n">
        <v>13</v>
      </c>
      <c r="J557" t="n">
        <v>251.55</v>
      </c>
      <c r="K557" t="n">
        <v>57.72</v>
      </c>
      <c r="L557" t="n">
        <v>11.75</v>
      </c>
      <c r="M557" t="n">
        <v>0</v>
      </c>
      <c r="N557" t="n">
        <v>62.07</v>
      </c>
      <c r="O557" t="n">
        <v>31258.21</v>
      </c>
      <c r="P557" t="n">
        <v>176.03</v>
      </c>
      <c r="Q557" t="n">
        <v>1389.71</v>
      </c>
      <c r="R557" t="n">
        <v>49.03</v>
      </c>
      <c r="S557" t="n">
        <v>39.31</v>
      </c>
      <c r="T557" t="n">
        <v>4015.6</v>
      </c>
      <c r="U557" t="n">
        <v>0.8</v>
      </c>
      <c r="V557" t="n">
        <v>0.89</v>
      </c>
      <c r="W557" t="n">
        <v>3.4</v>
      </c>
      <c r="X557" t="n">
        <v>0.26</v>
      </c>
      <c r="Y557" t="n">
        <v>1</v>
      </c>
      <c r="Z557" t="n">
        <v>10</v>
      </c>
    </row>
    <row r="558">
      <c r="A558" t="n">
        <v>0</v>
      </c>
      <c r="B558" t="n">
        <v>145</v>
      </c>
      <c r="C558" t="inlineStr">
        <is>
          <t xml:space="preserve">CONCLUIDO	</t>
        </is>
      </c>
      <c r="D558" t="n">
        <v>2.8277</v>
      </c>
      <c r="E558" t="n">
        <v>35.36</v>
      </c>
      <c r="F558" t="n">
        <v>19.21</v>
      </c>
      <c r="G558" t="n">
        <v>4.71</v>
      </c>
      <c r="H558" t="n">
        <v>0.06</v>
      </c>
      <c r="I558" t="n">
        <v>245</v>
      </c>
      <c r="J558" t="n">
        <v>285.18</v>
      </c>
      <c r="K558" t="n">
        <v>61.2</v>
      </c>
      <c r="L558" t="n">
        <v>1</v>
      </c>
      <c r="M558" t="n">
        <v>243</v>
      </c>
      <c r="N558" t="n">
        <v>77.98</v>
      </c>
      <c r="O558" t="n">
        <v>35406.83</v>
      </c>
      <c r="P558" t="n">
        <v>340.31</v>
      </c>
      <c r="Q558" t="n">
        <v>1390.62</v>
      </c>
      <c r="R558" t="n">
        <v>199.99</v>
      </c>
      <c r="S558" t="n">
        <v>39.31</v>
      </c>
      <c r="T558" t="n">
        <v>78337.56</v>
      </c>
      <c r="U558" t="n">
        <v>0.2</v>
      </c>
      <c r="V558" t="n">
        <v>0.67</v>
      </c>
      <c r="W558" t="n">
        <v>3.76</v>
      </c>
      <c r="X558" t="n">
        <v>5.08</v>
      </c>
      <c r="Y558" t="n">
        <v>1</v>
      </c>
      <c r="Z558" t="n">
        <v>10</v>
      </c>
    </row>
    <row r="559">
      <c r="A559" t="n">
        <v>1</v>
      </c>
      <c r="B559" t="n">
        <v>145</v>
      </c>
      <c r="C559" t="inlineStr">
        <is>
          <t xml:space="preserve">CONCLUIDO	</t>
        </is>
      </c>
      <c r="D559" t="n">
        <v>3.2656</v>
      </c>
      <c r="E559" t="n">
        <v>30.62</v>
      </c>
      <c r="F559" t="n">
        <v>17.86</v>
      </c>
      <c r="G559" t="n">
        <v>5.89</v>
      </c>
      <c r="H559" t="n">
        <v>0.08</v>
      </c>
      <c r="I559" t="n">
        <v>182</v>
      </c>
      <c r="J559" t="n">
        <v>285.68</v>
      </c>
      <c r="K559" t="n">
        <v>61.2</v>
      </c>
      <c r="L559" t="n">
        <v>1.25</v>
      </c>
      <c r="M559" t="n">
        <v>180</v>
      </c>
      <c r="N559" t="n">
        <v>78.23999999999999</v>
      </c>
      <c r="O559" t="n">
        <v>35468.6</v>
      </c>
      <c r="P559" t="n">
        <v>315.51</v>
      </c>
      <c r="Q559" t="n">
        <v>1390.41</v>
      </c>
      <c r="R559" t="n">
        <v>158.15</v>
      </c>
      <c r="S559" t="n">
        <v>39.31</v>
      </c>
      <c r="T559" t="n">
        <v>57728.63</v>
      </c>
      <c r="U559" t="n">
        <v>0.25</v>
      </c>
      <c r="V559" t="n">
        <v>0.72</v>
      </c>
      <c r="W559" t="n">
        <v>3.65</v>
      </c>
      <c r="X559" t="n">
        <v>3.74</v>
      </c>
      <c r="Y559" t="n">
        <v>1</v>
      </c>
      <c r="Z559" t="n">
        <v>10</v>
      </c>
    </row>
    <row r="560">
      <c r="A560" t="n">
        <v>2</v>
      </c>
      <c r="B560" t="n">
        <v>145</v>
      </c>
      <c r="C560" t="inlineStr">
        <is>
          <t xml:space="preserve">CONCLUIDO	</t>
        </is>
      </c>
      <c r="D560" t="n">
        <v>3.5913</v>
      </c>
      <c r="E560" t="n">
        <v>27.84</v>
      </c>
      <c r="F560" t="n">
        <v>17.08</v>
      </c>
      <c r="G560" t="n">
        <v>7.07</v>
      </c>
      <c r="H560" t="n">
        <v>0.09</v>
      </c>
      <c r="I560" t="n">
        <v>145</v>
      </c>
      <c r="J560" t="n">
        <v>286.19</v>
      </c>
      <c r="K560" t="n">
        <v>61.2</v>
      </c>
      <c r="L560" t="n">
        <v>1.5</v>
      </c>
      <c r="M560" t="n">
        <v>143</v>
      </c>
      <c r="N560" t="n">
        <v>78.48999999999999</v>
      </c>
      <c r="O560" t="n">
        <v>35530.47</v>
      </c>
      <c r="P560" t="n">
        <v>300.79</v>
      </c>
      <c r="Q560" t="n">
        <v>1390.33</v>
      </c>
      <c r="R560" t="n">
        <v>133.14</v>
      </c>
      <c r="S560" t="n">
        <v>39.31</v>
      </c>
      <c r="T560" t="n">
        <v>45411.17</v>
      </c>
      <c r="U560" t="n">
        <v>0.3</v>
      </c>
      <c r="V560" t="n">
        <v>0.75</v>
      </c>
      <c r="W560" t="n">
        <v>3.61</v>
      </c>
      <c r="X560" t="n">
        <v>2.95</v>
      </c>
      <c r="Y560" t="n">
        <v>1</v>
      </c>
      <c r="Z560" t="n">
        <v>10</v>
      </c>
    </row>
    <row r="561">
      <c r="A561" t="n">
        <v>3</v>
      </c>
      <c r="B561" t="n">
        <v>145</v>
      </c>
      <c r="C561" t="inlineStr">
        <is>
          <t xml:space="preserve">CONCLUIDO	</t>
        </is>
      </c>
      <c r="D561" t="n">
        <v>3.852</v>
      </c>
      <c r="E561" t="n">
        <v>25.96</v>
      </c>
      <c r="F561" t="n">
        <v>16.54</v>
      </c>
      <c r="G561" t="n">
        <v>8.27</v>
      </c>
      <c r="H561" t="n">
        <v>0.11</v>
      </c>
      <c r="I561" t="n">
        <v>120</v>
      </c>
      <c r="J561" t="n">
        <v>286.69</v>
      </c>
      <c r="K561" t="n">
        <v>61.2</v>
      </c>
      <c r="L561" t="n">
        <v>1.75</v>
      </c>
      <c r="M561" t="n">
        <v>118</v>
      </c>
      <c r="N561" t="n">
        <v>78.73999999999999</v>
      </c>
      <c r="O561" t="n">
        <v>35592.57</v>
      </c>
      <c r="P561" t="n">
        <v>290.36</v>
      </c>
      <c r="Q561" t="n">
        <v>1390.2</v>
      </c>
      <c r="R561" t="n">
        <v>117.16</v>
      </c>
      <c r="S561" t="n">
        <v>39.31</v>
      </c>
      <c r="T561" t="n">
        <v>37546.54</v>
      </c>
      <c r="U561" t="n">
        <v>0.34</v>
      </c>
      <c r="V561" t="n">
        <v>0.78</v>
      </c>
      <c r="W561" t="n">
        <v>3.54</v>
      </c>
      <c r="X561" t="n">
        <v>2.42</v>
      </c>
      <c r="Y561" t="n">
        <v>1</v>
      </c>
      <c r="Z561" t="n">
        <v>10</v>
      </c>
    </row>
    <row r="562">
      <c r="A562" t="n">
        <v>4</v>
      </c>
      <c r="B562" t="n">
        <v>145</v>
      </c>
      <c r="C562" t="inlineStr">
        <is>
          <t xml:space="preserve">CONCLUIDO	</t>
        </is>
      </c>
      <c r="D562" t="n">
        <v>4.0491</v>
      </c>
      <c r="E562" t="n">
        <v>24.7</v>
      </c>
      <c r="F562" t="n">
        <v>16.2</v>
      </c>
      <c r="G562" t="n">
        <v>9.44</v>
      </c>
      <c r="H562" t="n">
        <v>0.12</v>
      </c>
      <c r="I562" t="n">
        <v>103</v>
      </c>
      <c r="J562" t="n">
        <v>287.19</v>
      </c>
      <c r="K562" t="n">
        <v>61.2</v>
      </c>
      <c r="L562" t="n">
        <v>2</v>
      </c>
      <c r="M562" t="n">
        <v>101</v>
      </c>
      <c r="N562" t="n">
        <v>78.98999999999999</v>
      </c>
      <c r="O562" t="n">
        <v>35654.65</v>
      </c>
      <c r="P562" t="n">
        <v>283.41</v>
      </c>
      <c r="Q562" t="n">
        <v>1390.07</v>
      </c>
      <c r="R562" t="n">
        <v>106.15</v>
      </c>
      <c r="S562" t="n">
        <v>39.31</v>
      </c>
      <c r="T562" t="n">
        <v>32126.31</v>
      </c>
      <c r="U562" t="n">
        <v>0.37</v>
      </c>
      <c r="V562" t="n">
        <v>0.79</v>
      </c>
      <c r="W562" t="n">
        <v>3.52</v>
      </c>
      <c r="X562" t="n">
        <v>2.07</v>
      </c>
      <c r="Y562" t="n">
        <v>1</v>
      </c>
      <c r="Z562" t="n">
        <v>10</v>
      </c>
    </row>
    <row r="563">
      <c r="A563" t="n">
        <v>5</v>
      </c>
      <c r="B563" t="n">
        <v>145</v>
      </c>
      <c r="C563" t="inlineStr">
        <is>
          <t xml:space="preserve">CONCLUIDO	</t>
        </is>
      </c>
      <c r="D563" t="n">
        <v>4.2151</v>
      </c>
      <c r="E563" t="n">
        <v>23.72</v>
      </c>
      <c r="F563" t="n">
        <v>15.93</v>
      </c>
      <c r="G563" t="n">
        <v>10.62</v>
      </c>
      <c r="H563" t="n">
        <v>0.14</v>
      </c>
      <c r="I563" t="n">
        <v>90</v>
      </c>
      <c r="J563" t="n">
        <v>287.7</v>
      </c>
      <c r="K563" t="n">
        <v>61.2</v>
      </c>
      <c r="L563" t="n">
        <v>2.25</v>
      </c>
      <c r="M563" t="n">
        <v>88</v>
      </c>
      <c r="N563" t="n">
        <v>79.25</v>
      </c>
      <c r="O563" t="n">
        <v>35716.83</v>
      </c>
      <c r="P563" t="n">
        <v>277.83</v>
      </c>
      <c r="Q563" t="n">
        <v>1389.79</v>
      </c>
      <c r="R563" t="n">
        <v>97.51000000000001</v>
      </c>
      <c r="S563" t="n">
        <v>39.31</v>
      </c>
      <c r="T563" t="n">
        <v>27868.64</v>
      </c>
      <c r="U563" t="n">
        <v>0.4</v>
      </c>
      <c r="V563" t="n">
        <v>0.8100000000000001</v>
      </c>
      <c r="W563" t="n">
        <v>3.51</v>
      </c>
      <c r="X563" t="n">
        <v>1.8</v>
      </c>
      <c r="Y563" t="n">
        <v>1</v>
      </c>
      <c r="Z563" t="n">
        <v>10</v>
      </c>
    </row>
    <row r="564">
      <c r="A564" t="n">
        <v>6</v>
      </c>
      <c r="B564" t="n">
        <v>145</v>
      </c>
      <c r="C564" t="inlineStr">
        <is>
          <t xml:space="preserve">CONCLUIDO	</t>
        </is>
      </c>
      <c r="D564" t="n">
        <v>4.349</v>
      </c>
      <c r="E564" t="n">
        <v>22.99</v>
      </c>
      <c r="F564" t="n">
        <v>15.73</v>
      </c>
      <c r="G564" t="n">
        <v>11.8</v>
      </c>
      <c r="H564" t="n">
        <v>0.15</v>
      </c>
      <c r="I564" t="n">
        <v>80</v>
      </c>
      <c r="J564" t="n">
        <v>288.2</v>
      </c>
      <c r="K564" t="n">
        <v>61.2</v>
      </c>
      <c r="L564" t="n">
        <v>2.5</v>
      </c>
      <c r="M564" t="n">
        <v>78</v>
      </c>
      <c r="N564" t="n">
        <v>79.5</v>
      </c>
      <c r="O564" t="n">
        <v>35779.11</v>
      </c>
      <c r="P564" t="n">
        <v>273.48</v>
      </c>
      <c r="Q564" t="n">
        <v>1390.25</v>
      </c>
      <c r="R564" t="n">
        <v>91.09999999999999</v>
      </c>
      <c r="S564" t="n">
        <v>39.31</v>
      </c>
      <c r="T564" t="n">
        <v>24714.41</v>
      </c>
      <c r="U564" t="n">
        <v>0.43</v>
      </c>
      <c r="V564" t="n">
        <v>0.82</v>
      </c>
      <c r="W564" t="n">
        <v>3.5</v>
      </c>
      <c r="X564" t="n">
        <v>1.61</v>
      </c>
      <c r="Y564" t="n">
        <v>1</v>
      </c>
      <c r="Z564" t="n">
        <v>10</v>
      </c>
    </row>
    <row r="565">
      <c r="A565" t="n">
        <v>7</v>
      </c>
      <c r="B565" t="n">
        <v>145</v>
      </c>
      <c r="C565" t="inlineStr">
        <is>
          <t xml:space="preserve">CONCLUIDO	</t>
        </is>
      </c>
      <c r="D565" t="n">
        <v>4.4641</v>
      </c>
      <c r="E565" t="n">
        <v>22.4</v>
      </c>
      <c r="F565" t="n">
        <v>15.57</v>
      </c>
      <c r="G565" t="n">
        <v>12.98</v>
      </c>
      <c r="H565" t="n">
        <v>0.17</v>
      </c>
      <c r="I565" t="n">
        <v>72</v>
      </c>
      <c r="J565" t="n">
        <v>288.71</v>
      </c>
      <c r="K565" t="n">
        <v>61.2</v>
      </c>
      <c r="L565" t="n">
        <v>2.75</v>
      </c>
      <c r="M565" t="n">
        <v>70</v>
      </c>
      <c r="N565" t="n">
        <v>79.76000000000001</v>
      </c>
      <c r="O565" t="n">
        <v>35841.5</v>
      </c>
      <c r="P565" t="n">
        <v>269.82</v>
      </c>
      <c r="Q565" t="n">
        <v>1389.84</v>
      </c>
      <c r="R565" t="n">
        <v>86.45999999999999</v>
      </c>
      <c r="S565" t="n">
        <v>39.31</v>
      </c>
      <c r="T565" t="n">
        <v>22434.35</v>
      </c>
      <c r="U565" t="n">
        <v>0.45</v>
      </c>
      <c r="V565" t="n">
        <v>0.82</v>
      </c>
      <c r="W565" t="n">
        <v>3.48</v>
      </c>
      <c r="X565" t="n">
        <v>1.45</v>
      </c>
      <c r="Y565" t="n">
        <v>1</v>
      </c>
      <c r="Z565" t="n">
        <v>10</v>
      </c>
    </row>
    <row r="566">
      <c r="A566" t="n">
        <v>8</v>
      </c>
      <c r="B566" t="n">
        <v>145</v>
      </c>
      <c r="C566" t="inlineStr">
        <is>
          <t xml:space="preserve">CONCLUIDO	</t>
        </is>
      </c>
      <c r="D566" t="n">
        <v>4.5724</v>
      </c>
      <c r="E566" t="n">
        <v>21.87</v>
      </c>
      <c r="F566" t="n">
        <v>15.42</v>
      </c>
      <c r="G566" t="n">
        <v>14.23</v>
      </c>
      <c r="H566" t="n">
        <v>0.18</v>
      </c>
      <c r="I566" t="n">
        <v>65</v>
      </c>
      <c r="J566" t="n">
        <v>289.21</v>
      </c>
      <c r="K566" t="n">
        <v>61.2</v>
      </c>
      <c r="L566" t="n">
        <v>3</v>
      </c>
      <c r="M566" t="n">
        <v>63</v>
      </c>
      <c r="N566" t="n">
        <v>80.02</v>
      </c>
      <c r="O566" t="n">
        <v>35903.99</v>
      </c>
      <c r="P566" t="n">
        <v>266.32</v>
      </c>
      <c r="Q566" t="n">
        <v>1389.7</v>
      </c>
      <c r="R566" t="n">
        <v>81.62</v>
      </c>
      <c r="S566" t="n">
        <v>39.31</v>
      </c>
      <c r="T566" t="n">
        <v>20051.96</v>
      </c>
      <c r="U566" t="n">
        <v>0.48</v>
      </c>
      <c r="V566" t="n">
        <v>0.83</v>
      </c>
      <c r="W566" t="n">
        <v>3.47</v>
      </c>
      <c r="X566" t="n">
        <v>1.3</v>
      </c>
      <c r="Y566" t="n">
        <v>1</v>
      </c>
      <c r="Z566" t="n">
        <v>10</v>
      </c>
    </row>
    <row r="567">
      <c r="A567" t="n">
        <v>9</v>
      </c>
      <c r="B567" t="n">
        <v>145</v>
      </c>
      <c r="C567" t="inlineStr">
        <is>
          <t xml:space="preserve">CONCLUIDO	</t>
        </is>
      </c>
      <c r="D567" t="n">
        <v>4.6674</v>
      </c>
      <c r="E567" t="n">
        <v>21.42</v>
      </c>
      <c r="F567" t="n">
        <v>15.3</v>
      </c>
      <c r="G567" t="n">
        <v>15.56</v>
      </c>
      <c r="H567" t="n">
        <v>0.2</v>
      </c>
      <c r="I567" t="n">
        <v>59</v>
      </c>
      <c r="J567" t="n">
        <v>289.72</v>
      </c>
      <c r="K567" t="n">
        <v>61.2</v>
      </c>
      <c r="L567" t="n">
        <v>3.25</v>
      </c>
      <c r="M567" t="n">
        <v>57</v>
      </c>
      <c r="N567" t="n">
        <v>80.27</v>
      </c>
      <c r="O567" t="n">
        <v>35966.59</v>
      </c>
      <c r="P567" t="n">
        <v>263.33</v>
      </c>
      <c r="Q567" t="n">
        <v>1389.94</v>
      </c>
      <c r="R567" t="n">
        <v>77.55</v>
      </c>
      <c r="S567" t="n">
        <v>39.31</v>
      </c>
      <c r="T567" t="n">
        <v>18047.63</v>
      </c>
      <c r="U567" t="n">
        <v>0.51</v>
      </c>
      <c r="V567" t="n">
        <v>0.84</v>
      </c>
      <c r="W567" t="n">
        <v>3.46</v>
      </c>
      <c r="X567" t="n">
        <v>1.17</v>
      </c>
      <c r="Y567" t="n">
        <v>1</v>
      </c>
      <c r="Z567" t="n">
        <v>10</v>
      </c>
    </row>
    <row r="568">
      <c r="A568" t="n">
        <v>10</v>
      </c>
      <c r="B568" t="n">
        <v>145</v>
      </c>
      <c r="C568" t="inlineStr">
        <is>
          <t xml:space="preserve">CONCLUIDO	</t>
        </is>
      </c>
      <c r="D568" t="n">
        <v>4.7325</v>
      </c>
      <c r="E568" t="n">
        <v>21.13</v>
      </c>
      <c r="F568" t="n">
        <v>15.22</v>
      </c>
      <c r="G568" t="n">
        <v>16.6</v>
      </c>
      <c r="H568" t="n">
        <v>0.21</v>
      </c>
      <c r="I568" t="n">
        <v>55</v>
      </c>
      <c r="J568" t="n">
        <v>290.23</v>
      </c>
      <c r="K568" t="n">
        <v>61.2</v>
      </c>
      <c r="L568" t="n">
        <v>3.5</v>
      </c>
      <c r="M568" t="n">
        <v>53</v>
      </c>
      <c r="N568" t="n">
        <v>80.53</v>
      </c>
      <c r="O568" t="n">
        <v>36029.29</v>
      </c>
      <c r="P568" t="n">
        <v>261.09</v>
      </c>
      <c r="Q568" t="n">
        <v>1389.59</v>
      </c>
      <c r="R568" t="n">
        <v>75.37</v>
      </c>
      <c r="S568" t="n">
        <v>39.31</v>
      </c>
      <c r="T568" t="n">
        <v>16975.38</v>
      </c>
      <c r="U568" t="n">
        <v>0.52</v>
      </c>
      <c r="V568" t="n">
        <v>0.84</v>
      </c>
      <c r="W568" t="n">
        <v>3.45</v>
      </c>
      <c r="X568" t="n">
        <v>1.1</v>
      </c>
      <c r="Y568" t="n">
        <v>1</v>
      </c>
      <c r="Z568" t="n">
        <v>10</v>
      </c>
    </row>
    <row r="569">
      <c r="A569" t="n">
        <v>11</v>
      </c>
      <c r="B569" t="n">
        <v>145</v>
      </c>
      <c r="C569" t="inlineStr">
        <is>
          <t xml:space="preserve">CONCLUIDO	</t>
        </is>
      </c>
      <c r="D569" t="n">
        <v>4.7995</v>
      </c>
      <c r="E569" t="n">
        <v>20.84</v>
      </c>
      <c r="F569" t="n">
        <v>15.14</v>
      </c>
      <c r="G569" t="n">
        <v>17.81</v>
      </c>
      <c r="H569" t="n">
        <v>0.23</v>
      </c>
      <c r="I569" t="n">
        <v>51</v>
      </c>
      <c r="J569" t="n">
        <v>290.74</v>
      </c>
      <c r="K569" t="n">
        <v>61.2</v>
      </c>
      <c r="L569" t="n">
        <v>3.75</v>
      </c>
      <c r="M569" t="n">
        <v>49</v>
      </c>
      <c r="N569" t="n">
        <v>80.79000000000001</v>
      </c>
      <c r="O569" t="n">
        <v>36092.1</v>
      </c>
      <c r="P569" t="n">
        <v>258.82</v>
      </c>
      <c r="Q569" t="n">
        <v>1389.85</v>
      </c>
      <c r="R569" t="n">
        <v>72.93000000000001</v>
      </c>
      <c r="S569" t="n">
        <v>39.31</v>
      </c>
      <c r="T569" t="n">
        <v>15776.06</v>
      </c>
      <c r="U569" t="n">
        <v>0.54</v>
      </c>
      <c r="V569" t="n">
        <v>0.85</v>
      </c>
      <c r="W569" t="n">
        <v>3.44</v>
      </c>
      <c r="X569" t="n">
        <v>1.01</v>
      </c>
      <c r="Y569" t="n">
        <v>1</v>
      </c>
      <c r="Z569" t="n">
        <v>10</v>
      </c>
    </row>
    <row r="570">
      <c r="A570" t="n">
        <v>12</v>
      </c>
      <c r="B570" t="n">
        <v>145</v>
      </c>
      <c r="C570" t="inlineStr">
        <is>
          <t xml:space="preserve">CONCLUIDO	</t>
        </is>
      </c>
      <c r="D570" t="n">
        <v>4.8734</v>
      </c>
      <c r="E570" t="n">
        <v>20.52</v>
      </c>
      <c r="F570" t="n">
        <v>15.04</v>
      </c>
      <c r="G570" t="n">
        <v>19.2</v>
      </c>
      <c r="H570" t="n">
        <v>0.24</v>
      </c>
      <c r="I570" t="n">
        <v>47</v>
      </c>
      <c r="J570" t="n">
        <v>291.25</v>
      </c>
      <c r="K570" t="n">
        <v>61.2</v>
      </c>
      <c r="L570" t="n">
        <v>4</v>
      </c>
      <c r="M570" t="n">
        <v>45</v>
      </c>
      <c r="N570" t="n">
        <v>81.05</v>
      </c>
      <c r="O570" t="n">
        <v>36155.02</v>
      </c>
      <c r="P570" t="n">
        <v>256.38</v>
      </c>
      <c r="Q570" t="n">
        <v>1389.69</v>
      </c>
      <c r="R570" t="n">
        <v>69.84999999999999</v>
      </c>
      <c r="S570" t="n">
        <v>39.31</v>
      </c>
      <c r="T570" t="n">
        <v>14256.02</v>
      </c>
      <c r="U570" t="n">
        <v>0.5600000000000001</v>
      </c>
      <c r="V570" t="n">
        <v>0.85</v>
      </c>
      <c r="W570" t="n">
        <v>3.43</v>
      </c>
      <c r="X570" t="n">
        <v>0.92</v>
      </c>
      <c r="Y570" t="n">
        <v>1</v>
      </c>
      <c r="Z570" t="n">
        <v>10</v>
      </c>
    </row>
    <row r="571">
      <c r="A571" t="n">
        <v>13</v>
      </c>
      <c r="B571" t="n">
        <v>145</v>
      </c>
      <c r="C571" t="inlineStr">
        <is>
          <t xml:space="preserve">CONCLUIDO	</t>
        </is>
      </c>
      <c r="D571" t="n">
        <v>4.9223</v>
      </c>
      <c r="E571" t="n">
        <v>20.32</v>
      </c>
      <c r="F571" t="n">
        <v>15</v>
      </c>
      <c r="G571" t="n">
        <v>20.45</v>
      </c>
      <c r="H571" t="n">
        <v>0.26</v>
      </c>
      <c r="I571" t="n">
        <v>44</v>
      </c>
      <c r="J571" t="n">
        <v>291.76</v>
      </c>
      <c r="K571" t="n">
        <v>61.2</v>
      </c>
      <c r="L571" t="n">
        <v>4.25</v>
      </c>
      <c r="M571" t="n">
        <v>42</v>
      </c>
      <c r="N571" t="n">
        <v>81.31</v>
      </c>
      <c r="O571" t="n">
        <v>36218.04</v>
      </c>
      <c r="P571" t="n">
        <v>254.64</v>
      </c>
      <c r="Q571" t="n">
        <v>1389.68</v>
      </c>
      <c r="R571" t="n">
        <v>68.48</v>
      </c>
      <c r="S571" t="n">
        <v>39.31</v>
      </c>
      <c r="T571" t="n">
        <v>13584.26</v>
      </c>
      <c r="U571" t="n">
        <v>0.57</v>
      </c>
      <c r="V571" t="n">
        <v>0.86</v>
      </c>
      <c r="W571" t="n">
        <v>3.43</v>
      </c>
      <c r="X571" t="n">
        <v>0.87</v>
      </c>
      <c r="Y571" t="n">
        <v>1</v>
      </c>
      <c r="Z571" t="n">
        <v>10</v>
      </c>
    </row>
    <row r="572">
      <c r="A572" t="n">
        <v>14</v>
      </c>
      <c r="B572" t="n">
        <v>145</v>
      </c>
      <c r="C572" t="inlineStr">
        <is>
          <t xml:space="preserve">CONCLUIDO	</t>
        </is>
      </c>
      <c r="D572" t="n">
        <v>4.9599</v>
      </c>
      <c r="E572" t="n">
        <v>20.16</v>
      </c>
      <c r="F572" t="n">
        <v>14.95</v>
      </c>
      <c r="G572" t="n">
        <v>21.36</v>
      </c>
      <c r="H572" t="n">
        <v>0.27</v>
      </c>
      <c r="I572" t="n">
        <v>42</v>
      </c>
      <c r="J572" t="n">
        <v>292.27</v>
      </c>
      <c r="K572" t="n">
        <v>61.2</v>
      </c>
      <c r="L572" t="n">
        <v>4.5</v>
      </c>
      <c r="M572" t="n">
        <v>40</v>
      </c>
      <c r="N572" t="n">
        <v>81.56999999999999</v>
      </c>
      <c r="O572" t="n">
        <v>36281.16</v>
      </c>
      <c r="P572" t="n">
        <v>253.03</v>
      </c>
      <c r="Q572" t="n">
        <v>1389.65</v>
      </c>
      <c r="R572" t="n">
        <v>67.22</v>
      </c>
      <c r="S572" t="n">
        <v>39.31</v>
      </c>
      <c r="T572" t="n">
        <v>12967.79</v>
      </c>
      <c r="U572" t="n">
        <v>0.58</v>
      </c>
      <c r="V572" t="n">
        <v>0.86</v>
      </c>
      <c r="W572" t="n">
        <v>3.42</v>
      </c>
      <c r="X572" t="n">
        <v>0.83</v>
      </c>
      <c r="Y572" t="n">
        <v>1</v>
      </c>
      <c r="Z572" t="n">
        <v>10</v>
      </c>
    </row>
    <row r="573">
      <c r="A573" t="n">
        <v>15</v>
      </c>
      <c r="B573" t="n">
        <v>145</v>
      </c>
      <c r="C573" t="inlineStr">
        <is>
          <t xml:space="preserve">CONCLUIDO	</t>
        </is>
      </c>
      <c r="D573" t="n">
        <v>5.0144</v>
      </c>
      <c r="E573" t="n">
        <v>19.94</v>
      </c>
      <c r="F573" t="n">
        <v>14.89</v>
      </c>
      <c r="G573" t="n">
        <v>22.91</v>
      </c>
      <c r="H573" t="n">
        <v>0.29</v>
      </c>
      <c r="I573" t="n">
        <v>39</v>
      </c>
      <c r="J573" t="n">
        <v>292.79</v>
      </c>
      <c r="K573" t="n">
        <v>61.2</v>
      </c>
      <c r="L573" t="n">
        <v>4.75</v>
      </c>
      <c r="M573" t="n">
        <v>37</v>
      </c>
      <c r="N573" t="n">
        <v>81.84</v>
      </c>
      <c r="O573" t="n">
        <v>36344.4</v>
      </c>
      <c r="P573" t="n">
        <v>251.19</v>
      </c>
      <c r="Q573" t="n">
        <v>1389.68</v>
      </c>
      <c r="R573" t="n">
        <v>65.29000000000001</v>
      </c>
      <c r="S573" t="n">
        <v>39.31</v>
      </c>
      <c r="T573" t="n">
        <v>12016.32</v>
      </c>
      <c r="U573" t="n">
        <v>0.6</v>
      </c>
      <c r="V573" t="n">
        <v>0.86</v>
      </c>
      <c r="W573" t="n">
        <v>3.42</v>
      </c>
      <c r="X573" t="n">
        <v>0.77</v>
      </c>
      <c r="Y573" t="n">
        <v>1</v>
      </c>
      <c r="Z573" t="n">
        <v>10</v>
      </c>
    </row>
    <row r="574">
      <c r="A574" t="n">
        <v>16</v>
      </c>
      <c r="B574" t="n">
        <v>145</v>
      </c>
      <c r="C574" t="inlineStr">
        <is>
          <t xml:space="preserve">CONCLUIDO	</t>
        </is>
      </c>
      <c r="D574" t="n">
        <v>5.0537</v>
      </c>
      <c r="E574" t="n">
        <v>19.79</v>
      </c>
      <c r="F574" t="n">
        <v>14.84</v>
      </c>
      <c r="G574" t="n">
        <v>24.07</v>
      </c>
      <c r="H574" t="n">
        <v>0.3</v>
      </c>
      <c r="I574" t="n">
        <v>37</v>
      </c>
      <c r="J574" t="n">
        <v>293.3</v>
      </c>
      <c r="K574" t="n">
        <v>61.2</v>
      </c>
      <c r="L574" t="n">
        <v>5</v>
      </c>
      <c r="M574" t="n">
        <v>35</v>
      </c>
      <c r="N574" t="n">
        <v>82.09999999999999</v>
      </c>
      <c r="O574" t="n">
        <v>36407.75</v>
      </c>
      <c r="P574" t="n">
        <v>249.69</v>
      </c>
      <c r="Q574" t="n">
        <v>1389.66</v>
      </c>
      <c r="R574" t="n">
        <v>63.57</v>
      </c>
      <c r="S574" t="n">
        <v>39.31</v>
      </c>
      <c r="T574" t="n">
        <v>11165.79</v>
      </c>
      <c r="U574" t="n">
        <v>0.62</v>
      </c>
      <c r="V574" t="n">
        <v>0.86</v>
      </c>
      <c r="W574" t="n">
        <v>3.43</v>
      </c>
      <c r="X574" t="n">
        <v>0.72</v>
      </c>
      <c r="Y574" t="n">
        <v>1</v>
      </c>
      <c r="Z574" t="n">
        <v>10</v>
      </c>
    </row>
    <row r="575">
      <c r="A575" t="n">
        <v>17</v>
      </c>
      <c r="B575" t="n">
        <v>145</v>
      </c>
      <c r="C575" t="inlineStr">
        <is>
          <t xml:space="preserve">CONCLUIDO	</t>
        </is>
      </c>
      <c r="D575" t="n">
        <v>5.0881</v>
      </c>
      <c r="E575" t="n">
        <v>19.65</v>
      </c>
      <c r="F575" t="n">
        <v>14.82</v>
      </c>
      <c r="G575" t="n">
        <v>25.4</v>
      </c>
      <c r="H575" t="n">
        <v>0.32</v>
      </c>
      <c r="I575" t="n">
        <v>35</v>
      </c>
      <c r="J575" t="n">
        <v>293.81</v>
      </c>
      <c r="K575" t="n">
        <v>61.2</v>
      </c>
      <c r="L575" t="n">
        <v>5.25</v>
      </c>
      <c r="M575" t="n">
        <v>33</v>
      </c>
      <c r="N575" t="n">
        <v>82.36</v>
      </c>
      <c r="O575" t="n">
        <v>36471.2</v>
      </c>
      <c r="P575" t="n">
        <v>248.08</v>
      </c>
      <c r="Q575" t="n">
        <v>1389.85</v>
      </c>
      <c r="R575" t="n">
        <v>62.94</v>
      </c>
      <c r="S575" t="n">
        <v>39.31</v>
      </c>
      <c r="T575" t="n">
        <v>10862.9</v>
      </c>
      <c r="U575" t="n">
        <v>0.62</v>
      </c>
      <c r="V575" t="n">
        <v>0.87</v>
      </c>
      <c r="W575" t="n">
        <v>3.42</v>
      </c>
      <c r="X575" t="n">
        <v>0.7</v>
      </c>
      <c r="Y575" t="n">
        <v>1</v>
      </c>
      <c r="Z575" t="n">
        <v>10</v>
      </c>
    </row>
    <row r="576">
      <c r="A576" t="n">
        <v>18</v>
      </c>
      <c r="B576" t="n">
        <v>145</v>
      </c>
      <c r="C576" t="inlineStr">
        <is>
          <t xml:space="preserve">CONCLUIDO	</t>
        </is>
      </c>
      <c r="D576" t="n">
        <v>5.1117</v>
      </c>
      <c r="E576" t="n">
        <v>19.56</v>
      </c>
      <c r="F576" t="n">
        <v>14.78</v>
      </c>
      <c r="G576" t="n">
        <v>26.08</v>
      </c>
      <c r="H576" t="n">
        <v>0.33</v>
      </c>
      <c r="I576" t="n">
        <v>34</v>
      </c>
      <c r="J576" t="n">
        <v>294.33</v>
      </c>
      <c r="K576" t="n">
        <v>61.2</v>
      </c>
      <c r="L576" t="n">
        <v>5.5</v>
      </c>
      <c r="M576" t="n">
        <v>32</v>
      </c>
      <c r="N576" t="n">
        <v>82.63</v>
      </c>
      <c r="O576" t="n">
        <v>36534.76</v>
      </c>
      <c r="P576" t="n">
        <v>246.6</v>
      </c>
      <c r="Q576" t="n">
        <v>1389.78</v>
      </c>
      <c r="R576" t="n">
        <v>62.08</v>
      </c>
      <c r="S576" t="n">
        <v>39.31</v>
      </c>
      <c r="T576" t="n">
        <v>10433.98</v>
      </c>
      <c r="U576" t="n">
        <v>0.63</v>
      </c>
      <c r="V576" t="n">
        <v>0.87</v>
      </c>
      <c r="W576" t="n">
        <v>3.41</v>
      </c>
      <c r="X576" t="n">
        <v>0.66</v>
      </c>
      <c r="Y576" t="n">
        <v>1</v>
      </c>
      <c r="Z576" t="n">
        <v>10</v>
      </c>
    </row>
    <row r="577">
      <c r="A577" t="n">
        <v>19</v>
      </c>
      <c r="B577" t="n">
        <v>145</v>
      </c>
      <c r="C577" t="inlineStr">
        <is>
          <t xml:space="preserve">CONCLUIDO	</t>
        </is>
      </c>
      <c r="D577" t="n">
        <v>5.1494</v>
      </c>
      <c r="E577" t="n">
        <v>19.42</v>
      </c>
      <c r="F577" t="n">
        <v>14.75</v>
      </c>
      <c r="G577" t="n">
        <v>27.65</v>
      </c>
      <c r="H577" t="n">
        <v>0.35</v>
      </c>
      <c r="I577" t="n">
        <v>32</v>
      </c>
      <c r="J577" t="n">
        <v>294.84</v>
      </c>
      <c r="K577" t="n">
        <v>61.2</v>
      </c>
      <c r="L577" t="n">
        <v>5.75</v>
      </c>
      <c r="M577" t="n">
        <v>30</v>
      </c>
      <c r="N577" t="n">
        <v>82.90000000000001</v>
      </c>
      <c r="O577" t="n">
        <v>36598.44</v>
      </c>
      <c r="P577" t="n">
        <v>245</v>
      </c>
      <c r="Q577" t="n">
        <v>1389.64</v>
      </c>
      <c r="R577" t="n">
        <v>60.65</v>
      </c>
      <c r="S577" t="n">
        <v>39.31</v>
      </c>
      <c r="T577" t="n">
        <v>9728.77</v>
      </c>
      <c r="U577" t="n">
        <v>0.65</v>
      </c>
      <c r="V577" t="n">
        <v>0.87</v>
      </c>
      <c r="W577" t="n">
        <v>3.41</v>
      </c>
      <c r="X577" t="n">
        <v>0.62</v>
      </c>
      <c r="Y577" t="n">
        <v>1</v>
      </c>
      <c r="Z577" t="n">
        <v>10</v>
      </c>
    </row>
    <row r="578">
      <c r="A578" t="n">
        <v>20</v>
      </c>
      <c r="B578" t="n">
        <v>145</v>
      </c>
      <c r="C578" t="inlineStr">
        <is>
          <t xml:space="preserve">CONCLUIDO	</t>
        </is>
      </c>
      <c r="D578" t="n">
        <v>5.1703</v>
      </c>
      <c r="E578" t="n">
        <v>19.34</v>
      </c>
      <c r="F578" t="n">
        <v>14.72</v>
      </c>
      <c r="G578" t="n">
        <v>28.49</v>
      </c>
      <c r="H578" t="n">
        <v>0.36</v>
      </c>
      <c r="I578" t="n">
        <v>31</v>
      </c>
      <c r="J578" t="n">
        <v>295.36</v>
      </c>
      <c r="K578" t="n">
        <v>61.2</v>
      </c>
      <c r="L578" t="n">
        <v>6</v>
      </c>
      <c r="M578" t="n">
        <v>29</v>
      </c>
      <c r="N578" t="n">
        <v>83.16</v>
      </c>
      <c r="O578" t="n">
        <v>36662.22</v>
      </c>
      <c r="P578" t="n">
        <v>244.32</v>
      </c>
      <c r="Q578" t="n">
        <v>1389.6</v>
      </c>
      <c r="R578" t="n">
        <v>59.71</v>
      </c>
      <c r="S578" t="n">
        <v>39.31</v>
      </c>
      <c r="T578" t="n">
        <v>9265.879999999999</v>
      </c>
      <c r="U578" t="n">
        <v>0.66</v>
      </c>
      <c r="V578" t="n">
        <v>0.87</v>
      </c>
      <c r="W578" t="n">
        <v>3.42</v>
      </c>
      <c r="X578" t="n">
        <v>0.6</v>
      </c>
      <c r="Y578" t="n">
        <v>1</v>
      </c>
      <c r="Z578" t="n">
        <v>10</v>
      </c>
    </row>
    <row r="579">
      <c r="A579" t="n">
        <v>21</v>
      </c>
      <c r="B579" t="n">
        <v>145</v>
      </c>
      <c r="C579" t="inlineStr">
        <is>
          <t xml:space="preserve">CONCLUIDO	</t>
        </is>
      </c>
      <c r="D579" t="n">
        <v>5.2036</v>
      </c>
      <c r="E579" t="n">
        <v>19.22</v>
      </c>
      <c r="F579" t="n">
        <v>14.71</v>
      </c>
      <c r="G579" t="n">
        <v>30.43</v>
      </c>
      <c r="H579" t="n">
        <v>0.38</v>
      </c>
      <c r="I579" t="n">
        <v>29</v>
      </c>
      <c r="J579" t="n">
        <v>295.88</v>
      </c>
      <c r="K579" t="n">
        <v>61.2</v>
      </c>
      <c r="L579" t="n">
        <v>6.25</v>
      </c>
      <c r="M579" t="n">
        <v>27</v>
      </c>
      <c r="N579" t="n">
        <v>83.43000000000001</v>
      </c>
      <c r="O579" t="n">
        <v>36726.12</v>
      </c>
      <c r="P579" t="n">
        <v>242.89</v>
      </c>
      <c r="Q579" t="n">
        <v>1389.66</v>
      </c>
      <c r="R579" t="n">
        <v>59.19</v>
      </c>
      <c r="S579" t="n">
        <v>39.31</v>
      </c>
      <c r="T579" t="n">
        <v>9015.15</v>
      </c>
      <c r="U579" t="n">
        <v>0.66</v>
      </c>
      <c r="V579" t="n">
        <v>0.87</v>
      </c>
      <c r="W579" t="n">
        <v>3.42</v>
      </c>
      <c r="X579" t="n">
        <v>0.58</v>
      </c>
      <c r="Y579" t="n">
        <v>1</v>
      </c>
      <c r="Z579" t="n">
        <v>10</v>
      </c>
    </row>
    <row r="580">
      <c r="A580" t="n">
        <v>22</v>
      </c>
      <c r="B580" t="n">
        <v>145</v>
      </c>
      <c r="C580" t="inlineStr">
        <is>
          <t xml:space="preserve">CONCLUIDO	</t>
        </is>
      </c>
      <c r="D580" t="n">
        <v>5.2242</v>
      </c>
      <c r="E580" t="n">
        <v>19.14</v>
      </c>
      <c r="F580" t="n">
        <v>14.68</v>
      </c>
      <c r="G580" t="n">
        <v>31.46</v>
      </c>
      <c r="H580" t="n">
        <v>0.39</v>
      </c>
      <c r="I580" t="n">
        <v>28</v>
      </c>
      <c r="J580" t="n">
        <v>296.4</v>
      </c>
      <c r="K580" t="n">
        <v>61.2</v>
      </c>
      <c r="L580" t="n">
        <v>6.5</v>
      </c>
      <c r="M580" t="n">
        <v>26</v>
      </c>
      <c r="N580" t="n">
        <v>83.7</v>
      </c>
      <c r="O580" t="n">
        <v>36790.13</v>
      </c>
      <c r="P580" t="n">
        <v>241.5</v>
      </c>
      <c r="Q580" t="n">
        <v>1389.58</v>
      </c>
      <c r="R580" t="n">
        <v>58.62</v>
      </c>
      <c r="S580" t="n">
        <v>39.31</v>
      </c>
      <c r="T580" t="n">
        <v>8737.57</v>
      </c>
      <c r="U580" t="n">
        <v>0.67</v>
      </c>
      <c r="V580" t="n">
        <v>0.87</v>
      </c>
      <c r="W580" t="n">
        <v>3.42</v>
      </c>
      <c r="X580" t="n">
        <v>0.5600000000000001</v>
      </c>
      <c r="Y580" t="n">
        <v>1</v>
      </c>
      <c r="Z580" t="n">
        <v>10</v>
      </c>
    </row>
    <row r="581">
      <c r="A581" t="n">
        <v>23</v>
      </c>
      <c r="B581" t="n">
        <v>145</v>
      </c>
      <c r="C581" t="inlineStr">
        <is>
          <t xml:space="preserve">CONCLUIDO	</t>
        </is>
      </c>
      <c r="D581" t="n">
        <v>5.2497</v>
      </c>
      <c r="E581" t="n">
        <v>19.05</v>
      </c>
      <c r="F581" t="n">
        <v>14.64</v>
      </c>
      <c r="G581" t="n">
        <v>32.54</v>
      </c>
      <c r="H581" t="n">
        <v>0.4</v>
      </c>
      <c r="I581" t="n">
        <v>27</v>
      </c>
      <c r="J581" t="n">
        <v>296.92</v>
      </c>
      <c r="K581" t="n">
        <v>61.2</v>
      </c>
      <c r="L581" t="n">
        <v>6.75</v>
      </c>
      <c r="M581" t="n">
        <v>25</v>
      </c>
      <c r="N581" t="n">
        <v>83.97</v>
      </c>
      <c r="O581" t="n">
        <v>36854.25</v>
      </c>
      <c r="P581" t="n">
        <v>239.79</v>
      </c>
      <c r="Q581" t="n">
        <v>1389.64</v>
      </c>
      <c r="R581" t="n">
        <v>57.81</v>
      </c>
      <c r="S581" t="n">
        <v>39.31</v>
      </c>
      <c r="T581" t="n">
        <v>8333.82</v>
      </c>
      <c r="U581" t="n">
        <v>0.68</v>
      </c>
      <c r="V581" t="n">
        <v>0.88</v>
      </c>
      <c r="W581" t="n">
        <v>3.4</v>
      </c>
      <c r="X581" t="n">
        <v>0.52</v>
      </c>
      <c r="Y581" t="n">
        <v>1</v>
      </c>
      <c r="Z581" t="n">
        <v>10</v>
      </c>
    </row>
    <row r="582">
      <c r="A582" t="n">
        <v>24</v>
      </c>
      <c r="B582" t="n">
        <v>145</v>
      </c>
      <c r="C582" t="inlineStr">
        <is>
          <t xml:space="preserve">CONCLUIDO	</t>
        </is>
      </c>
      <c r="D582" t="n">
        <v>5.2689</v>
      </c>
      <c r="E582" t="n">
        <v>18.98</v>
      </c>
      <c r="F582" t="n">
        <v>14.63</v>
      </c>
      <c r="G582" t="n">
        <v>33.76</v>
      </c>
      <c r="H582" t="n">
        <v>0.42</v>
      </c>
      <c r="I582" t="n">
        <v>26</v>
      </c>
      <c r="J582" t="n">
        <v>297.44</v>
      </c>
      <c r="K582" t="n">
        <v>61.2</v>
      </c>
      <c r="L582" t="n">
        <v>7</v>
      </c>
      <c r="M582" t="n">
        <v>24</v>
      </c>
      <c r="N582" t="n">
        <v>84.23999999999999</v>
      </c>
      <c r="O582" t="n">
        <v>36918.48</v>
      </c>
      <c r="P582" t="n">
        <v>238.83</v>
      </c>
      <c r="Q582" t="n">
        <v>1389.67</v>
      </c>
      <c r="R582" t="n">
        <v>57.12</v>
      </c>
      <c r="S582" t="n">
        <v>39.31</v>
      </c>
      <c r="T582" t="n">
        <v>7994.68</v>
      </c>
      <c r="U582" t="n">
        <v>0.6899999999999999</v>
      </c>
      <c r="V582" t="n">
        <v>0.88</v>
      </c>
      <c r="W582" t="n">
        <v>3.4</v>
      </c>
      <c r="X582" t="n">
        <v>0.51</v>
      </c>
      <c r="Y582" t="n">
        <v>1</v>
      </c>
      <c r="Z582" t="n">
        <v>10</v>
      </c>
    </row>
    <row r="583">
      <c r="A583" t="n">
        <v>25</v>
      </c>
      <c r="B583" t="n">
        <v>145</v>
      </c>
      <c r="C583" t="inlineStr">
        <is>
          <t xml:space="preserve">CONCLUIDO	</t>
        </is>
      </c>
      <c r="D583" t="n">
        <v>5.2909</v>
      </c>
      <c r="E583" t="n">
        <v>18.9</v>
      </c>
      <c r="F583" t="n">
        <v>14.6</v>
      </c>
      <c r="G583" t="n">
        <v>35.05</v>
      </c>
      <c r="H583" t="n">
        <v>0.43</v>
      </c>
      <c r="I583" t="n">
        <v>25</v>
      </c>
      <c r="J583" t="n">
        <v>297.96</v>
      </c>
      <c r="K583" t="n">
        <v>61.2</v>
      </c>
      <c r="L583" t="n">
        <v>7.25</v>
      </c>
      <c r="M583" t="n">
        <v>23</v>
      </c>
      <c r="N583" t="n">
        <v>84.51000000000001</v>
      </c>
      <c r="O583" t="n">
        <v>36982.83</v>
      </c>
      <c r="P583" t="n">
        <v>237.86</v>
      </c>
      <c r="Q583" t="n">
        <v>1389.58</v>
      </c>
      <c r="R583" t="n">
        <v>56.34</v>
      </c>
      <c r="S583" t="n">
        <v>39.31</v>
      </c>
      <c r="T583" t="n">
        <v>7609.43</v>
      </c>
      <c r="U583" t="n">
        <v>0.7</v>
      </c>
      <c r="V583" t="n">
        <v>0.88</v>
      </c>
      <c r="W583" t="n">
        <v>3.4</v>
      </c>
      <c r="X583" t="n">
        <v>0.48</v>
      </c>
      <c r="Y583" t="n">
        <v>1</v>
      </c>
      <c r="Z583" t="n">
        <v>10</v>
      </c>
    </row>
    <row r="584">
      <c r="A584" t="n">
        <v>26</v>
      </c>
      <c r="B584" t="n">
        <v>145</v>
      </c>
      <c r="C584" t="inlineStr">
        <is>
          <t xml:space="preserve">CONCLUIDO	</t>
        </is>
      </c>
      <c r="D584" t="n">
        <v>5.3137</v>
      </c>
      <c r="E584" t="n">
        <v>18.82</v>
      </c>
      <c r="F584" t="n">
        <v>14.58</v>
      </c>
      <c r="G584" t="n">
        <v>36.44</v>
      </c>
      <c r="H584" t="n">
        <v>0.45</v>
      </c>
      <c r="I584" t="n">
        <v>24</v>
      </c>
      <c r="J584" t="n">
        <v>298.48</v>
      </c>
      <c r="K584" t="n">
        <v>61.2</v>
      </c>
      <c r="L584" t="n">
        <v>7.5</v>
      </c>
      <c r="M584" t="n">
        <v>22</v>
      </c>
      <c r="N584" t="n">
        <v>84.79000000000001</v>
      </c>
      <c r="O584" t="n">
        <v>37047.29</v>
      </c>
      <c r="P584" t="n">
        <v>236.2</v>
      </c>
      <c r="Q584" t="n">
        <v>1389.7</v>
      </c>
      <c r="R584" t="n">
        <v>55.51</v>
      </c>
      <c r="S584" t="n">
        <v>39.31</v>
      </c>
      <c r="T584" t="n">
        <v>7202.21</v>
      </c>
      <c r="U584" t="n">
        <v>0.71</v>
      </c>
      <c r="V584" t="n">
        <v>0.88</v>
      </c>
      <c r="W584" t="n">
        <v>3.4</v>
      </c>
      <c r="X584" t="n">
        <v>0.45</v>
      </c>
      <c r="Y584" t="n">
        <v>1</v>
      </c>
      <c r="Z584" t="n">
        <v>10</v>
      </c>
    </row>
    <row r="585">
      <c r="A585" t="n">
        <v>27</v>
      </c>
      <c r="B585" t="n">
        <v>145</v>
      </c>
      <c r="C585" t="inlineStr">
        <is>
          <t xml:space="preserve">CONCLUIDO	</t>
        </is>
      </c>
      <c r="D585" t="n">
        <v>5.3317</v>
      </c>
      <c r="E585" t="n">
        <v>18.76</v>
      </c>
      <c r="F585" t="n">
        <v>14.57</v>
      </c>
      <c r="G585" t="n">
        <v>38</v>
      </c>
      <c r="H585" t="n">
        <v>0.46</v>
      </c>
      <c r="I585" t="n">
        <v>23</v>
      </c>
      <c r="J585" t="n">
        <v>299.01</v>
      </c>
      <c r="K585" t="n">
        <v>61.2</v>
      </c>
      <c r="L585" t="n">
        <v>7.75</v>
      </c>
      <c r="M585" t="n">
        <v>21</v>
      </c>
      <c r="N585" t="n">
        <v>85.06</v>
      </c>
      <c r="O585" t="n">
        <v>37111.87</v>
      </c>
      <c r="P585" t="n">
        <v>235.38</v>
      </c>
      <c r="Q585" t="n">
        <v>1389.63</v>
      </c>
      <c r="R585" t="n">
        <v>55.05</v>
      </c>
      <c r="S585" t="n">
        <v>39.31</v>
      </c>
      <c r="T585" t="n">
        <v>6973.18</v>
      </c>
      <c r="U585" t="n">
        <v>0.71</v>
      </c>
      <c r="V585" t="n">
        <v>0.88</v>
      </c>
      <c r="W585" t="n">
        <v>3.4</v>
      </c>
      <c r="X585" t="n">
        <v>0.44</v>
      </c>
      <c r="Y585" t="n">
        <v>1</v>
      </c>
      <c r="Z585" t="n">
        <v>10</v>
      </c>
    </row>
    <row r="586">
      <c r="A586" t="n">
        <v>28</v>
      </c>
      <c r="B586" t="n">
        <v>145</v>
      </c>
      <c r="C586" t="inlineStr">
        <is>
          <t xml:space="preserve">CONCLUIDO	</t>
        </is>
      </c>
      <c r="D586" t="n">
        <v>5.3568</v>
      </c>
      <c r="E586" t="n">
        <v>18.67</v>
      </c>
      <c r="F586" t="n">
        <v>14.53</v>
      </c>
      <c r="G586" t="n">
        <v>39.64</v>
      </c>
      <c r="H586" t="n">
        <v>0.48</v>
      </c>
      <c r="I586" t="n">
        <v>22</v>
      </c>
      <c r="J586" t="n">
        <v>299.53</v>
      </c>
      <c r="K586" t="n">
        <v>61.2</v>
      </c>
      <c r="L586" t="n">
        <v>8</v>
      </c>
      <c r="M586" t="n">
        <v>20</v>
      </c>
      <c r="N586" t="n">
        <v>85.33</v>
      </c>
      <c r="O586" t="n">
        <v>37176.68</v>
      </c>
      <c r="P586" t="n">
        <v>233.32</v>
      </c>
      <c r="Q586" t="n">
        <v>1389.66</v>
      </c>
      <c r="R586" t="n">
        <v>54.07</v>
      </c>
      <c r="S586" t="n">
        <v>39.31</v>
      </c>
      <c r="T586" t="n">
        <v>6489.66</v>
      </c>
      <c r="U586" t="n">
        <v>0.73</v>
      </c>
      <c r="V586" t="n">
        <v>0.88</v>
      </c>
      <c r="W586" t="n">
        <v>3.4</v>
      </c>
      <c r="X586" t="n">
        <v>0.41</v>
      </c>
      <c r="Y586" t="n">
        <v>1</v>
      </c>
      <c r="Z586" t="n">
        <v>10</v>
      </c>
    </row>
    <row r="587">
      <c r="A587" t="n">
        <v>29</v>
      </c>
      <c r="B587" t="n">
        <v>145</v>
      </c>
      <c r="C587" t="inlineStr">
        <is>
          <t xml:space="preserve">CONCLUIDO	</t>
        </is>
      </c>
      <c r="D587" t="n">
        <v>5.352</v>
      </c>
      <c r="E587" t="n">
        <v>18.68</v>
      </c>
      <c r="F587" t="n">
        <v>14.55</v>
      </c>
      <c r="G587" t="n">
        <v>39.68</v>
      </c>
      <c r="H587" t="n">
        <v>0.49</v>
      </c>
      <c r="I587" t="n">
        <v>22</v>
      </c>
      <c r="J587" t="n">
        <v>300.06</v>
      </c>
      <c r="K587" t="n">
        <v>61.2</v>
      </c>
      <c r="L587" t="n">
        <v>8.25</v>
      </c>
      <c r="M587" t="n">
        <v>20</v>
      </c>
      <c r="N587" t="n">
        <v>85.61</v>
      </c>
      <c r="O587" t="n">
        <v>37241.49</v>
      </c>
      <c r="P587" t="n">
        <v>232.84</v>
      </c>
      <c r="Q587" t="n">
        <v>1389.65</v>
      </c>
      <c r="R587" t="n">
        <v>54.78</v>
      </c>
      <c r="S587" t="n">
        <v>39.31</v>
      </c>
      <c r="T587" t="n">
        <v>6844.73</v>
      </c>
      <c r="U587" t="n">
        <v>0.72</v>
      </c>
      <c r="V587" t="n">
        <v>0.88</v>
      </c>
      <c r="W587" t="n">
        <v>3.39</v>
      </c>
      <c r="X587" t="n">
        <v>0.43</v>
      </c>
      <c r="Y587" t="n">
        <v>1</v>
      </c>
      <c r="Z587" t="n">
        <v>10</v>
      </c>
    </row>
    <row r="588">
      <c r="A588" t="n">
        <v>30</v>
      </c>
      <c r="B588" t="n">
        <v>145</v>
      </c>
      <c r="C588" t="inlineStr">
        <is>
          <t xml:space="preserve">CONCLUIDO	</t>
        </is>
      </c>
      <c r="D588" t="n">
        <v>5.376</v>
      </c>
      <c r="E588" t="n">
        <v>18.6</v>
      </c>
      <c r="F588" t="n">
        <v>14.52</v>
      </c>
      <c r="G588" t="n">
        <v>41.49</v>
      </c>
      <c r="H588" t="n">
        <v>0.5</v>
      </c>
      <c r="I588" t="n">
        <v>21</v>
      </c>
      <c r="J588" t="n">
        <v>300.59</v>
      </c>
      <c r="K588" t="n">
        <v>61.2</v>
      </c>
      <c r="L588" t="n">
        <v>8.5</v>
      </c>
      <c r="M588" t="n">
        <v>19</v>
      </c>
      <c r="N588" t="n">
        <v>85.89</v>
      </c>
      <c r="O588" t="n">
        <v>37306.42</v>
      </c>
      <c r="P588" t="n">
        <v>231.57</v>
      </c>
      <c r="Q588" t="n">
        <v>1389.61</v>
      </c>
      <c r="R588" t="n">
        <v>53.8</v>
      </c>
      <c r="S588" t="n">
        <v>39.31</v>
      </c>
      <c r="T588" t="n">
        <v>6358.08</v>
      </c>
      <c r="U588" t="n">
        <v>0.73</v>
      </c>
      <c r="V588" t="n">
        <v>0.88</v>
      </c>
      <c r="W588" t="n">
        <v>3.39</v>
      </c>
      <c r="X588" t="n">
        <v>0.4</v>
      </c>
      <c r="Y588" t="n">
        <v>1</v>
      </c>
      <c r="Z588" t="n">
        <v>10</v>
      </c>
    </row>
    <row r="589">
      <c r="A589" t="n">
        <v>31</v>
      </c>
      <c r="B589" t="n">
        <v>145</v>
      </c>
      <c r="C589" t="inlineStr">
        <is>
          <t xml:space="preserve">CONCLUIDO	</t>
        </is>
      </c>
      <c r="D589" t="n">
        <v>5.3985</v>
      </c>
      <c r="E589" t="n">
        <v>18.52</v>
      </c>
      <c r="F589" t="n">
        <v>14.5</v>
      </c>
      <c r="G589" t="n">
        <v>43.49</v>
      </c>
      <c r="H589" t="n">
        <v>0.52</v>
      </c>
      <c r="I589" t="n">
        <v>20</v>
      </c>
      <c r="J589" t="n">
        <v>301.11</v>
      </c>
      <c r="K589" t="n">
        <v>61.2</v>
      </c>
      <c r="L589" t="n">
        <v>8.75</v>
      </c>
      <c r="M589" t="n">
        <v>18</v>
      </c>
      <c r="N589" t="n">
        <v>86.16</v>
      </c>
      <c r="O589" t="n">
        <v>37371.47</v>
      </c>
      <c r="P589" t="n">
        <v>229.93</v>
      </c>
      <c r="Q589" t="n">
        <v>1389.7</v>
      </c>
      <c r="R589" t="n">
        <v>52.93</v>
      </c>
      <c r="S589" t="n">
        <v>39.31</v>
      </c>
      <c r="T589" t="n">
        <v>5929.15</v>
      </c>
      <c r="U589" t="n">
        <v>0.74</v>
      </c>
      <c r="V589" t="n">
        <v>0.89</v>
      </c>
      <c r="W589" t="n">
        <v>3.39</v>
      </c>
      <c r="X589" t="n">
        <v>0.37</v>
      </c>
      <c r="Y589" t="n">
        <v>1</v>
      </c>
      <c r="Z589" t="n">
        <v>10</v>
      </c>
    </row>
    <row r="590">
      <c r="A590" t="n">
        <v>32</v>
      </c>
      <c r="B590" t="n">
        <v>145</v>
      </c>
      <c r="C590" t="inlineStr">
        <is>
          <t xml:space="preserve">CONCLUIDO	</t>
        </is>
      </c>
      <c r="D590" t="n">
        <v>5.4001</v>
      </c>
      <c r="E590" t="n">
        <v>18.52</v>
      </c>
      <c r="F590" t="n">
        <v>14.49</v>
      </c>
      <c r="G590" t="n">
        <v>43.47</v>
      </c>
      <c r="H590" t="n">
        <v>0.53</v>
      </c>
      <c r="I590" t="n">
        <v>20</v>
      </c>
      <c r="J590" t="n">
        <v>301.64</v>
      </c>
      <c r="K590" t="n">
        <v>61.2</v>
      </c>
      <c r="L590" t="n">
        <v>9</v>
      </c>
      <c r="M590" t="n">
        <v>18</v>
      </c>
      <c r="N590" t="n">
        <v>86.44</v>
      </c>
      <c r="O590" t="n">
        <v>37436.63</v>
      </c>
      <c r="P590" t="n">
        <v>229.67</v>
      </c>
      <c r="Q590" t="n">
        <v>1389.67</v>
      </c>
      <c r="R590" t="n">
        <v>52.72</v>
      </c>
      <c r="S590" t="n">
        <v>39.31</v>
      </c>
      <c r="T590" t="n">
        <v>5825.83</v>
      </c>
      <c r="U590" t="n">
        <v>0.75</v>
      </c>
      <c r="V590" t="n">
        <v>0.89</v>
      </c>
      <c r="W590" t="n">
        <v>3.39</v>
      </c>
      <c r="X590" t="n">
        <v>0.37</v>
      </c>
      <c r="Y590" t="n">
        <v>1</v>
      </c>
      <c r="Z590" t="n">
        <v>10</v>
      </c>
    </row>
    <row r="591">
      <c r="A591" t="n">
        <v>33</v>
      </c>
      <c r="B591" t="n">
        <v>145</v>
      </c>
      <c r="C591" t="inlineStr">
        <is>
          <t xml:space="preserve">CONCLUIDO	</t>
        </is>
      </c>
      <c r="D591" t="n">
        <v>5.4195</v>
      </c>
      <c r="E591" t="n">
        <v>18.45</v>
      </c>
      <c r="F591" t="n">
        <v>14.48</v>
      </c>
      <c r="G591" t="n">
        <v>45.72</v>
      </c>
      <c r="H591" t="n">
        <v>0.55</v>
      </c>
      <c r="I591" t="n">
        <v>19</v>
      </c>
      <c r="J591" t="n">
        <v>302.17</v>
      </c>
      <c r="K591" t="n">
        <v>61.2</v>
      </c>
      <c r="L591" t="n">
        <v>9.25</v>
      </c>
      <c r="M591" t="n">
        <v>17</v>
      </c>
      <c r="N591" t="n">
        <v>86.72</v>
      </c>
      <c r="O591" t="n">
        <v>37501.91</v>
      </c>
      <c r="P591" t="n">
        <v>228.37</v>
      </c>
      <c r="Q591" t="n">
        <v>1389.72</v>
      </c>
      <c r="R591" t="n">
        <v>52.44</v>
      </c>
      <c r="S591" t="n">
        <v>39.31</v>
      </c>
      <c r="T591" t="n">
        <v>5690.08</v>
      </c>
      <c r="U591" t="n">
        <v>0.75</v>
      </c>
      <c r="V591" t="n">
        <v>0.89</v>
      </c>
      <c r="W591" t="n">
        <v>3.39</v>
      </c>
      <c r="X591" t="n">
        <v>0.36</v>
      </c>
      <c r="Y591" t="n">
        <v>1</v>
      </c>
      <c r="Z591" t="n">
        <v>10</v>
      </c>
    </row>
    <row r="592">
      <c r="A592" t="n">
        <v>34</v>
      </c>
      <c r="B592" t="n">
        <v>145</v>
      </c>
      <c r="C592" t="inlineStr">
        <is>
          <t xml:space="preserve">CONCLUIDO	</t>
        </is>
      </c>
      <c r="D592" t="n">
        <v>5.4181</v>
      </c>
      <c r="E592" t="n">
        <v>18.46</v>
      </c>
      <c r="F592" t="n">
        <v>14.48</v>
      </c>
      <c r="G592" t="n">
        <v>45.74</v>
      </c>
      <c r="H592" t="n">
        <v>0.5600000000000001</v>
      </c>
      <c r="I592" t="n">
        <v>19</v>
      </c>
      <c r="J592" t="n">
        <v>302.7</v>
      </c>
      <c r="K592" t="n">
        <v>61.2</v>
      </c>
      <c r="L592" t="n">
        <v>9.5</v>
      </c>
      <c r="M592" t="n">
        <v>17</v>
      </c>
      <c r="N592" t="n">
        <v>87</v>
      </c>
      <c r="O592" t="n">
        <v>37567.32</v>
      </c>
      <c r="P592" t="n">
        <v>227.13</v>
      </c>
      <c r="Q592" t="n">
        <v>1389.57</v>
      </c>
      <c r="R592" t="n">
        <v>52.66</v>
      </c>
      <c r="S592" t="n">
        <v>39.31</v>
      </c>
      <c r="T592" t="n">
        <v>5802.34</v>
      </c>
      <c r="U592" t="n">
        <v>0.75</v>
      </c>
      <c r="V592" t="n">
        <v>0.89</v>
      </c>
      <c r="W592" t="n">
        <v>3.39</v>
      </c>
      <c r="X592" t="n">
        <v>0.36</v>
      </c>
      <c r="Y592" t="n">
        <v>1</v>
      </c>
      <c r="Z592" t="n">
        <v>10</v>
      </c>
    </row>
    <row r="593">
      <c r="A593" t="n">
        <v>35</v>
      </c>
      <c r="B593" t="n">
        <v>145</v>
      </c>
      <c r="C593" t="inlineStr">
        <is>
          <t xml:space="preserve">CONCLUIDO	</t>
        </is>
      </c>
      <c r="D593" t="n">
        <v>5.4409</v>
      </c>
      <c r="E593" t="n">
        <v>18.38</v>
      </c>
      <c r="F593" t="n">
        <v>14.46</v>
      </c>
      <c r="G593" t="n">
        <v>48.2</v>
      </c>
      <c r="H593" t="n">
        <v>0.57</v>
      </c>
      <c r="I593" t="n">
        <v>18</v>
      </c>
      <c r="J593" t="n">
        <v>303.23</v>
      </c>
      <c r="K593" t="n">
        <v>61.2</v>
      </c>
      <c r="L593" t="n">
        <v>9.75</v>
      </c>
      <c r="M593" t="n">
        <v>16</v>
      </c>
      <c r="N593" t="n">
        <v>87.28</v>
      </c>
      <c r="O593" t="n">
        <v>37632.84</v>
      </c>
      <c r="P593" t="n">
        <v>225.53</v>
      </c>
      <c r="Q593" t="n">
        <v>1389.65</v>
      </c>
      <c r="R593" t="n">
        <v>51.76</v>
      </c>
      <c r="S593" t="n">
        <v>39.31</v>
      </c>
      <c r="T593" t="n">
        <v>5356.52</v>
      </c>
      <c r="U593" t="n">
        <v>0.76</v>
      </c>
      <c r="V593" t="n">
        <v>0.89</v>
      </c>
      <c r="W593" t="n">
        <v>3.39</v>
      </c>
      <c r="X593" t="n">
        <v>0.34</v>
      </c>
      <c r="Y593" t="n">
        <v>1</v>
      </c>
      <c r="Z593" t="n">
        <v>10</v>
      </c>
    </row>
    <row r="594">
      <c r="A594" t="n">
        <v>36</v>
      </c>
      <c r="B594" t="n">
        <v>145</v>
      </c>
      <c r="C594" t="inlineStr">
        <is>
          <t xml:space="preserve">CONCLUIDO	</t>
        </is>
      </c>
      <c r="D594" t="n">
        <v>5.4619</v>
      </c>
      <c r="E594" t="n">
        <v>18.31</v>
      </c>
      <c r="F594" t="n">
        <v>14.44</v>
      </c>
      <c r="G594" t="n">
        <v>50.98</v>
      </c>
      <c r="H594" t="n">
        <v>0.59</v>
      </c>
      <c r="I594" t="n">
        <v>17</v>
      </c>
      <c r="J594" t="n">
        <v>303.76</v>
      </c>
      <c r="K594" t="n">
        <v>61.2</v>
      </c>
      <c r="L594" t="n">
        <v>10</v>
      </c>
      <c r="M594" t="n">
        <v>15</v>
      </c>
      <c r="N594" t="n">
        <v>87.56999999999999</v>
      </c>
      <c r="O594" t="n">
        <v>37698.48</v>
      </c>
      <c r="P594" t="n">
        <v>223.19</v>
      </c>
      <c r="Q594" t="n">
        <v>1389.63</v>
      </c>
      <c r="R594" t="n">
        <v>51.32</v>
      </c>
      <c r="S594" t="n">
        <v>39.31</v>
      </c>
      <c r="T594" t="n">
        <v>5139.22</v>
      </c>
      <c r="U594" t="n">
        <v>0.77</v>
      </c>
      <c r="V594" t="n">
        <v>0.89</v>
      </c>
      <c r="W594" t="n">
        <v>3.39</v>
      </c>
      <c r="X594" t="n">
        <v>0.32</v>
      </c>
      <c r="Y594" t="n">
        <v>1</v>
      </c>
      <c r="Z594" t="n">
        <v>10</v>
      </c>
    </row>
    <row r="595">
      <c r="A595" t="n">
        <v>37</v>
      </c>
      <c r="B595" t="n">
        <v>145</v>
      </c>
      <c r="C595" t="inlineStr">
        <is>
          <t xml:space="preserve">CONCLUIDO	</t>
        </is>
      </c>
      <c r="D595" t="n">
        <v>5.4624</v>
      </c>
      <c r="E595" t="n">
        <v>18.31</v>
      </c>
      <c r="F595" t="n">
        <v>14.44</v>
      </c>
      <c r="G595" t="n">
        <v>50.97</v>
      </c>
      <c r="H595" t="n">
        <v>0.6</v>
      </c>
      <c r="I595" t="n">
        <v>17</v>
      </c>
      <c r="J595" t="n">
        <v>304.3</v>
      </c>
      <c r="K595" t="n">
        <v>61.2</v>
      </c>
      <c r="L595" t="n">
        <v>10.25</v>
      </c>
      <c r="M595" t="n">
        <v>15</v>
      </c>
      <c r="N595" t="n">
        <v>87.84999999999999</v>
      </c>
      <c r="O595" t="n">
        <v>37764.25</v>
      </c>
      <c r="P595" t="n">
        <v>224.08</v>
      </c>
      <c r="Q595" t="n">
        <v>1389.57</v>
      </c>
      <c r="R595" t="n">
        <v>51.3</v>
      </c>
      <c r="S595" t="n">
        <v>39.31</v>
      </c>
      <c r="T595" t="n">
        <v>5132.94</v>
      </c>
      <c r="U595" t="n">
        <v>0.77</v>
      </c>
      <c r="V595" t="n">
        <v>0.89</v>
      </c>
      <c r="W595" t="n">
        <v>3.39</v>
      </c>
      <c r="X595" t="n">
        <v>0.32</v>
      </c>
      <c r="Y595" t="n">
        <v>1</v>
      </c>
      <c r="Z595" t="n">
        <v>10</v>
      </c>
    </row>
    <row r="596">
      <c r="A596" t="n">
        <v>38</v>
      </c>
      <c r="B596" t="n">
        <v>145</v>
      </c>
      <c r="C596" t="inlineStr">
        <is>
          <t xml:space="preserve">CONCLUIDO	</t>
        </is>
      </c>
      <c r="D596" t="n">
        <v>5.4622</v>
      </c>
      <c r="E596" t="n">
        <v>18.31</v>
      </c>
      <c r="F596" t="n">
        <v>14.44</v>
      </c>
      <c r="G596" t="n">
        <v>50.97</v>
      </c>
      <c r="H596" t="n">
        <v>0.61</v>
      </c>
      <c r="I596" t="n">
        <v>17</v>
      </c>
      <c r="J596" t="n">
        <v>304.83</v>
      </c>
      <c r="K596" t="n">
        <v>61.2</v>
      </c>
      <c r="L596" t="n">
        <v>10.5</v>
      </c>
      <c r="M596" t="n">
        <v>15</v>
      </c>
      <c r="N596" t="n">
        <v>88.13</v>
      </c>
      <c r="O596" t="n">
        <v>37830.13</v>
      </c>
      <c r="P596" t="n">
        <v>222.42</v>
      </c>
      <c r="Q596" t="n">
        <v>1389.57</v>
      </c>
      <c r="R596" t="n">
        <v>51.29</v>
      </c>
      <c r="S596" t="n">
        <v>39.31</v>
      </c>
      <c r="T596" t="n">
        <v>5125.72</v>
      </c>
      <c r="U596" t="n">
        <v>0.77</v>
      </c>
      <c r="V596" t="n">
        <v>0.89</v>
      </c>
      <c r="W596" t="n">
        <v>3.39</v>
      </c>
      <c r="X596" t="n">
        <v>0.32</v>
      </c>
      <c r="Y596" t="n">
        <v>1</v>
      </c>
      <c r="Z596" t="n">
        <v>10</v>
      </c>
    </row>
    <row r="597">
      <c r="A597" t="n">
        <v>39</v>
      </c>
      <c r="B597" t="n">
        <v>145</v>
      </c>
      <c r="C597" t="inlineStr">
        <is>
          <t xml:space="preserve">CONCLUIDO	</t>
        </is>
      </c>
      <c r="D597" t="n">
        <v>5.4838</v>
      </c>
      <c r="E597" t="n">
        <v>18.24</v>
      </c>
      <c r="F597" t="n">
        <v>14.42</v>
      </c>
      <c r="G597" t="n">
        <v>54.09</v>
      </c>
      <c r="H597" t="n">
        <v>0.63</v>
      </c>
      <c r="I597" t="n">
        <v>16</v>
      </c>
      <c r="J597" t="n">
        <v>305.37</v>
      </c>
      <c r="K597" t="n">
        <v>61.2</v>
      </c>
      <c r="L597" t="n">
        <v>10.75</v>
      </c>
      <c r="M597" t="n">
        <v>14</v>
      </c>
      <c r="N597" t="n">
        <v>88.42</v>
      </c>
      <c r="O597" t="n">
        <v>37896.14</v>
      </c>
      <c r="P597" t="n">
        <v>220.52</v>
      </c>
      <c r="Q597" t="n">
        <v>1389.67</v>
      </c>
      <c r="R597" t="n">
        <v>50.69</v>
      </c>
      <c r="S597" t="n">
        <v>39.31</v>
      </c>
      <c r="T597" t="n">
        <v>4831.52</v>
      </c>
      <c r="U597" t="n">
        <v>0.78</v>
      </c>
      <c r="V597" t="n">
        <v>0.89</v>
      </c>
      <c r="W597" t="n">
        <v>3.39</v>
      </c>
      <c r="X597" t="n">
        <v>0.3</v>
      </c>
      <c r="Y597" t="n">
        <v>1</v>
      </c>
      <c r="Z597" t="n">
        <v>10</v>
      </c>
    </row>
    <row r="598">
      <c r="A598" t="n">
        <v>40</v>
      </c>
      <c r="B598" t="n">
        <v>145</v>
      </c>
      <c r="C598" t="inlineStr">
        <is>
          <t xml:space="preserve">CONCLUIDO	</t>
        </is>
      </c>
      <c r="D598" t="n">
        <v>5.4847</v>
      </c>
      <c r="E598" t="n">
        <v>18.23</v>
      </c>
      <c r="F598" t="n">
        <v>14.42</v>
      </c>
      <c r="G598" t="n">
        <v>54.08</v>
      </c>
      <c r="H598" t="n">
        <v>0.64</v>
      </c>
      <c r="I598" t="n">
        <v>16</v>
      </c>
      <c r="J598" t="n">
        <v>305.9</v>
      </c>
      <c r="K598" t="n">
        <v>61.2</v>
      </c>
      <c r="L598" t="n">
        <v>11</v>
      </c>
      <c r="M598" t="n">
        <v>14</v>
      </c>
      <c r="N598" t="n">
        <v>88.7</v>
      </c>
      <c r="O598" t="n">
        <v>37962.28</v>
      </c>
      <c r="P598" t="n">
        <v>220.32</v>
      </c>
      <c r="Q598" t="n">
        <v>1389.74</v>
      </c>
      <c r="R598" t="n">
        <v>50.68</v>
      </c>
      <c r="S598" t="n">
        <v>39.31</v>
      </c>
      <c r="T598" t="n">
        <v>4824.38</v>
      </c>
      <c r="U598" t="n">
        <v>0.78</v>
      </c>
      <c r="V598" t="n">
        <v>0.89</v>
      </c>
      <c r="W598" t="n">
        <v>3.38</v>
      </c>
      <c r="X598" t="n">
        <v>0.3</v>
      </c>
      <c r="Y598" t="n">
        <v>1</v>
      </c>
      <c r="Z598" t="n">
        <v>10</v>
      </c>
    </row>
    <row r="599">
      <c r="A599" t="n">
        <v>41</v>
      </c>
      <c r="B599" t="n">
        <v>145</v>
      </c>
      <c r="C599" t="inlineStr">
        <is>
          <t xml:space="preserve">CONCLUIDO	</t>
        </is>
      </c>
      <c r="D599" t="n">
        <v>5.5038</v>
      </c>
      <c r="E599" t="n">
        <v>18.17</v>
      </c>
      <c r="F599" t="n">
        <v>14.41</v>
      </c>
      <c r="G599" t="n">
        <v>57.65</v>
      </c>
      <c r="H599" t="n">
        <v>0.65</v>
      </c>
      <c r="I599" t="n">
        <v>15</v>
      </c>
      <c r="J599" t="n">
        <v>306.44</v>
      </c>
      <c r="K599" t="n">
        <v>61.2</v>
      </c>
      <c r="L599" t="n">
        <v>11.25</v>
      </c>
      <c r="M599" t="n">
        <v>13</v>
      </c>
      <c r="N599" t="n">
        <v>88.98999999999999</v>
      </c>
      <c r="O599" t="n">
        <v>38028.53</v>
      </c>
      <c r="P599" t="n">
        <v>218.68</v>
      </c>
      <c r="Q599" t="n">
        <v>1389.6</v>
      </c>
      <c r="R599" t="n">
        <v>50.46</v>
      </c>
      <c r="S599" t="n">
        <v>39.31</v>
      </c>
      <c r="T599" t="n">
        <v>4719.18</v>
      </c>
      <c r="U599" t="n">
        <v>0.78</v>
      </c>
      <c r="V599" t="n">
        <v>0.89</v>
      </c>
      <c r="W599" t="n">
        <v>3.38</v>
      </c>
      <c r="X599" t="n">
        <v>0.29</v>
      </c>
      <c r="Y599" t="n">
        <v>1</v>
      </c>
      <c r="Z599" t="n">
        <v>10</v>
      </c>
    </row>
    <row r="600">
      <c r="A600" t="n">
        <v>42</v>
      </c>
      <c r="B600" t="n">
        <v>145</v>
      </c>
      <c r="C600" t="inlineStr">
        <is>
          <t xml:space="preserve">CONCLUIDO	</t>
        </is>
      </c>
      <c r="D600" t="n">
        <v>5.5048</v>
      </c>
      <c r="E600" t="n">
        <v>18.17</v>
      </c>
      <c r="F600" t="n">
        <v>14.41</v>
      </c>
      <c r="G600" t="n">
        <v>57.63</v>
      </c>
      <c r="H600" t="n">
        <v>0.67</v>
      </c>
      <c r="I600" t="n">
        <v>15</v>
      </c>
      <c r="J600" t="n">
        <v>306.98</v>
      </c>
      <c r="K600" t="n">
        <v>61.2</v>
      </c>
      <c r="L600" t="n">
        <v>11.5</v>
      </c>
      <c r="M600" t="n">
        <v>13</v>
      </c>
      <c r="N600" t="n">
        <v>89.28</v>
      </c>
      <c r="O600" t="n">
        <v>38094.91</v>
      </c>
      <c r="P600" t="n">
        <v>217.3</v>
      </c>
      <c r="Q600" t="n">
        <v>1389.74</v>
      </c>
      <c r="R600" t="n">
        <v>50.13</v>
      </c>
      <c r="S600" t="n">
        <v>39.31</v>
      </c>
      <c r="T600" t="n">
        <v>4557.47</v>
      </c>
      <c r="U600" t="n">
        <v>0.78</v>
      </c>
      <c r="V600" t="n">
        <v>0.89</v>
      </c>
      <c r="W600" t="n">
        <v>3.39</v>
      </c>
      <c r="X600" t="n">
        <v>0.29</v>
      </c>
      <c r="Y600" t="n">
        <v>1</v>
      </c>
      <c r="Z600" t="n">
        <v>10</v>
      </c>
    </row>
    <row r="601">
      <c r="A601" t="n">
        <v>43</v>
      </c>
      <c r="B601" t="n">
        <v>145</v>
      </c>
      <c r="C601" t="inlineStr">
        <is>
          <t xml:space="preserve">CONCLUIDO	</t>
        </is>
      </c>
      <c r="D601" t="n">
        <v>5.5044</v>
      </c>
      <c r="E601" t="n">
        <v>18.17</v>
      </c>
      <c r="F601" t="n">
        <v>14.41</v>
      </c>
      <c r="G601" t="n">
        <v>57.64</v>
      </c>
      <c r="H601" t="n">
        <v>0.68</v>
      </c>
      <c r="I601" t="n">
        <v>15</v>
      </c>
      <c r="J601" t="n">
        <v>307.52</v>
      </c>
      <c r="K601" t="n">
        <v>61.2</v>
      </c>
      <c r="L601" t="n">
        <v>11.75</v>
      </c>
      <c r="M601" t="n">
        <v>13</v>
      </c>
      <c r="N601" t="n">
        <v>89.56999999999999</v>
      </c>
      <c r="O601" t="n">
        <v>38161.42</v>
      </c>
      <c r="P601" t="n">
        <v>216.69</v>
      </c>
      <c r="Q601" t="n">
        <v>1389.64</v>
      </c>
      <c r="R601" t="n">
        <v>50.37</v>
      </c>
      <c r="S601" t="n">
        <v>39.31</v>
      </c>
      <c r="T601" t="n">
        <v>4676.12</v>
      </c>
      <c r="U601" t="n">
        <v>0.78</v>
      </c>
      <c r="V601" t="n">
        <v>0.89</v>
      </c>
      <c r="W601" t="n">
        <v>3.38</v>
      </c>
      <c r="X601" t="n">
        <v>0.29</v>
      </c>
      <c r="Y601" t="n">
        <v>1</v>
      </c>
      <c r="Z601" t="n">
        <v>10</v>
      </c>
    </row>
    <row r="602">
      <c r="A602" t="n">
        <v>44</v>
      </c>
      <c r="B602" t="n">
        <v>145</v>
      </c>
      <c r="C602" t="inlineStr">
        <is>
          <t xml:space="preserve">CONCLUIDO	</t>
        </is>
      </c>
      <c r="D602" t="n">
        <v>5.5274</v>
      </c>
      <c r="E602" t="n">
        <v>18.09</v>
      </c>
      <c r="F602" t="n">
        <v>14.39</v>
      </c>
      <c r="G602" t="n">
        <v>61.66</v>
      </c>
      <c r="H602" t="n">
        <v>0.6899999999999999</v>
      </c>
      <c r="I602" t="n">
        <v>14</v>
      </c>
      <c r="J602" t="n">
        <v>308.06</v>
      </c>
      <c r="K602" t="n">
        <v>61.2</v>
      </c>
      <c r="L602" t="n">
        <v>12</v>
      </c>
      <c r="M602" t="n">
        <v>12</v>
      </c>
      <c r="N602" t="n">
        <v>89.86</v>
      </c>
      <c r="O602" t="n">
        <v>38228.06</v>
      </c>
      <c r="P602" t="n">
        <v>215.53</v>
      </c>
      <c r="Q602" t="n">
        <v>1389.58</v>
      </c>
      <c r="R602" t="n">
        <v>49.52</v>
      </c>
      <c r="S602" t="n">
        <v>39.31</v>
      </c>
      <c r="T602" t="n">
        <v>4255.48</v>
      </c>
      <c r="U602" t="n">
        <v>0.79</v>
      </c>
      <c r="V602" t="n">
        <v>0.89</v>
      </c>
      <c r="W602" t="n">
        <v>3.39</v>
      </c>
      <c r="X602" t="n">
        <v>0.27</v>
      </c>
      <c r="Y602" t="n">
        <v>1</v>
      </c>
      <c r="Z602" t="n">
        <v>10</v>
      </c>
    </row>
    <row r="603">
      <c r="A603" t="n">
        <v>45</v>
      </c>
      <c r="B603" t="n">
        <v>145</v>
      </c>
      <c r="C603" t="inlineStr">
        <is>
          <t xml:space="preserve">CONCLUIDO	</t>
        </is>
      </c>
      <c r="D603" t="n">
        <v>5.5303</v>
      </c>
      <c r="E603" t="n">
        <v>18.08</v>
      </c>
      <c r="F603" t="n">
        <v>14.38</v>
      </c>
      <c r="G603" t="n">
        <v>61.62</v>
      </c>
      <c r="H603" t="n">
        <v>0.71</v>
      </c>
      <c r="I603" t="n">
        <v>14</v>
      </c>
      <c r="J603" t="n">
        <v>308.6</v>
      </c>
      <c r="K603" t="n">
        <v>61.2</v>
      </c>
      <c r="L603" t="n">
        <v>12.25</v>
      </c>
      <c r="M603" t="n">
        <v>12</v>
      </c>
      <c r="N603" t="n">
        <v>90.15000000000001</v>
      </c>
      <c r="O603" t="n">
        <v>38294.82</v>
      </c>
      <c r="P603" t="n">
        <v>214.1</v>
      </c>
      <c r="Q603" t="n">
        <v>1389.78</v>
      </c>
      <c r="R603" t="n">
        <v>49.34</v>
      </c>
      <c r="S603" t="n">
        <v>39.31</v>
      </c>
      <c r="T603" t="n">
        <v>4165.13</v>
      </c>
      <c r="U603" t="n">
        <v>0.8</v>
      </c>
      <c r="V603" t="n">
        <v>0.89</v>
      </c>
      <c r="W603" t="n">
        <v>3.38</v>
      </c>
      <c r="X603" t="n">
        <v>0.26</v>
      </c>
      <c r="Y603" t="n">
        <v>1</v>
      </c>
      <c r="Z603" t="n">
        <v>10</v>
      </c>
    </row>
    <row r="604">
      <c r="A604" t="n">
        <v>46</v>
      </c>
      <c r="B604" t="n">
        <v>145</v>
      </c>
      <c r="C604" t="inlineStr">
        <is>
          <t xml:space="preserve">CONCLUIDO	</t>
        </is>
      </c>
      <c r="D604" t="n">
        <v>5.5266</v>
      </c>
      <c r="E604" t="n">
        <v>18.09</v>
      </c>
      <c r="F604" t="n">
        <v>14.39</v>
      </c>
      <c r="G604" t="n">
        <v>61.67</v>
      </c>
      <c r="H604" t="n">
        <v>0.72</v>
      </c>
      <c r="I604" t="n">
        <v>14</v>
      </c>
      <c r="J604" t="n">
        <v>309.14</v>
      </c>
      <c r="K604" t="n">
        <v>61.2</v>
      </c>
      <c r="L604" t="n">
        <v>12.5</v>
      </c>
      <c r="M604" t="n">
        <v>12</v>
      </c>
      <c r="N604" t="n">
        <v>90.44</v>
      </c>
      <c r="O604" t="n">
        <v>38361.7</v>
      </c>
      <c r="P604" t="n">
        <v>213.13</v>
      </c>
      <c r="Q604" t="n">
        <v>1389.6</v>
      </c>
      <c r="R604" t="n">
        <v>49.55</v>
      </c>
      <c r="S604" t="n">
        <v>39.31</v>
      </c>
      <c r="T604" t="n">
        <v>4271.1</v>
      </c>
      <c r="U604" t="n">
        <v>0.79</v>
      </c>
      <c r="V604" t="n">
        <v>0.89</v>
      </c>
      <c r="W604" t="n">
        <v>3.39</v>
      </c>
      <c r="X604" t="n">
        <v>0.27</v>
      </c>
      <c r="Y604" t="n">
        <v>1</v>
      </c>
      <c r="Z604" t="n">
        <v>10</v>
      </c>
    </row>
    <row r="605">
      <c r="A605" t="n">
        <v>47</v>
      </c>
      <c r="B605" t="n">
        <v>145</v>
      </c>
      <c r="C605" t="inlineStr">
        <is>
          <t xml:space="preserve">CONCLUIDO	</t>
        </is>
      </c>
      <c r="D605" t="n">
        <v>5.5502</v>
      </c>
      <c r="E605" t="n">
        <v>18.02</v>
      </c>
      <c r="F605" t="n">
        <v>14.37</v>
      </c>
      <c r="G605" t="n">
        <v>66.31</v>
      </c>
      <c r="H605" t="n">
        <v>0.73</v>
      </c>
      <c r="I605" t="n">
        <v>13</v>
      </c>
      <c r="J605" t="n">
        <v>309.68</v>
      </c>
      <c r="K605" t="n">
        <v>61.2</v>
      </c>
      <c r="L605" t="n">
        <v>12.75</v>
      </c>
      <c r="M605" t="n">
        <v>11</v>
      </c>
      <c r="N605" t="n">
        <v>90.73999999999999</v>
      </c>
      <c r="O605" t="n">
        <v>38428.72</v>
      </c>
      <c r="P605" t="n">
        <v>211.99</v>
      </c>
      <c r="Q605" t="n">
        <v>1389.59</v>
      </c>
      <c r="R605" t="n">
        <v>49.03</v>
      </c>
      <c r="S605" t="n">
        <v>39.31</v>
      </c>
      <c r="T605" t="n">
        <v>4014.96</v>
      </c>
      <c r="U605" t="n">
        <v>0.8</v>
      </c>
      <c r="V605" t="n">
        <v>0.89</v>
      </c>
      <c r="W605" t="n">
        <v>3.38</v>
      </c>
      <c r="X605" t="n">
        <v>0.25</v>
      </c>
      <c r="Y605" t="n">
        <v>1</v>
      </c>
      <c r="Z605" t="n">
        <v>10</v>
      </c>
    </row>
    <row r="606">
      <c r="A606" t="n">
        <v>48</v>
      </c>
      <c r="B606" t="n">
        <v>145</v>
      </c>
      <c r="C606" t="inlineStr">
        <is>
          <t xml:space="preserve">CONCLUIDO	</t>
        </is>
      </c>
      <c r="D606" t="n">
        <v>5.5533</v>
      </c>
      <c r="E606" t="n">
        <v>18.01</v>
      </c>
      <c r="F606" t="n">
        <v>14.36</v>
      </c>
      <c r="G606" t="n">
        <v>66.27</v>
      </c>
      <c r="H606" t="n">
        <v>0.75</v>
      </c>
      <c r="I606" t="n">
        <v>13</v>
      </c>
      <c r="J606" t="n">
        <v>310.23</v>
      </c>
      <c r="K606" t="n">
        <v>61.2</v>
      </c>
      <c r="L606" t="n">
        <v>13</v>
      </c>
      <c r="M606" t="n">
        <v>11</v>
      </c>
      <c r="N606" t="n">
        <v>91.03</v>
      </c>
      <c r="O606" t="n">
        <v>38495.87</v>
      </c>
      <c r="P606" t="n">
        <v>211.01</v>
      </c>
      <c r="Q606" t="n">
        <v>1389.61</v>
      </c>
      <c r="R606" t="n">
        <v>48.73</v>
      </c>
      <c r="S606" t="n">
        <v>39.31</v>
      </c>
      <c r="T606" t="n">
        <v>3867.91</v>
      </c>
      <c r="U606" t="n">
        <v>0.8100000000000001</v>
      </c>
      <c r="V606" t="n">
        <v>0.89</v>
      </c>
      <c r="W606" t="n">
        <v>3.38</v>
      </c>
      <c r="X606" t="n">
        <v>0.24</v>
      </c>
      <c r="Y606" t="n">
        <v>1</v>
      </c>
      <c r="Z606" t="n">
        <v>10</v>
      </c>
    </row>
    <row r="607">
      <c r="A607" t="n">
        <v>49</v>
      </c>
      <c r="B607" t="n">
        <v>145</v>
      </c>
      <c r="C607" t="inlineStr">
        <is>
          <t xml:space="preserve">CONCLUIDO	</t>
        </is>
      </c>
      <c r="D607" t="n">
        <v>5.5524</v>
      </c>
      <c r="E607" t="n">
        <v>18.01</v>
      </c>
      <c r="F607" t="n">
        <v>14.36</v>
      </c>
      <c r="G607" t="n">
        <v>66.28</v>
      </c>
      <c r="H607" t="n">
        <v>0.76</v>
      </c>
      <c r="I607" t="n">
        <v>13</v>
      </c>
      <c r="J607" t="n">
        <v>310.77</v>
      </c>
      <c r="K607" t="n">
        <v>61.2</v>
      </c>
      <c r="L607" t="n">
        <v>13.25</v>
      </c>
      <c r="M607" t="n">
        <v>11</v>
      </c>
      <c r="N607" t="n">
        <v>91.33</v>
      </c>
      <c r="O607" t="n">
        <v>38563.14</v>
      </c>
      <c r="P607" t="n">
        <v>208.94</v>
      </c>
      <c r="Q607" t="n">
        <v>1389.75</v>
      </c>
      <c r="R607" t="n">
        <v>48.8</v>
      </c>
      <c r="S607" t="n">
        <v>39.31</v>
      </c>
      <c r="T607" t="n">
        <v>3902.76</v>
      </c>
      <c r="U607" t="n">
        <v>0.8100000000000001</v>
      </c>
      <c r="V607" t="n">
        <v>0.89</v>
      </c>
      <c r="W607" t="n">
        <v>3.38</v>
      </c>
      <c r="X607" t="n">
        <v>0.24</v>
      </c>
      <c r="Y607" t="n">
        <v>1</v>
      </c>
      <c r="Z607" t="n">
        <v>10</v>
      </c>
    </row>
    <row r="608">
      <c r="A608" t="n">
        <v>50</v>
      </c>
      <c r="B608" t="n">
        <v>145</v>
      </c>
      <c r="C608" t="inlineStr">
        <is>
          <t xml:space="preserve">CONCLUIDO	</t>
        </is>
      </c>
      <c r="D608" t="n">
        <v>5.5755</v>
      </c>
      <c r="E608" t="n">
        <v>17.94</v>
      </c>
      <c r="F608" t="n">
        <v>14.34</v>
      </c>
      <c r="G608" t="n">
        <v>71.7</v>
      </c>
      <c r="H608" t="n">
        <v>0.77</v>
      </c>
      <c r="I608" t="n">
        <v>12</v>
      </c>
      <c r="J608" t="n">
        <v>311.32</v>
      </c>
      <c r="K608" t="n">
        <v>61.2</v>
      </c>
      <c r="L608" t="n">
        <v>13.5</v>
      </c>
      <c r="M608" t="n">
        <v>9</v>
      </c>
      <c r="N608" t="n">
        <v>91.62</v>
      </c>
      <c r="O608" t="n">
        <v>38630.55</v>
      </c>
      <c r="P608" t="n">
        <v>206.95</v>
      </c>
      <c r="Q608" t="n">
        <v>1389.58</v>
      </c>
      <c r="R608" t="n">
        <v>48.1</v>
      </c>
      <c r="S608" t="n">
        <v>39.31</v>
      </c>
      <c r="T608" t="n">
        <v>3555.42</v>
      </c>
      <c r="U608" t="n">
        <v>0.82</v>
      </c>
      <c r="V608" t="n">
        <v>0.9</v>
      </c>
      <c r="W608" t="n">
        <v>3.38</v>
      </c>
      <c r="X608" t="n">
        <v>0.22</v>
      </c>
      <c r="Y608" t="n">
        <v>1</v>
      </c>
      <c r="Z608" t="n">
        <v>10</v>
      </c>
    </row>
    <row r="609">
      <c r="A609" t="n">
        <v>51</v>
      </c>
      <c r="B609" t="n">
        <v>145</v>
      </c>
      <c r="C609" t="inlineStr">
        <is>
          <t xml:space="preserve">CONCLUIDO	</t>
        </is>
      </c>
      <c r="D609" t="n">
        <v>5.5759</v>
      </c>
      <c r="E609" t="n">
        <v>17.93</v>
      </c>
      <c r="F609" t="n">
        <v>14.34</v>
      </c>
      <c r="G609" t="n">
        <v>71.69</v>
      </c>
      <c r="H609" t="n">
        <v>0.79</v>
      </c>
      <c r="I609" t="n">
        <v>12</v>
      </c>
      <c r="J609" t="n">
        <v>311.87</v>
      </c>
      <c r="K609" t="n">
        <v>61.2</v>
      </c>
      <c r="L609" t="n">
        <v>13.75</v>
      </c>
      <c r="M609" t="n">
        <v>10</v>
      </c>
      <c r="N609" t="n">
        <v>91.92</v>
      </c>
      <c r="O609" t="n">
        <v>38698.21</v>
      </c>
      <c r="P609" t="n">
        <v>206.54</v>
      </c>
      <c r="Q609" t="n">
        <v>1389.57</v>
      </c>
      <c r="R609" t="n">
        <v>48.13</v>
      </c>
      <c r="S609" t="n">
        <v>39.31</v>
      </c>
      <c r="T609" t="n">
        <v>3568.63</v>
      </c>
      <c r="U609" t="n">
        <v>0.82</v>
      </c>
      <c r="V609" t="n">
        <v>0.9</v>
      </c>
      <c r="W609" t="n">
        <v>3.38</v>
      </c>
      <c r="X609" t="n">
        <v>0.22</v>
      </c>
      <c r="Y609" t="n">
        <v>1</v>
      </c>
      <c r="Z609" t="n">
        <v>10</v>
      </c>
    </row>
    <row r="610">
      <c r="A610" t="n">
        <v>52</v>
      </c>
      <c r="B610" t="n">
        <v>145</v>
      </c>
      <c r="C610" t="inlineStr">
        <is>
          <t xml:space="preserve">CONCLUIDO	</t>
        </is>
      </c>
      <c r="D610" t="n">
        <v>5.5751</v>
      </c>
      <c r="E610" t="n">
        <v>17.94</v>
      </c>
      <c r="F610" t="n">
        <v>14.34</v>
      </c>
      <c r="G610" t="n">
        <v>71.70999999999999</v>
      </c>
      <c r="H610" t="n">
        <v>0.8</v>
      </c>
      <c r="I610" t="n">
        <v>12</v>
      </c>
      <c r="J610" t="n">
        <v>312.42</v>
      </c>
      <c r="K610" t="n">
        <v>61.2</v>
      </c>
      <c r="L610" t="n">
        <v>14</v>
      </c>
      <c r="M610" t="n">
        <v>9</v>
      </c>
      <c r="N610" t="n">
        <v>92.22</v>
      </c>
      <c r="O610" t="n">
        <v>38765.89</v>
      </c>
      <c r="P610" t="n">
        <v>206.44</v>
      </c>
      <c r="Q610" t="n">
        <v>1389.61</v>
      </c>
      <c r="R610" t="n">
        <v>48.13</v>
      </c>
      <c r="S610" t="n">
        <v>39.31</v>
      </c>
      <c r="T610" t="n">
        <v>3572.24</v>
      </c>
      <c r="U610" t="n">
        <v>0.82</v>
      </c>
      <c r="V610" t="n">
        <v>0.9</v>
      </c>
      <c r="W610" t="n">
        <v>3.38</v>
      </c>
      <c r="X610" t="n">
        <v>0.22</v>
      </c>
      <c r="Y610" t="n">
        <v>1</v>
      </c>
      <c r="Z610" t="n">
        <v>10</v>
      </c>
    </row>
    <row r="611">
      <c r="A611" t="n">
        <v>53</v>
      </c>
      <c r="B611" t="n">
        <v>145</v>
      </c>
      <c r="C611" t="inlineStr">
        <is>
          <t xml:space="preserve">CONCLUIDO	</t>
        </is>
      </c>
      <c r="D611" t="n">
        <v>5.5763</v>
      </c>
      <c r="E611" t="n">
        <v>17.93</v>
      </c>
      <c r="F611" t="n">
        <v>14.34</v>
      </c>
      <c r="G611" t="n">
        <v>71.69</v>
      </c>
      <c r="H611" t="n">
        <v>0.8100000000000001</v>
      </c>
      <c r="I611" t="n">
        <v>12</v>
      </c>
      <c r="J611" t="n">
        <v>312.97</v>
      </c>
      <c r="K611" t="n">
        <v>61.2</v>
      </c>
      <c r="L611" t="n">
        <v>14.25</v>
      </c>
      <c r="M611" t="n">
        <v>8</v>
      </c>
      <c r="N611" t="n">
        <v>92.52</v>
      </c>
      <c r="O611" t="n">
        <v>38833.69</v>
      </c>
      <c r="P611" t="n">
        <v>205.28</v>
      </c>
      <c r="Q611" t="n">
        <v>1389.67</v>
      </c>
      <c r="R611" t="n">
        <v>48.02</v>
      </c>
      <c r="S611" t="n">
        <v>39.31</v>
      </c>
      <c r="T611" t="n">
        <v>3514.31</v>
      </c>
      <c r="U611" t="n">
        <v>0.82</v>
      </c>
      <c r="V611" t="n">
        <v>0.9</v>
      </c>
      <c r="W611" t="n">
        <v>3.38</v>
      </c>
      <c r="X611" t="n">
        <v>0.22</v>
      </c>
      <c r="Y611" t="n">
        <v>1</v>
      </c>
      <c r="Z611" t="n">
        <v>10</v>
      </c>
    </row>
    <row r="612">
      <c r="A612" t="n">
        <v>54</v>
      </c>
      <c r="B612" t="n">
        <v>145</v>
      </c>
      <c r="C612" t="inlineStr">
        <is>
          <t xml:space="preserve">CONCLUIDO	</t>
        </is>
      </c>
      <c r="D612" t="n">
        <v>5.5696</v>
      </c>
      <c r="E612" t="n">
        <v>17.95</v>
      </c>
      <c r="F612" t="n">
        <v>14.36</v>
      </c>
      <c r="G612" t="n">
        <v>71.79000000000001</v>
      </c>
      <c r="H612" t="n">
        <v>0.82</v>
      </c>
      <c r="I612" t="n">
        <v>12</v>
      </c>
      <c r="J612" t="n">
        <v>313.52</v>
      </c>
      <c r="K612" t="n">
        <v>61.2</v>
      </c>
      <c r="L612" t="n">
        <v>14.5</v>
      </c>
      <c r="M612" t="n">
        <v>8</v>
      </c>
      <c r="N612" t="n">
        <v>92.81999999999999</v>
      </c>
      <c r="O612" t="n">
        <v>38901.63</v>
      </c>
      <c r="P612" t="n">
        <v>203.66</v>
      </c>
      <c r="Q612" t="n">
        <v>1389.65</v>
      </c>
      <c r="R612" t="n">
        <v>48.73</v>
      </c>
      <c r="S612" t="n">
        <v>39.31</v>
      </c>
      <c r="T612" t="n">
        <v>3868.45</v>
      </c>
      <c r="U612" t="n">
        <v>0.8100000000000001</v>
      </c>
      <c r="V612" t="n">
        <v>0.89</v>
      </c>
      <c r="W612" t="n">
        <v>3.38</v>
      </c>
      <c r="X612" t="n">
        <v>0.24</v>
      </c>
      <c r="Y612" t="n">
        <v>1</v>
      </c>
      <c r="Z612" t="n">
        <v>10</v>
      </c>
    </row>
    <row r="613">
      <c r="A613" t="n">
        <v>55</v>
      </c>
      <c r="B613" t="n">
        <v>145</v>
      </c>
      <c r="C613" t="inlineStr">
        <is>
          <t xml:space="preserve">CONCLUIDO	</t>
        </is>
      </c>
      <c r="D613" t="n">
        <v>5.5915</v>
      </c>
      <c r="E613" t="n">
        <v>17.88</v>
      </c>
      <c r="F613" t="n">
        <v>14.34</v>
      </c>
      <c r="G613" t="n">
        <v>78.23</v>
      </c>
      <c r="H613" t="n">
        <v>0.84</v>
      </c>
      <c r="I613" t="n">
        <v>11</v>
      </c>
      <c r="J613" t="n">
        <v>314.07</v>
      </c>
      <c r="K613" t="n">
        <v>61.2</v>
      </c>
      <c r="L613" t="n">
        <v>14.75</v>
      </c>
      <c r="M613" t="n">
        <v>5</v>
      </c>
      <c r="N613" t="n">
        <v>93.12</v>
      </c>
      <c r="O613" t="n">
        <v>38969.71</v>
      </c>
      <c r="P613" t="n">
        <v>202.95</v>
      </c>
      <c r="Q613" t="n">
        <v>1389.57</v>
      </c>
      <c r="R613" t="n">
        <v>48.19</v>
      </c>
      <c r="S613" t="n">
        <v>39.31</v>
      </c>
      <c r="T613" t="n">
        <v>3607.04</v>
      </c>
      <c r="U613" t="n">
        <v>0.82</v>
      </c>
      <c r="V613" t="n">
        <v>0.89</v>
      </c>
      <c r="W613" t="n">
        <v>3.38</v>
      </c>
      <c r="X613" t="n">
        <v>0.22</v>
      </c>
      <c r="Y613" t="n">
        <v>1</v>
      </c>
      <c r="Z613" t="n">
        <v>10</v>
      </c>
    </row>
    <row r="614">
      <c r="A614" t="n">
        <v>56</v>
      </c>
      <c r="B614" t="n">
        <v>145</v>
      </c>
      <c r="C614" t="inlineStr">
        <is>
          <t xml:space="preserve">CONCLUIDO	</t>
        </is>
      </c>
      <c r="D614" t="n">
        <v>5.5925</v>
      </c>
      <c r="E614" t="n">
        <v>17.88</v>
      </c>
      <c r="F614" t="n">
        <v>14.34</v>
      </c>
      <c r="G614" t="n">
        <v>78.20999999999999</v>
      </c>
      <c r="H614" t="n">
        <v>0.85</v>
      </c>
      <c r="I614" t="n">
        <v>11</v>
      </c>
      <c r="J614" t="n">
        <v>314.62</v>
      </c>
      <c r="K614" t="n">
        <v>61.2</v>
      </c>
      <c r="L614" t="n">
        <v>15</v>
      </c>
      <c r="M614" t="n">
        <v>4</v>
      </c>
      <c r="N614" t="n">
        <v>93.43000000000001</v>
      </c>
      <c r="O614" t="n">
        <v>39037.92</v>
      </c>
      <c r="P614" t="n">
        <v>202.9</v>
      </c>
      <c r="Q614" t="n">
        <v>1389.58</v>
      </c>
      <c r="R614" t="n">
        <v>47.91</v>
      </c>
      <c r="S614" t="n">
        <v>39.31</v>
      </c>
      <c r="T614" t="n">
        <v>3463.52</v>
      </c>
      <c r="U614" t="n">
        <v>0.82</v>
      </c>
      <c r="V614" t="n">
        <v>0.9</v>
      </c>
      <c r="W614" t="n">
        <v>3.39</v>
      </c>
      <c r="X614" t="n">
        <v>0.22</v>
      </c>
      <c r="Y614" t="n">
        <v>1</v>
      </c>
      <c r="Z614" t="n">
        <v>10</v>
      </c>
    </row>
    <row r="615">
      <c r="A615" t="n">
        <v>57</v>
      </c>
      <c r="B615" t="n">
        <v>145</v>
      </c>
      <c r="C615" t="inlineStr">
        <is>
          <t xml:space="preserve">CONCLUIDO	</t>
        </is>
      </c>
      <c r="D615" t="n">
        <v>5.5922</v>
      </c>
      <c r="E615" t="n">
        <v>17.88</v>
      </c>
      <c r="F615" t="n">
        <v>14.34</v>
      </c>
      <c r="G615" t="n">
        <v>78.22</v>
      </c>
      <c r="H615" t="n">
        <v>0.86</v>
      </c>
      <c r="I615" t="n">
        <v>11</v>
      </c>
      <c r="J615" t="n">
        <v>315.18</v>
      </c>
      <c r="K615" t="n">
        <v>61.2</v>
      </c>
      <c r="L615" t="n">
        <v>15.25</v>
      </c>
      <c r="M615" t="n">
        <v>3</v>
      </c>
      <c r="N615" t="n">
        <v>93.73</v>
      </c>
      <c r="O615" t="n">
        <v>39106.27</v>
      </c>
      <c r="P615" t="n">
        <v>203.18</v>
      </c>
      <c r="Q615" t="n">
        <v>1389.72</v>
      </c>
      <c r="R615" t="n">
        <v>47.88</v>
      </c>
      <c r="S615" t="n">
        <v>39.31</v>
      </c>
      <c r="T615" t="n">
        <v>3450.74</v>
      </c>
      <c r="U615" t="n">
        <v>0.82</v>
      </c>
      <c r="V615" t="n">
        <v>0.9</v>
      </c>
      <c r="W615" t="n">
        <v>3.39</v>
      </c>
      <c r="X615" t="n">
        <v>0.22</v>
      </c>
      <c r="Y615" t="n">
        <v>1</v>
      </c>
      <c r="Z615" t="n">
        <v>10</v>
      </c>
    </row>
    <row r="616">
      <c r="A616" t="n">
        <v>58</v>
      </c>
      <c r="B616" t="n">
        <v>145</v>
      </c>
      <c r="C616" t="inlineStr">
        <is>
          <t xml:space="preserve">CONCLUIDO	</t>
        </is>
      </c>
      <c r="D616" t="n">
        <v>5.5937</v>
      </c>
      <c r="E616" t="n">
        <v>17.88</v>
      </c>
      <c r="F616" t="n">
        <v>14.34</v>
      </c>
      <c r="G616" t="n">
        <v>78.19</v>
      </c>
      <c r="H616" t="n">
        <v>0.87</v>
      </c>
      <c r="I616" t="n">
        <v>11</v>
      </c>
      <c r="J616" t="n">
        <v>315.73</v>
      </c>
      <c r="K616" t="n">
        <v>61.2</v>
      </c>
      <c r="L616" t="n">
        <v>15.5</v>
      </c>
      <c r="M616" t="n">
        <v>1</v>
      </c>
      <c r="N616" t="n">
        <v>94.03</v>
      </c>
      <c r="O616" t="n">
        <v>39174.75</v>
      </c>
      <c r="P616" t="n">
        <v>203.53</v>
      </c>
      <c r="Q616" t="n">
        <v>1389.73</v>
      </c>
      <c r="R616" t="n">
        <v>47.75</v>
      </c>
      <c r="S616" t="n">
        <v>39.31</v>
      </c>
      <c r="T616" t="n">
        <v>3383.68</v>
      </c>
      <c r="U616" t="n">
        <v>0.82</v>
      </c>
      <c r="V616" t="n">
        <v>0.9</v>
      </c>
      <c r="W616" t="n">
        <v>3.39</v>
      </c>
      <c r="X616" t="n">
        <v>0.21</v>
      </c>
      <c r="Y616" t="n">
        <v>1</v>
      </c>
      <c r="Z616" t="n">
        <v>10</v>
      </c>
    </row>
    <row r="617">
      <c r="A617" t="n">
        <v>59</v>
      </c>
      <c r="B617" t="n">
        <v>145</v>
      </c>
      <c r="C617" t="inlineStr">
        <is>
          <t xml:space="preserve">CONCLUIDO	</t>
        </is>
      </c>
      <c r="D617" t="n">
        <v>5.5945</v>
      </c>
      <c r="E617" t="n">
        <v>17.87</v>
      </c>
      <c r="F617" t="n">
        <v>14.33</v>
      </c>
      <c r="G617" t="n">
        <v>78.18000000000001</v>
      </c>
      <c r="H617" t="n">
        <v>0.89</v>
      </c>
      <c r="I617" t="n">
        <v>11</v>
      </c>
      <c r="J617" t="n">
        <v>316.29</v>
      </c>
      <c r="K617" t="n">
        <v>61.2</v>
      </c>
      <c r="L617" t="n">
        <v>15.75</v>
      </c>
      <c r="M617" t="n">
        <v>1</v>
      </c>
      <c r="N617" t="n">
        <v>94.34</v>
      </c>
      <c r="O617" t="n">
        <v>39243.37</v>
      </c>
      <c r="P617" t="n">
        <v>203.85</v>
      </c>
      <c r="Q617" t="n">
        <v>1389.77</v>
      </c>
      <c r="R617" t="n">
        <v>47.61</v>
      </c>
      <c r="S617" t="n">
        <v>39.31</v>
      </c>
      <c r="T617" t="n">
        <v>3317.9</v>
      </c>
      <c r="U617" t="n">
        <v>0.83</v>
      </c>
      <c r="V617" t="n">
        <v>0.9</v>
      </c>
      <c r="W617" t="n">
        <v>3.39</v>
      </c>
      <c r="X617" t="n">
        <v>0.21</v>
      </c>
      <c r="Y617" t="n">
        <v>1</v>
      </c>
      <c r="Z617" t="n">
        <v>10</v>
      </c>
    </row>
    <row r="618">
      <c r="A618" t="n">
        <v>60</v>
      </c>
      <c r="B618" t="n">
        <v>145</v>
      </c>
      <c r="C618" t="inlineStr">
        <is>
          <t xml:space="preserve">CONCLUIDO	</t>
        </is>
      </c>
      <c r="D618" t="n">
        <v>5.5961</v>
      </c>
      <c r="E618" t="n">
        <v>17.87</v>
      </c>
      <c r="F618" t="n">
        <v>14.33</v>
      </c>
      <c r="G618" t="n">
        <v>78.15000000000001</v>
      </c>
      <c r="H618" t="n">
        <v>0.9</v>
      </c>
      <c r="I618" t="n">
        <v>11</v>
      </c>
      <c r="J618" t="n">
        <v>316.85</v>
      </c>
      <c r="K618" t="n">
        <v>61.2</v>
      </c>
      <c r="L618" t="n">
        <v>16</v>
      </c>
      <c r="M618" t="n">
        <v>1</v>
      </c>
      <c r="N618" t="n">
        <v>94.65000000000001</v>
      </c>
      <c r="O618" t="n">
        <v>39312.13</v>
      </c>
      <c r="P618" t="n">
        <v>204.11</v>
      </c>
      <c r="Q618" t="n">
        <v>1389.74</v>
      </c>
      <c r="R618" t="n">
        <v>47.5</v>
      </c>
      <c r="S618" t="n">
        <v>39.31</v>
      </c>
      <c r="T618" t="n">
        <v>3258.63</v>
      </c>
      <c r="U618" t="n">
        <v>0.83</v>
      </c>
      <c r="V618" t="n">
        <v>0.9</v>
      </c>
      <c r="W618" t="n">
        <v>3.39</v>
      </c>
      <c r="X618" t="n">
        <v>0.21</v>
      </c>
      <c r="Y618" t="n">
        <v>1</v>
      </c>
      <c r="Z618" t="n">
        <v>10</v>
      </c>
    </row>
    <row r="619">
      <c r="A619" t="n">
        <v>61</v>
      </c>
      <c r="B619" t="n">
        <v>145</v>
      </c>
      <c r="C619" t="inlineStr">
        <is>
          <t xml:space="preserve">CONCLUIDO	</t>
        </is>
      </c>
      <c r="D619" t="n">
        <v>5.5957</v>
      </c>
      <c r="E619" t="n">
        <v>17.87</v>
      </c>
      <c r="F619" t="n">
        <v>14.33</v>
      </c>
      <c r="G619" t="n">
        <v>78.16</v>
      </c>
      <c r="H619" t="n">
        <v>0.91</v>
      </c>
      <c r="I619" t="n">
        <v>11</v>
      </c>
      <c r="J619" t="n">
        <v>317.41</v>
      </c>
      <c r="K619" t="n">
        <v>61.2</v>
      </c>
      <c r="L619" t="n">
        <v>16.25</v>
      </c>
      <c r="M619" t="n">
        <v>0</v>
      </c>
      <c r="N619" t="n">
        <v>94.95999999999999</v>
      </c>
      <c r="O619" t="n">
        <v>39381.03</v>
      </c>
      <c r="P619" t="n">
        <v>204.45</v>
      </c>
      <c r="Q619" t="n">
        <v>1389.72</v>
      </c>
      <c r="R619" t="n">
        <v>47.43</v>
      </c>
      <c r="S619" t="n">
        <v>39.31</v>
      </c>
      <c r="T619" t="n">
        <v>3224.93</v>
      </c>
      <c r="U619" t="n">
        <v>0.83</v>
      </c>
      <c r="V619" t="n">
        <v>0.9</v>
      </c>
      <c r="W619" t="n">
        <v>3.39</v>
      </c>
      <c r="X619" t="n">
        <v>0.21</v>
      </c>
      <c r="Y619" t="n">
        <v>1</v>
      </c>
      <c r="Z619" t="n">
        <v>10</v>
      </c>
    </row>
    <row r="620">
      <c r="A620" t="n">
        <v>0</v>
      </c>
      <c r="B620" t="n">
        <v>65</v>
      </c>
      <c r="C620" t="inlineStr">
        <is>
          <t xml:space="preserve">CONCLUIDO	</t>
        </is>
      </c>
      <c r="D620" t="n">
        <v>4.4656</v>
      </c>
      <c r="E620" t="n">
        <v>22.39</v>
      </c>
      <c r="F620" t="n">
        <v>16.73</v>
      </c>
      <c r="G620" t="n">
        <v>7.84</v>
      </c>
      <c r="H620" t="n">
        <v>0.13</v>
      </c>
      <c r="I620" t="n">
        <v>128</v>
      </c>
      <c r="J620" t="n">
        <v>133.21</v>
      </c>
      <c r="K620" t="n">
        <v>46.47</v>
      </c>
      <c r="L620" t="n">
        <v>1</v>
      </c>
      <c r="M620" t="n">
        <v>126</v>
      </c>
      <c r="N620" t="n">
        <v>20.75</v>
      </c>
      <c r="O620" t="n">
        <v>16663.42</v>
      </c>
      <c r="P620" t="n">
        <v>177.45</v>
      </c>
      <c r="Q620" t="n">
        <v>1390.22</v>
      </c>
      <c r="R620" t="n">
        <v>122.39</v>
      </c>
      <c r="S620" t="n">
        <v>39.31</v>
      </c>
      <c r="T620" t="n">
        <v>40122.9</v>
      </c>
      <c r="U620" t="n">
        <v>0.32</v>
      </c>
      <c r="V620" t="n">
        <v>0.77</v>
      </c>
      <c r="W620" t="n">
        <v>3.57</v>
      </c>
      <c r="X620" t="n">
        <v>2.6</v>
      </c>
      <c r="Y620" t="n">
        <v>1</v>
      </c>
      <c r="Z620" t="n">
        <v>10</v>
      </c>
    </row>
    <row r="621">
      <c r="A621" t="n">
        <v>1</v>
      </c>
      <c r="B621" t="n">
        <v>65</v>
      </c>
      <c r="C621" t="inlineStr">
        <is>
          <t xml:space="preserve">CONCLUIDO	</t>
        </is>
      </c>
      <c r="D621" t="n">
        <v>4.7713</v>
      </c>
      <c r="E621" t="n">
        <v>20.96</v>
      </c>
      <c r="F621" t="n">
        <v>16.11</v>
      </c>
      <c r="G621" t="n">
        <v>9.859999999999999</v>
      </c>
      <c r="H621" t="n">
        <v>0.17</v>
      </c>
      <c r="I621" t="n">
        <v>98</v>
      </c>
      <c r="J621" t="n">
        <v>133.55</v>
      </c>
      <c r="K621" t="n">
        <v>46.47</v>
      </c>
      <c r="L621" t="n">
        <v>1.25</v>
      </c>
      <c r="M621" t="n">
        <v>96</v>
      </c>
      <c r="N621" t="n">
        <v>20.83</v>
      </c>
      <c r="O621" t="n">
        <v>16704.7</v>
      </c>
      <c r="P621" t="n">
        <v>168.64</v>
      </c>
      <c r="Q621" t="n">
        <v>1390.04</v>
      </c>
      <c r="R621" t="n">
        <v>103.4</v>
      </c>
      <c r="S621" t="n">
        <v>39.31</v>
      </c>
      <c r="T621" t="n">
        <v>30775.28</v>
      </c>
      <c r="U621" t="n">
        <v>0.38</v>
      </c>
      <c r="V621" t="n">
        <v>0.8</v>
      </c>
      <c r="W621" t="n">
        <v>3.52</v>
      </c>
      <c r="X621" t="n">
        <v>1.99</v>
      </c>
      <c r="Y621" t="n">
        <v>1</v>
      </c>
      <c r="Z621" t="n">
        <v>10</v>
      </c>
    </row>
    <row r="622">
      <c r="A622" t="n">
        <v>2</v>
      </c>
      <c r="B622" t="n">
        <v>65</v>
      </c>
      <c r="C622" t="inlineStr">
        <is>
          <t xml:space="preserve">CONCLUIDO	</t>
        </is>
      </c>
      <c r="D622" t="n">
        <v>4.9842</v>
      </c>
      <c r="E622" t="n">
        <v>20.06</v>
      </c>
      <c r="F622" t="n">
        <v>15.73</v>
      </c>
      <c r="G622" t="n">
        <v>11.95</v>
      </c>
      <c r="H622" t="n">
        <v>0.2</v>
      </c>
      <c r="I622" t="n">
        <v>79</v>
      </c>
      <c r="J622" t="n">
        <v>133.88</v>
      </c>
      <c r="K622" t="n">
        <v>46.47</v>
      </c>
      <c r="L622" t="n">
        <v>1.5</v>
      </c>
      <c r="M622" t="n">
        <v>77</v>
      </c>
      <c r="N622" t="n">
        <v>20.91</v>
      </c>
      <c r="O622" t="n">
        <v>16746.01</v>
      </c>
      <c r="P622" t="n">
        <v>162.52</v>
      </c>
      <c r="Q622" t="n">
        <v>1389.8</v>
      </c>
      <c r="R622" t="n">
        <v>91.41</v>
      </c>
      <c r="S622" t="n">
        <v>39.31</v>
      </c>
      <c r="T622" t="n">
        <v>24873.1</v>
      </c>
      <c r="U622" t="n">
        <v>0.43</v>
      </c>
      <c r="V622" t="n">
        <v>0.82</v>
      </c>
      <c r="W622" t="n">
        <v>3.5</v>
      </c>
      <c r="X622" t="n">
        <v>1.61</v>
      </c>
      <c r="Y622" t="n">
        <v>1</v>
      </c>
      <c r="Z622" t="n">
        <v>10</v>
      </c>
    </row>
    <row r="623">
      <c r="A623" t="n">
        <v>3</v>
      </c>
      <c r="B623" t="n">
        <v>65</v>
      </c>
      <c r="C623" t="inlineStr">
        <is>
          <t xml:space="preserve">CONCLUIDO	</t>
        </is>
      </c>
      <c r="D623" t="n">
        <v>5.1512</v>
      </c>
      <c r="E623" t="n">
        <v>19.41</v>
      </c>
      <c r="F623" t="n">
        <v>15.44</v>
      </c>
      <c r="G623" t="n">
        <v>14.03</v>
      </c>
      <c r="H623" t="n">
        <v>0.23</v>
      </c>
      <c r="I623" t="n">
        <v>66</v>
      </c>
      <c r="J623" t="n">
        <v>134.22</v>
      </c>
      <c r="K623" t="n">
        <v>46.47</v>
      </c>
      <c r="L623" t="n">
        <v>1.75</v>
      </c>
      <c r="M623" t="n">
        <v>64</v>
      </c>
      <c r="N623" t="n">
        <v>21</v>
      </c>
      <c r="O623" t="n">
        <v>16787.35</v>
      </c>
      <c r="P623" t="n">
        <v>157.1</v>
      </c>
      <c r="Q623" t="n">
        <v>1389.87</v>
      </c>
      <c r="R623" t="n">
        <v>82.08</v>
      </c>
      <c r="S623" t="n">
        <v>39.31</v>
      </c>
      <c r="T623" t="n">
        <v>20273.77</v>
      </c>
      <c r="U623" t="n">
        <v>0.48</v>
      </c>
      <c r="V623" t="n">
        <v>0.83</v>
      </c>
      <c r="W623" t="n">
        <v>3.47</v>
      </c>
      <c r="X623" t="n">
        <v>1.31</v>
      </c>
      <c r="Y623" t="n">
        <v>1</v>
      </c>
      <c r="Z623" t="n">
        <v>10</v>
      </c>
    </row>
    <row r="624">
      <c r="A624" t="n">
        <v>4</v>
      </c>
      <c r="B624" t="n">
        <v>65</v>
      </c>
      <c r="C624" t="inlineStr">
        <is>
          <t xml:space="preserve">CONCLUIDO	</t>
        </is>
      </c>
      <c r="D624" t="n">
        <v>5.2803</v>
      </c>
      <c r="E624" t="n">
        <v>18.94</v>
      </c>
      <c r="F624" t="n">
        <v>15.23</v>
      </c>
      <c r="G624" t="n">
        <v>16.32</v>
      </c>
      <c r="H624" t="n">
        <v>0.26</v>
      </c>
      <c r="I624" t="n">
        <v>56</v>
      </c>
      <c r="J624" t="n">
        <v>134.55</v>
      </c>
      <c r="K624" t="n">
        <v>46.47</v>
      </c>
      <c r="L624" t="n">
        <v>2</v>
      </c>
      <c r="M624" t="n">
        <v>54</v>
      </c>
      <c r="N624" t="n">
        <v>21.09</v>
      </c>
      <c r="O624" t="n">
        <v>16828.84</v>
      </c>
      <c r="P624" t="n">
        <v>152.73</v>
      </c>
      <c r="Q624" t="n">
        <v>1389.77</v>
      </c>
      <c r="R624" t="n">
        <v>75.58</v>
      </c>
      <c r="S624" t="n">
        <v>39.31</v>
      </c>
      <c r="T624" t="n">
        <v>17074.56</v>
      </c>
      <c r="U624" t="n">
        <v>0.52</v>
      </c>
      <c r="V624" t="n">
        <v>0.84</v>
      </c>
      <c r="W624" t="n">
        <v>3.46</v>
      </c>
      <c r="X624" t="n">
        <v>1.11</v>
      </c>
      <c r="Y624" t="n">
        <v>1</v>
      </c>
      <c r="Z624" t="n">
        <v>10</v>
      </c>
    </row>
    <row r="625">
      <c r="A625" t="n">
        <v>5</v>
      </c>
      <c r="B625" t="n">
        <v>65</v>
      </c>
      <c r="C625" t="inlineStr">
        <is>
          <t xml:space="preserve">CONCLUIDO	</t>
        </is>
      </c>
      <c r="D625" t="n">
        <v>5.3727</v>
      </c>
      <c r="E625" t="n">
        <v>18.61</v>
      </c>
      <c r="F625" t="n">
        <v>15.1</v>
      </c>
      <c r="G625" t="n">
        <v>18.49</v>
      </c>
      <c r="H625" t="n">
        <v>0.29</v>
      </c>
      <c r="I625" t="n">
        <v>49</v>
      </c>
      <c r="J625" t="n">
        <v>134.89</v>
      </c>
      <c r="K625" t="n">
        <v>46.47</v>
      </c>
      <c r="L625" t="n">
        <v>2.25</v>
      </c>
      <c r="M625" t="n">
        <v>47</v>
      </c>
      <c r="N625" t="n">
        <v>21.17</v>
      </c>
      <c r="O625" t="n">
        <v>16870.25</v>
      </c>
      <c r="P625" t="n">
        <v>148.88</v>
      </c>
      <c r="Q625" t="n">
        <v>1389.77</v>
      </c>
      <c r="R625" t="n">
        <v>71.62</v>
      </c>
      <c r="S625" t="n">
        <v>39.31</v>
      </c>
      <c r="T625" t="n">
        <v>15131.42</v>
      </c>
      <c r="U625" t="n">
        <v>0.55</v>
      </c>
      <c r="V625" t="n">
        <v>0.85</v>
      </c>
      <c r="W625" t="n">
        <v>3.44</v>
      </c>
      <c r="X625" t="n">
        <v>0.98</v>
      </c>
      <c r="Y625" t="n">
        <v>1</v>
      </c>
      <c r="Z625" t="n">
        <v>10</v>
      </c>
    </row>
    <row r="626">
      <c r="A626" t="n">
        <v>6</v>
      </c>
      <c r="B626" t="n">
        <v>65</v>
      </c>
      <c r="C626" t="inlineStr">
        <is>
          <t xml:space="preserve">CONCLUIDO	</t>
        </is>
      </c>
      <c r="D626" t="n">
        <v>5.4629</v>
      </c>
      <c r="E626" t="n">
        <v>18.31</v>
      </c>
      <c r="F626" t="n">
        <v>14.95</v>
      </c>
      <c r="G626" t="n">
        <v>20.87</v>
      </c>
      <c r="H626" t="n">
        <v>0.33</v>
      </c>
      <c r="I626" t="n">
        <v>43</v>
      </c>
      <c r="J626" t="n">
        <v>135.22</v>
      </c>
      <c r="K626" t="n">
        <v>46.47</v>
      </c>
      <c r="L626" t="n">
        <v>2.5</v>
      </c>
      <c r="M626" t="n">
        <v>41</v>
      </c>
      <c r="N626" t="n">
        <v>21.26</v>
      </c>
      <c r="O626" t="n">
        <v>16911.68</v>
      </c>
      <c r="P626" t="n">
        <v>144.94</v>
      </c>
      <c r="Q626" t="n">
        <v>1389.95</v>
      </c>
      <c r="R626" t="n">
        <v>67.33</v>
      </c>
      <c r="S626" t="n">
        <v>39.31</v>
      </c>
      <c r="T626" t="n">
        <v>13016.06</v>
      </c>
      <c r="U626" t="n">
        <v>0.58</v>
      </c>
      <c r="V626" t="n">
        <v>0.86</v>
      </c>
      <c r="W626" t="n">
        <v>3.42</v>
      </c>
      <c r="X626" t="n">
        <v>0.83</v>
      </c>
      <c r="Y626" t="n">
        <v>1</v>
      </c>
      <c r="Z626" t="n">
        <v>10</v>
      </c>
    </row>
    <row r="627">
      <c r="A627" t="n">
        <v>7</v>
      </c>
      <c r="B627" t="n">
        <v>65</v>
      </c>
      <c r="C627" t="inlineStr">
        <is>
          <t xml:space="preserve">CONCLUIDO	</t>
        </is>
      </c>
      <c r="D627" t="n">
        <v>5.5312</v>
      </c>
      <c r="E627" t="n">
        <v>18.08</v>
      </c>
      <c r="F627" t="n">
        <v>14.86</v>
      </c>
      <c r="G627" t="n">
        <v>23.47</v>
      </c>
      <c r="H627" t="n">
        <v>0.36</v>
      </c>
      <c r="I627" t="n">
        <v>38</v>
      </c>
      <c r="J627" t="n">
        <v>135.56</v>
      </c>
      <c r="K627" t="n">
        <v>46.47</v>
      </c>
      <c r="L627" t="n">
        <v>2.75</v>
      </c>
      <c r="M627" t="n">
        <v>36</v>
      </c>
      <c r="N627" t="n">
        <v>21.34</v>
      </c>
      <c r="O627" t="n">
        <v>16953.14</v>
      </c>
      <c r="P627" t="n">
        <v>141.68</v>
      </c>
      <c r="Q627" t="n">
        <v>1389.68</v>
      </c>
      <c r="R627" t="n">
        <v>64.20999999999999</v>
      </c>
      <c r="S627" t="n">
        <v>39.31</v>
      </c>
      <c r="T627" t="n">
        <v>11479.06</v>
      </c>
      <c r="U627" t="n">
        <v>0.61</v>
      </c>
      <c r="V627" t="n">
        <v>0.86</v>
      </c>
      <c r="W627" t="n">
        <v>3.43</v>
      </c>
      <c r="X627" t="n">
        <v>0.74</v>
      </c>
      <c r="Y627" t="n">
        <v>1</v>
      </c>
      <c r="Z627" t="n">
        <v>10</v>
      </c>
    </row>
    <row r="628">
      <c r="A628" t="n">
        <v>8</v>
      </c>
      <c r="B628" t="n">
        <v>65</v>
      </c>
      <c r="C628" t="inlineStr">
        <is>
          <t xml:space="preserve">CONCLUIDO	</t>
        </is>
      </c>
      <c r="D628" t="n">
        <v>5.5867</v>
      </c>
      <c r="E628" t="n">
        <v>17.9</v>
      </c>
      <c r="F628" t="n">
        <v>14.79</v>
      </c>
      <c r="G628" t="n">
        <v>26.11</v>
      </c>
      <c r="H628" t="n">
        <v>0.39</v>
      </c>
      <c r="I628" t="n">
        <v>34</v>
      </c>
      <c r="J628" t="n">
        <v>135.9</v>
      </c>
      <c r="K628" t="n">
        <v>46.47</v>
      </c>
      <c r="L628" t="n">
        <v>3</v>
      </c>
      <c r="M628" t="n">
        <v>32</v>
      </c>
      <c r="N628" t="n">
        <v>21.43</v>
      </c>
      <c r="O628" t="n">
        <v>16994.64</v>
      </c>
      <c r="P628" t="n">
        <v>137.96</v>
      </c>
      <c r="Q628" t="n">
        <v>1389.73</v>
      </c>
      <c r="R628" t="n">
        <v>62.22</v>
      </c>
      <c r="S628" t="n">
        <v>39.31</v>
      </c>
      <c r="T628" t="n">
        <v>10506.26</v>
      </c>
      <c r="U628" t="n">
        <v>0.63</v>
      </c>
      <c r="V628" t="n">
        <v>0.87</v>
      </c>
      <c r="W628" t="n">
        <v>3.42</v>
      </c>
      <c r="X628" t="n">
        <v>0.67</v>
      </c>
      <c r="Y628" t="n">
        <v>1</v>
      </c>
      <c r="Z628" t="n">
        <v>10</v>
      </c>
    </row>
    <row r="629">
      <c r="A629" t="n">
        <v>9</v>
      </c>
      <c r="B629" t="n">
        <v>65</v>
      </c>
      <c r="C629" t="inlineStr">
        <is>
          <t xml:space="preserve">CONCLUIDO	</t>
        </is>
      </c>
      <c r="D629" t="n">
        <v>5.6335</v>
      </c>
      <c r="E629" t="n">
        <v>17.75</v>
      </c>
      <c r="F629" t="n">
        <v>14.73</v>
      </c>
      <c r="G629" t="n">
        <v>28.5</v>
      </c>
      <c r="H629" t="n">
        <v>0.42</v>
      </c>
      <c r="I629" t="n">
        <v>31</v>
      </c>
      <c r="J629" t="n">
        <v>136.23</v>
      </c>
      <c r="K629" t="n">
        <v>46.47</v>
      </c>
      <c r="L629" t="n">
        <v>3.25</v>
      </c>
      <c r="M629" t="n">
        <v>29</v>
      </c>
      <c r="N629" t="n">
        <v>21.52</v>
      </c>
      <c r="O629" t="n">
        <v>17036.16</v>
      </c>
      <c r="P629" t="n">
        <v>134.86</v>
      </c>
      <c r="Q629" t="n">
        <v>1389.69</v>
      </c>
      <c r="R629" t="n">
        <v>60.04</v>
      </c>
      <c r="S629" t="n">
        <v>39.31</v>
      </c>
      <c r="T629" t="n">
        <v>9431.690000000001</v>
      </c>
      <c r="U629" t="n">
        <v>0.65</v>
      </c>
      <c r="V629" t="n">
        <v>0.87</v>
      </c>
      <c r="W629" t="n">
        <v>3.41</v>
      </c>
      <c r="X629" t="n">
        <v>0.6</v>
      </c>
      <c r="Y629" t="n">
        <v>1</v>
      </c>
      <c r="Z629" t="n">
        <v>10</v>
      </c>
    </row>
    <row r="630">
      <c r="A630" t="n">
        <v>10</v>
      </c>
      <c r="B630" t="n">
        <v>65</v>
      </c>
      <c r="C630" t="inlineStr">
        <is>
          <t xml:space="preserve">CONCLUIDO	</t>
        </is>
      </c>
      <c r="D630" t="n">
        <v>5.6796</v>
      </c>
      <c r="E630" t="n">
        <v>17.61</v>
      </c>
      <c r="F630" t="n">
        <v>14.66</v>
      </c>
      <c r="G630" t="n">
        <v>31.42</v>
      </c>
      <c r="H630" t="n">
        <v>0.45</v>
      </c>
      <c r="I630" t="n">
        <v>28</v>
      </c>
      <c r="J630" t="n">
        <v>136.57</v>
      </c>
      <c r="K630" t="n">
        <v>46.47</v>
      </c>
      <c r="L630" t="n">
        <v>3.5</v>
      </c>
      <c r="M630" t="n">
        <v>25</v>
      </c>
      <c r="N630" t="n">
        <v>21.6</v>
      </c>
      <c r="O630" t="n">
        <v>17077.72</v>
      </c>
      <c r="P630" t="n">
        <v>131.36</v>
      </c>
      <c r="Q630" t="n">
        <v>1389.58</v>
      </c>
      <c r="R630" t="n">
        <v>58.03</v>
      </c>
      <c r="S630" t="n">
        <v>39.31</v>
      </c>
      <c r="T630" t="n">
        <v>8442.73</v>
      </c>
      <c r="U630" t="n">
        <v>0.68</v>
      </c>
      <c r="V630" t="n">
        <v>0.88</v>
      </c>
      <c r="W630" t="n">
        <v>3.41</v>
      </c>
      <c r="X630" t="n">
        <v>0.54</v>
      </c>
      <c r="Y630" t="n">
        <v>1</v>
      </c>
      <c r="Z630" t="n">
        <v>10</v>
      </c>
    </row>
    <row r="631">
      <c r="A631" t="n">
        <v>11</v>
      </c>
      <c r="B631" t="n">
        <v>65</v>
      </c>
      <c r="C631" t="inlineStr">
        <is>
          <t xml:space="preserve">CONCLUIDO	</t>
        </is>
      </c>
      <c r="D631" t="n">
        <v>5.7081</v>
      </c>
      <c r="E631" t="n">
        <v>17.52</v>
      </c>
      <c r="F631" t="n">
        <v>14.63</v>
      </c>
      <c r="G631" t="n">
        <v>33.76</v>
      </c>
      <c r="H631" t="n">
        <v>0.48</v>
      </c>
      <c r="I631" t="n">
        <v>26</v>
      </c>
      <c r="J631" t="n">
        <v>136.91</v>
      </c>
      <c r="K631" t="n">
        <v>46.47</v>
      </c>
      <c r="L631" t="n">
        <v>3.75</v>
      </c>
      <c r="M631" t="n">
        <v>22</v>
      </c>
      <c r="N631" t="n">
        <v>21.69</v>
      </c>
      <c r="O631" t="n">
        <v>17119.3</v>
      </c>
      <c r="P631" t="n">
        <v>128.44</v>
      </c>
      <c r="Q631" t="n">
        <v>1389.7</v>
      </c>
      <c r="R631" t="n">
        <v>57.07</v>
      </c>
      <c r="S631" t="n">
        <v>39.31</v>
      </c>
      <c r="T631" t="n">
        <v>7969.58</v>
      </c>
      <c r="U631" t="n">
        <v>0.6899999999999999</v>
      </c>
      <c r="V631" t="n">
        <v>0.88</v>
      </c>
      <c r="W631" t="n">
        <v>3.41</v>
      </c>
      <c r="X631" t="n">
        <v>0.51</v>
      </c>
      <c r="Y631" t="n">
        <v>1</v>
      </c>
      <c r="Z631" t="n">
        <v>10</v>
      </c>
    </row>
    <row r="632">
      <c r="A632" t="n">
        <v>12</v>
      </c>
      <c r="B632" t="n">
        <v>65</v>
      </c>
      <c r="C632" t="inlineStr">
        <is>
          <t xml:space="preserve">CONCLUIDO	</t>
        </is>
      </c>
      <c r="D632" t="n">
        <v>5.7409</v>
      </c>
      <c r="E632" t="n">
        <v>17.42</v>
      </c>
      <c r="F632" t="n">
        <v>14.59</v>
      </c>
      <c r="G632" t="n">
        <v>36.46</v>
      </c>
      <c r="H632" t="n">
        <v>0.52</v>
      </c>
      <c r="I632" t="n">
        <v>24</v>
      </c>
      <c r="J632" t="n">
        <v>137.25</v>
      </c>
      <c r="K632" t="n">
        <v>46.47</v>
      </c>
      <c r="L632" t="n">
        <v>4</v>
      </c>
      <c r="M632" t="n">
        <v>16</v>
      </c>
      <c r="N632" t="n">
        <v>21.78</v>
      </c>
      <c r="O632" t="n">
        <v>17160.92</v>
      </c>
      <c r="P632" t="n">
        <v>126.22</v>
      </c>
      <c r="Q632" t="n">
        <v>1389.61</v>
      </c>
      <c r="R632" t="n">
        <v>55.44</v>
      </c>
      <c r="S632" t="n">
        <v>39.31</v>
      </c>
      <c r="T632" t="n">
        <v>7163.33</v>
      </c>
      <c r="U632" t="n">
        <v>0.71</v>
      </c>
      <c r="V632" t="n">
        <v>0.88</v>
      </c>
      <c r="W632" t="n">
        <v>3.41</v>
      </c>
      <c r="X632" t="n">
        <v>0.46</v>
      </c>
      <c r="Y632" t="n">
        <v>1</v>
      </c>
      <c r="Z632" t="n">
        <v>10</v>
      </c>
    </row>
    <row r="633">
      <c r="A633" t="n">
        <v>13</v>
      </c>
      <c r="B633" t="n">
        <v>65</v>
      </c>
      <c r="C633" t="inlineStr">
        <is>
          <t xml:space="preserve">CONCLUIDO	</t>
        </is>
      </c>
      <c r="D633" t="n">
        <v>5.7513</v>
      </c>
      <c r="E633" t="n">
        <v>17.39</v>
      </c>
      <c r="F633" t="n">
        <v>14.58</v>
      </c>
      <c r="G633" t="n">
        <v>38.04</v>
      </c>
      <c r="H633" t="n">
        <v>0.55</v>
      </c>
      <c r="I633" t="n">
        <v>23</v>
      </c>
      <c r="J633" t="n">
        <v>137.58</v>
      </c>
      <c r="K633" t="n">
        <v>46.47</v>
      </c>
      <c r="L633" t="n">
        <v>4.25</v>
      </c>
      <c r="M633" t="n">
        <v>7</v>
      </c>
      <c r="N633" t="n">
        <v>21.87</v>
      </c>
      <c r="O633" t="n">
        <v>17202.57</v>
      </c>
      <c r="P633" t="n">
        <v>124.49</v>
      </c>
      <c r="Q633" t="n">
        <v>1389.57</v>
      </c>
      <c r="R633" t="n">
        <v>55.11</v>
      </c>
      <c r="S633" t="n">
        <v>39.31</v>
      </c>
      <c r="T633" t="n">
        <v>7003.65</v>
      </c>
      <c r="U633" t="n">
        <v>0.71</v>
      </c>
      <c r="V633" t="n">
        <v>0.88</v>
      </c>
      <c r="W633" t="n">
        <v>3.42</v>
      </c>
      <c r="X633" t="n">
        <v>0.46</v>
      </c>
      <c r="Y633" t="n">
        <v>1</v>
      </c>
      <c r="Z633" t="n">
        <v>10</v>
      </c>
    </row>
    <row r="634">
      <c r="A634" t="n">
        <v>14</v>
      </c>
      <c r="B634" t="n">
        <v>65</v>
      </c>
      <c r="C634" t="inlineStr">
        <is>
          <t xml:space="preserve">CONCLUIDO	</t>
        </is>
      </c>
      <c r="D634" t="n">
        <v>5.7534</v>
      </c>
      <c r="E634" t="n">
        <v>17.38</v>
      </c>
      <c r="F634" t="n">
        <v>14.57</v>
      </c>
      <c r="G634" t="n">
        <v>38.02</v>
      </c>
      <c r="H634" t="n">
        <v>0.58</v>
      </c>
      <c r="I634" t="n">
        <v>23</v>
      </c>
      <c r="J634" t="n">
        <v>137.92</v>
      </c>
      <c r="K634" t="n">
        <v>46.47</v>
      </c>
      <c r="L634" t="n">
        <v>4.5</v>
      </c>
      <c r="M634" t="n">
        <v>2</v>
      </c>
      <c r="N634" t="n">
        <v>21.95</v>
      </c>
      <c r="O634" t="n">
        <v>17244.24</v>
      </c>
      <c r="P634" t="n">
        <v>123.72</v>
      </c>
      <c r="Q634" t="n">
        <v>1389.73</v>
      </c>
      <c r="R634" t="n">
        <v>54.87</v>
      </c>
      <c r="S634" t="n">
        <v>39.31</v>
      </c>
      <c r="T634" t="n">
        <v>6886.89</v>
      </c>
      <c r="U634" t="n">
        <v>0.72</v>
      </c>
      <c r="V634" t="n">
        <v>0.88</v>
      </c>
      <c r="W634" t="n">
        <v>3.41</v>
      </c>
      <c r="X634" t="n">
        <v>0.45</v>
      </c>
      <c r="Y634" t="n">
        <v>1</v>
      </c>
      <c r="Z634" t="n">
        <v>10</v>
      </c>
    </row>
    <row r="635">
      <c r="A635" t="n">
        <v>15</v>
      </c>
      <c r="B635" t="n">
        <v>65</v>
      </c>
      <c r="C635" t="inlineStr">
        <is>
          <t xml:space="preserve">CONCLUIDO	</t>
        </is>
      </c>
      <c r="D635" t="n">
        <v>5.7489</v>
      </c>
      <c r="E635" t="n">
        <v>17.39</v>
      </c>
      <c r="F635" t="n">
        <v>14.59</v>
      </c>
      <c r="G635" t="n">
        <v>38.06</v>
      </c>
      <c r="H635" t="n">
        <v>0.61</v>
      </c>
      <c r="I635" t="n">
        <v>23</v>
      </c>
      <c r="J635" t="n">
        <v>138.26</v>
      </c>
      <c r="K635" t="n">
        <v>46.47</v>
      </c>
      <c r="L635" t="n">
        <v>4.75</v>
      </c>
      <c r="M635" t="n">
        <v>0</v>
      </c>
      <c r="N635" t="n">
        <v>22.04</v>
      </c>
      <c r="O635" t="n">
        <v>17285.95</v>
      </c>
      <c r="P635" t="n">
        <v>123.89</v>
      </c>
      <c r="Q635" t="n">
        <v>1389.73</v>
      </c>
      <c r="R635" t="n">
        <v>54.98</v>
      </c>
      <c r="S635" t="n">
        <v>39.31</v>
      </c>
      <c r="T635" t="n">
        <v>6939.46</v>
      </c>
      <c r="U635" t="n">
        <v>0.71</v>
      </c>
      <c r="V635" t="n">
        <v>0.88</v>
      </c>
      <c r="W635" t="n">
        <v>3.43</v>
      </c>
      <c r="X635" t="n">
        <v>0.47</v>
      </c>
      <c r="Y635" t="n">
        <v>1</v>
      </c>
      <c r="Z635" t="n">
        <v>10</v>
      </c>
    </row>
    <row r="636">
      <c r="A636" t="n">
        <v>0</v>
      </c>
      <c r="B636" t="n">
        <v>130</v>
      </c>
      <c r="C636" t="inlineStr">
        <is>
          <t xml:space="preserve">CONCLUIDO	</t>
        </is>
      </c>
      <c r="D636" t="n">
        <v>3.106</v>
      </c>
      <c r="E636" t="n">
        <v>32.2</v>
      </c>
      <c r="F636" t="n">
        <v>18.64</v>
      </c>
      <c r="G636" t="n">
        <v>5.08</v>
      </c>
      <c r="H636" t="n">
        <v>0.07000000000000001</v>
      </c>
      <c r="I636" t="n">
        <v>220</v>
      </c>
      <c r="J636" t="n">
        <v>252.85</v>
      </c>
      <c r="K636" t="n">
        <v>59.19</v>
      </c>
      <c r="L636" t="n">
        <v>1</v>
      </c>
      <c r="M636" t="n">
        <v>218</v>
      </c>
      <c r="N636" t="n">
        <v>62.65</v>
      </c>
      <c r="O636" t="n">
        <v>31418.63</v>
      </c>
      <c r="P636" t="n">
        <v>305.53</v>
      </c>
      <c r="Q636" t="n">
        <v>1390.39</v>
      </c>
      <c r="R636" t="n">
        <v>182</v>
      </c>
      <c r="S636" t="n">
        <v>39.31</v>
      </c>
      <c r="T636" t="n">
        <v>69467.39999999999</v>
      </c>
      <c r="U636" t="n">
        <v>0.22</v>
      </c>
      <c r="V636" t="n">
        <v>0.6899999999999999</v>
      </c>
      <c r="W636" t="n">
        <v>3.72</v>
      </c>
      <c r="X636" t="n">
        <v>4.51</v>
      </c>
      <c r="Y636" t="n">
        <v>1</v>
      </c>
      <c r="Z636" t="n">
        <v>10</v>
      </c>
    </row>
    <row r="637">
      <c r="A637" t="n">
        <v>1</v>
      </c>
      <c r="B637" t="n">
        <v>130</v>
      </c>
      <c r="C637" t="inlineStr">
        <is>
          <t xml:space="preserve">CONCLUIDO	</t>
        </is>
      </c>
      <c r="D637" t="n">
        <v>3.5264</v>
      </c>
      <c r="E637" t="n">
        <v>28.36</v>
      </c>
      <c r="F637" t="n">
        <v>17.49</v>
      </c>
      <c r="G637" t="n">
        <v>6.36</v>
      </c>
      <c r="H637" t="n">
        <v>0.09</v>
      </c>
      <c r="I637" t="n">
        <v>165</v>
      </c>
      <c r="J637" t="n">
        <v>253.3</v>
      </c>
      <c r="K637" t="n">
        <v>59.19</v>
      </c>
      <c r="L637" t="n">
        <v>1.25</v>
      </c>
      <c r="M637" t="n">
        <v>163</v>
      </c>
      <c r="N637" t="n">
        <v>62.86</v>
      </c>
      <c r="O637" t="n">
        <v>31474.5</v>
      </c>
      <c r="P637" t="n">
        <v>285.64</v>
      </c>
      <c r="Q637" t="n">
        <v>1390.63</v>
      </c>
      <c r="R637" t="n">
        <v>146.3</v>
      </c>
      <c r="S637" t="n">
        <v>39.31</v>
      </c>
      <c r="T637" t="n">
        <v>51889.84</v>
      </c>
      <c r="U637" t="n">
        <v>0.27</v>
      </c>
      <c r="V637" t="n">
        <v>0.73</v>
      </c>
      <c r="W637" t="n">
        <v>3.62</v>
      </c>
      <c r="X637" t="n">
        <v>3.35</v>
      </c>
      <c r="Y637" t="n">
        <v>1</v>
      </c>
      <c r="Z637" t="n">
        <v>10</v>
      </c>
    </row>
    <row r="638">
      <c r="A638" t="n">
        <v>2</v>
      </c>
      <c r="B638" t="n">
        <v>130</v>
      </c>
      <c r="C638" t="inlineStr">
        <is>
          <t xml:space="preserve">CONCLUIDO	</t>
        </is>
      </c>
      <c r="D638" t="n">
        <v>3.8347</v>
      </c>
      <c r="E638" t="n">
        <v>26.08</v>
      </c>
      <c r="F638" t="n">
        <v>16.82</v>
      </c>
      <c r="G638" t="n">
        <v>7.65</v>
      </c>
      <c r="H638" t="n">
        <v>0.11</v>
      </c>
      <c r="I638" t="n">
        <v>132</v>
      </c>
      <c r="J638" t="n">
        <v>253.75</v>
      </c>
      <c r="K638" t="n">
        <v>59.19</v>
      </c>
      <c r="L638" t="n">
        <v>1.5</v>
      </c>
      <c r="M638" t="n">
        <v>130</v>
      </c>
      <c r="N638" t="n">
        <v>63.06</v>
      </c>
      <c r="O638" t="n">
        <v>31530.44</v>
      </c>
      <c r="P638" t="n">
        <v>273.68</v>
      </c>
      <c r="Q638" t="n">
        <v>1389.86</v>
      </c>
      <c r="R638" t="n">
        <v>125.24</v>
      </c>
      <c r="S638" t="n">
        <v>39.31</v>
      </c>
      <c r="T638" t="n">
        <v>41525.04</v>
      </c>
      <c r="U638" t="n">
        <v>0.31</v>
      </c>
      <c r="V638" t="n">
        <v>0.76</v>
      </c>
      <c r="W638" t="n">
        <v>3.58</v>
      </c>
      <c r="X638" t="n">
        <v>2.69</v>
      </c>
      <c r="Y638" t="n">
        <v>1</v>
      </c>
      <c r="Z638" t="n">
        <v>10</v>
      </c>
    </row>
    <row r="639">
      <c r="A639" t="n">
        <v>3</v>
      </c>
      <c r="B639" t="n">
        <v>130</v>
      </c>
      <c r="C639" t="inlineStr">
        <is>
          <t xml:space="preserve">CONCLUIDO	</t>
        </is>
      </c>
      <c r="D639" t="n">
        <v>4.0757</v>
      </c>
      <c r="E639" t="n">
        <v>24.54</v>
      </c>
      <c r="F639" t="n">
        <v>16.35</v>
      </c>
      <c r="G639" t="n">
        <v>8.92</v>
      </c>
      <c r="H639" t="n">
        <v>0.12</v>
      </c>
      <c r="I639" t="n">
        <v>110</v>
      </c>
      <c r="J639" t="n">
        <v>254.21</v>
      </c>
      <c r="K639" t="n">
        <v>59.19</v>
      </c>
      <c r="L639" t="n">
        <v>1.75</v>
      </c>
      <c r="M639" t="n">
        <v>108</v>
      </c>
      <c r="N639" t="n">
        <v>63.26</v>
      </c>
      <c r="O639" t="n">
        <v>31586.46</v>
      </c>
      <c r="P639" t="n">
        <v>265.03</v>
      </c>
      <c r="Q639" t="n">
        <v>1390</v>
      </c>
      <c r="R639" t="n">
        <v>110.75</v>
      </c>
      <c r="S639" t="n">
        <v>39.31</v>
      </c>
      <c r="T639" t="n">
        <v>34389.49</v>
      </c>
      <c r="U639" t="n">
        <v>0.35</v>
      </c>
      <c r="V639" t="n">
        <v>0.79</v>
      </c>
      <c r="W639" t="n">
        <v>3.54</v>
      </c>
      <c r="X639" t="n">
        <v>2.23</v>
      </c>
      <c r="Y639" t="n">
        <v>1</v>
      </c>
      <c r="Z639" t="n">
        <v>10</v>
      </c>
    </row>
    <row r="640">
      <c r="A640" t="n">
        <v>4</v>
      </c>
      <c r="B640" t="n">
        <v>130</v>
      </c>
      <c r="C640" t="inlineStr">
        <is>
          <t xml:space="preserve">CONCLUIDO	</t>
        </is>
      </c>
      <c r="D640" t="n">
        <v>4.2692</v>
      </c>
      <c r="E640" t="n">
        <v>23.42</v>
      </c>
      <c r="F640" t="n">
        <v>16.02</v>
      </c>
      <c r="G640" t="n">
        <v>10.23</v>
      </c>
      <c r="H640" t="n">
        <v>0.14</v>
      </c>
      <c r="I640" t="n">
        <v>94</v>
      </c>
      <c r="J640" t="n">
        <v>254.66</v>
      </c>
      <c r="K640" t="n">
        <v>59.19</v>
      </c>
      <c r="L640" t="n">
        <v>2</v>
      </c>
      <c r="M640" t="n">
        <v>92</v>
      </c>
      <c r="N640" t="n">
        <v>63.47</v>
      </c>
      <c r="O640" t="n">
        <v>31642.55</v>
      </c>
      <c r="P640" t="n">
        <v>258.59</v>
      </c>
      <c r="Q640" t="n">
        <v>1389.8</v>
      </c>
      <c r="R640" t="n">
        <v>100.47</v>
      </c>
      <c r="S640" t="n">
        <v>39.31</v>
      </c>
      <c r="T640" t="n">
        <v>29332.52</v>
      </c>
      <c r="U640" t="n">
        <v>0.39</v>
      </c>
      <c r="V640" t="n">
        <v>0.8</v>
      </c>
      <c r="W640" t="n">
        <v>3.51</v>
      </c>
      <c r="X640" t="n">
        <v>1.9</v>
      </c>
      <c r="Y640" t="n">
        <v>1</v>
      </c>
      <c r="Z640" t="n">
        <v>10</v>
      </c>
    </row>
    <row r="641">
      <c r="A641" t="n">
        <v>5</v>
      </c>
      <c r="B641" t="n">
        <v>130</v>
      </c>
      <c r="C641" t="inlineStr">
        <is>
          <t xml:space="preserve">CONCLUIDO	</t>
        </is>
      </c>
      <c r="D641" t="n">
        <v>4.4257</v>
      </c>
      <c r="E641" t="n">
        <v>22.6</v>
      </c>
      <c r="F641" t="n">
        <v>15.78</v>
      </c>
      <c r="G641" t="n">
        <v>11.55</v>
      </c>
      <c r="H641" t="n">
        <v>0.16</v>
      </c>
      <c r="I641" t="n">
        <v>82</v>
      </c>
      <c r="J641" t="n">
        <v>255.12</v>
      </c>
      <c r="K641" t="n">
        <v>59.19</v>
      </c>
      <c r="L641" t="n">
        <v>2.25</v>
      </c>
      <c r="M641" t="n">
        <v>80</v>
      </c>
      <c r="N641" t="n">
        <v>63.67</v>
      </c>
      <c r="O641" t="n">
        <v>31698.72</v>
      </c>
      <c r="P641" t="n">
        <v>253.81</v>
      </c>
      <c r="Q641" t="n">
        <v>1389.87</v>
      </c>
      <c r="R641" t="n">
        <v>92.58</v>
      </c>
      <c r="S641" t="n">
        <v>39.31</v>
      </c>
      <c r="T641" t="n">
        <v>25446.22</v>
      </c>
      <c r="U641" t="n">
        <v>0.42</v>
      </c>
      <c r="V641" t="n">
        <v>0.8100000000000001</v>
      </c>
      <c r="W641" t="n">
        <v>3.51</v>
      </c>
      <c r="X641" t="n">
        <v>1.66</v>
      </c>
      <c r="Y641" t="n">
        <v>1</v>
      </c>
      <c r="Z641" t="n">
        <v>10</v>
      </c>
    </row>
    <row r="642">
      <c r="A642" t="n">
        <v>6</v>
      </c>
      <c r="B642" t="n">
        <v>130</v>
      </c>
      <c r="C642" t="inlineStr">
        <is>
          <t xml:space="preserve">CONCLUIDO	</t>
        </is>
      </c>
      <c r="D642" t="n">
        <v>4.5532</v>
      </c>
      <c r="E642" t="n">
        <v>21.96</v>
      </c>
      <c r="F642" t="n">
        <v>15.59</v>
      </c>
      <c r="G642" t="n">
        <v>12.81</v>
      </c>
      <c r="H642" t="n">
        <v>0.17</v>
      </c>
      <c r="I642" t="n">
        <v>73</v>
      </c>
      <c r="J642" t="n">
        <v>255.57</v>
      </c>
      <c r="K642" t="n">
        <v>59.19</v>
      </c>
      <c r="L642" t="n">
        <v>2.5</v>
      </c>
      <c r="M642" t="n">
        <v>71</v>
      </c>
      <c r="N642" t="n">
        <v>63.88</v>
      </c>
      <c r="O642" t="n">
        <v>31754.97</v>
      </c>
      <c r="P642" t="n">
        <v>249.63</v>
      </c>
      <c r="Q642" t="n">
        <v>1389.85</v>
      </c>
      <c r="R642" t="n">
        <v>86.77</v>
      </c>
      <c r="S642" t="n">
        <v>39.31</v>
      </c>
      <c r="T642" t="n">
        <v>22585.3</v>
      </c>
      <c r="U642" t="n">
        <v>0.45</v>
      </c>
      <c r="V642" t="n">
        <v>0.82</v>
      </c>
      <c r="W642" t="n">
        <v>3.48</v>
      </c>
      <c r="X642" t="n">
        <v>1.46</v>
      </c>
      <c r="Y642" t="n">
        <v>1</v>
      </c>
      <c r="Z642" t="n">
        <v>10</v>
      </c>
    </row>
    <row r="643">
      <c r="A643" t="n">
        <v>7</v>
      </c>
      <c r="B643" t="n">
        <v>130</v>
      </c>
      <c r="C643" t="inlineStr">
        <is>
          <t xml:space="preserve">CONCLUIDO	</t>
        </is>
      </c>
      <c r="D643" t="n">
        <v>4.6728</v>
      </c>
      <c r="E643" t="n">
        <v>21.4</v>
      </c>
      <c r="F643" t="n">
        <v>15.42</v>
      </c>
      <c r="G643" t="n">
        <v>14.23</v>
      </c>
      <c r="H643" t="n">
        <v>0.19</v>
      </c>
      <c r="I643" t="n">
        <v>65</v>
      </c>
      <c r="J643" t="n">
        <v>256.03</v>
      </c>
      <c r="K643" t="n">
        <v>59.19</v>
      </c>
      <c r="L643" t="n">
        <v>2.75</v>
      </c>
      <c r="M643" t="n">
        <v>63</v>
      </c>
      <c r="N643" t="n">
        <v>64.09</v>
      </c>
      <c r="O643" t="n">
        <v>31811.29</v>
      </c>
      <c r="P643" t="n">
        <v>245.73</v>
      </c>
      <c r="Q643" t="n">
        <v>1389.8</v>
      </c>
      <c r="R643" t="n">
        <v>81.52</v>
      </c>
      <c r="S643" t="n">
        <v>39.31</v>
      </c>
      <c r="T643" t="n">
        <v>19999.06</v>
      </c>
      <c r="U643" t="n">
        <v>0.48</v>
      </c>
      <c r="V643" t="n">
        <v>0.83</v>
      </c>
      <c r="W643" t="n">
        <v>3.47</v>
      </c>
      <c r="X643" t="n">
        <v>1.29</v>
      </c>
      <c r="Y643" t="n">
        <v>1</v>
      </c>
      <c r="Z643" t="n">
        <v>10</v>
      </c>
    </row>
    <row r="644">
      <c r="A644" t="n">
        <v>8</v>
      </c>
      <c r="B644" t="n">
        <v>130</v>
      </c>
      <c r="C644" t="inlineStr">
        <is>
          <t xml:space="preserve">CONCLUIDO	</t>
        </is>
      </c>
      <c r="D644" t="n">
        <v>4.7665</v>
      </c>
      <c r="E644" t="n">
        <v>20.98</v>
      </c>
      <c r="F644" t="n">
        <v>15.29</v>
      </c>
      <c r="G644" t="n">
        <v>15.55</v>
      </c>
      <c r="H644" t="n">
        <v>0.21</v>
      </c>
      <c r="I644" t="n">
        <v>59</v>
      </c>
      <c r="J644" t="n">
        <v>256.49</v>
      </c>
      <c r="K644" t="n">
        <v>59.19</v>
      </c>
      <c r="L644" t="n">
        <v>3</v>
      </c>
      <c r="M644" t="n">
        <v>57</v>
      </c>
      <c r="N644" t="n">
        <v>64.29000000000001</v>
      </c>
      <c r="O644" t="n">
        <v>31867.69</v>
      </c>
      <c r="P644" t="n">
        <v>242.78</v>
      </c>
      <c r="Q644" t="n">
        <v>1389.91</v>
      </c>
      <c r="R644" t="n">
        <v>77.73</v>
      </c>
      <c r="S644" t="n">
        <v>39.31</v>
      </c>
      <c r="T644" t="n">
        <v>18136.3</v>
      </c>
      <c r="U644" t="n">
        <v>0.51</v>
      </c>
      <c r="V644" t="n">
        <v>0.84</v>
      </c>
      <c r="W644" t="n">
        <v>3.45</v>
      </c>
      <c r="X644" t="n">
        <v>1.17</v>
      </c>
      <c r="Y644" t="n">
        <v>1</v>
      </c>
      <c r="Z644" t="n">
        <v>10</v>
      </c>
    </row>
    <row r="645">
      <c r="A645" t="n">
        <v>9</v>
      </c>
      <c r="B645" t="n">
        <v>130</v>
      </c>
      <c r="C645" t="inlineStr">
        <is>
          <t xml:space="preserve">CONCLUIDO	</t>
        </is>
      </c>
      <c r="D645" t="n">
        <v>4.8446</v>
      </c>
      <c r="E645" t="n">
        <v>20.64</v>
      </c>
      <c r="F645" t="n">
        <v>15.2</v>
      </c>
      <c r="G645" t="n">
        <v>16.89</v>
      </c>
      <c r="H645" t="n">
        <v>0.23</v>
      </c>
      <c r="I645" t="n">
        <v>54</v>
      </c>
      <c r="J645" t="n">
        <v>256.95</v>
      </c>
      <c r="K645" t="n">
        <v>59.19</v>
      </c>
      <c r="L645" t="n">
        <v>3.25</v>
      </c>
      <c r="M645" t="n">
        <v>52</v>
      </c>
      <c r="N645" t="n">
        <v>64.5</v>
      </c>
      <c r="O645" t="n">
        <v>31924.29</v>
      </c>
      <c r="P645" t="n">
        <v>240.28</v>
      </c>
      <c r="Q645" t="n">
        <v>1389.85</v>
      </c>
      <c r="R645" t="n">
        <v>74.93000000000001</v>
      </c>
      <c r="S645" t="n">
        <v>39.31</v>
      </c>
      <c r="T645" t="n">
        <v>16759.3</v>
      </c>
      <c r="U645" t="n">
        <v>0.52</v>
      </c>
      <c r="V645" t="n">
        <v>0.84</v>
      </c>
      <c r="W645" t="n">
        <v>3.44</v>
      </c>
      <c r="X645" t="n">
        <v>1.07</v>
      </c>
      <c r="Y645" t="n">
        <v>1</v>
      </c>
      <c r="Z645" t="n">
        <v>10</v>
      </c>
    </row>
    <row r="646">
      <c r="A646" t="n">
        <v>10</v>
      </c>
      <c r="B646" t="n">
        <v>130</v>
      </c>
      <c r="C646" t="inlineStr">
        <is>
          <t xml:space="preserve">CONCLUIDO	</t>
        </is>
      </c>
      <c r="D646" t="n">
        <v>4.9108</v>
      </c>
      <c r="E646" t="n">
        <v>20.36</v>
      </c>
      <c r="F646" t="n">
        <v>15.11</v>
      </c>
      <c r="G646" t="n">
        <v>18.14</v>
      </c>
      <c r="H646" t="n">
        <v>0.24</v>
      </c>
      <c r="I646" t="n">
        <v>50</v>
      </c>
      <c r="J646" t="n">
        <v>257.41</v>
      </c>
      <c r="K646" t="n">
        <v>59.19</v>
      </c>
      <c r="L646" t="n">
        <v>3.5</v>
      </c>
      <c r="M646" t="n">
        <v>48</v>
      </c>
      <c r="N646" t="n">
        <v>64.70999999999999</v>
      </c>
      <c r="O646" t="n">
        <v>31980.84</v>
      </c>
      <c r="P646" t="n">
        <v>237.95</v>
      </c>
      <c r="Q646" t="n">
        <v>1389.83</v>
      </c>
      <c r="R646" t="n">
        <v>72.18000000000001</v>
      </c>
      <c r="S646" t="n">
        <v>39.31</v>
      </c>
      <c r="T646" t="n">
        <v>15405.19</v>
      </c>
      <c r="U646" t="n">
        <v>0.54</v>
      </c>
      <c r="V646" t="n">
        <v>0.85</v>
      </c>
      <c r="W646" t="n">
        <v>3.44</v>
      </c>
      <c r="X646" t="n">
        <v>0.99</v>
      </c>
      <c r="Y646" t="n">
        <v>1</v>
      </c>
      <c r="Z646" t="n">
        <v>10</v>
      </c>
    </row>
    <row r="647">
      <c r="A647" t="n">
        <v>11</v>
      </c>
      <c r="B647" t="n">
        <v>130</v>
      </c>
      <c r="C647" t="inlineStr">
        <is>
          <t xml:space="preserve">CONCLUIDO	</t>
        </is>
      </c>
      <c r="D647" t="n">
        <v>4.982</v>
      </c>
      <c r="E647" t="n">
        <v>20.07</v>
      </c>
      <c r="F647" t="n">
        <v>15.02</v>
      </c>
      <c r="G647" t="n">
        <v>19.59</v>
      </c>
      <c r="H647" t="n">
        <v>0.26</v>
      </c>
      <c r="I647" t="n">
        <v>46</v>
      </c>
      <c r="J647" t="n">
        <v>257.86</v>
      </c>
      <c r="K647" t="n">
        <v>59.19</v>
      </c>
      <c r="L647" t="n">
        <v>3.75</v>
      </c>
      <c r="M647" t="n">
        <v>44</v>
      </c>
      <c r="N647" t="n">
        <v>64.92</v>
      </c>
      <c r="O647" t="n">
        <v>32037.48</v>
      </c>
      <c r="P647" t="n">
        <v>235.26</v>
      </c>
      <c r="Q647" t="n">
        <v>1389.63</v>
      </c>
      <c r="R647" t="n">
        <v>69.05</v>
      </c>
      <c r="S647" t="n">
        <v>39.31</v>
      </c>
      <c r="T647" t="n">
        <v>13858.87</v>
      </c>
      <c r="U647" t="n">
        <v>0.57</v>
      </c>
      <c r="V647" t="n">
        <v>0.85</v>
      </c>
      <c r="W647" t="n">
        <v>3.44</v>
      </c>
      <c r="X647" t="n">
        <v>0.9</v>
      </c>
      <c r="Y647" t="n">
        <v>1</v>
      </c>
      <c r="Z647" t="n">
        <v>10</v>
      </c>
    </row>
    <row r="648">
      <c r="A648" t="n">
        <v>12</v>
      </c>
      <c r="B648" t="n">
        <v>130</v>
      </c>
      <c r="C648" t="inlineStr">
        <is>
          <t xml:space="preserve">CONCLUIDO	</t>
        </is>
      </c>
      <c r="D648" t="n">
        <v>5.0343</v>
      </c>
      <c r="E648" t="n">
        <v>19.86</v>
      </c>
      <c r="F648" t="n">
        <v>14.96</v>
      </c>
      <c r="G648" t="n">
        <v>20.87</v>
      </c>
      <c r="H648" t="n">
        <v>0.28</v>
      </c>
      <c r="I648" t="n">
        <v>43</v>
      </c>
      <c r="J648" t="n">
        <v>258.32</v>
      </c>
      <c r="K648" t="n">
        <v>59.19</v>
      </c>
      <c r="L648" t="n">
        <v>4</v>
      </c>
      <c r="M648" t="n">
        <v>41</v>
      </c>
      <c r="N648" t="n">
        <v>65.13</v>
      </c>
      <c r="O648" t="n">
        <v>32094.19</v>
      </c>
      <c r="P648" t="n">
        <v>233.18</v>
      </c>
      <c r="Q648" t="n">
        <v>1389.79</v>
      </c>
      <c r="R648" t="n">
        <v>67.33</v>
      </c>
      <c r="S648" t="n">
        <v>39.31</v>
      </c>
      <c r="T648" t="n">
        <v>13015.08</v>
      </c>
      <c r="U648" t="n">
        <v>0.58</v>
      </c>
      <c r="V648" t="n">
        <v>0.86</v>
      </c>
      <c r="W648" t="n">
        <v>3.43</v>
      </c>
      <c r="X648" t="n">
        <v>0.83</v>
      </c>
      <c r="Y648" t="n">
        <v>1</v>
      </c>
      <c r="Z648" t="n">
        <v>10</v>
      </c>
    </row>
    <row r="649">
      <c r="A649" t="n">
        <v>13</v>
      </c>
      <c r="B649" t="n">
        <v>130</v>
      </c>
      <c r="C649" t="inlineStr">
        <is>
          <t xml:space="preserve">CONCLUIDO	</t>
        </is>
      </c>
      <c r="D649" t="n">
        <v>5.0851</v>
      </c>
      <c r="E649" t="n">
        <v>19.67</v>
      </c>
      <c r="F649" t="n">
        <v>14.9</v>
      </c>
      <c r="G649" t="n">
        <v>22.36</v>
      </c>
      <c r="H649" t="n">
        <v>0.29</v>
      </c>
      <c r="I649" t="n">
        <v>40</v>
      </c>
      <c r="J649" t="n">
        <v>258.78</v>
      </c>
      <c r="K649" t="n">
        <v>59.19</v>
      </c>
      <c r="L649" t="n">
        <v>4.25</v>
      </c>
      <c r="M649" t="n">
        <v>38</v>
      </c>
      <c r="N649" t="n">
        <v>65.34</v>
      </c>
      <c r="O649" t="n">
        <v>32150.98</v>
      </c>
      <c r="P649" t="n">
        <v>231.46</v>
      </c>
      <c r="Q649" t="n">
        <v>1389.64</v>
      </c>
      <c r="R649" t="n">
        <v>65.48999999999999</v>
      </c>
      <c r="S649" t="n">
        <v>39.31</v>
      </c>
      <c r="T649" t="n">
        <v>12108.19</v>
      </c>
      <c r="U649" t="n">
        <v>0.6</v>
      </c>
      <c r="V649" t="n">
        <v>0.86</v>
      </c>
      <c r="W649" t="n">
        <v>3.43</v>
      </c>
      <c r="X649" t="n">
        <v>0.78</v>
      </c>
      <c r="Y649" t="n">
        <v>1</v>
      </c>
      <c r="Z649" t="n">
        <v>10</v>
      </c>
    </row>
    <row r="650">
      <c r="A650" t="n">
        <v>14</v>
      </c>
      <c r="B650" t="n">
        <v>130</v>
      </c>
      <c r="C650" t="inlineStr">
        <is>
          <t xml:space="preserve">CONCLUIDO	</t>
        </is>
      </c>
      <c r="D650" t="n">
        <v>5.121</v>
      </c>
      <c r="E650" t="n">
        <v>19.53</v>
      </c>
      <c r="F650" t="n">
        <v>14.86</v>
      </c>
      <c r="G650" t="n">
        <v>23.47</v>
      </c>
      <c r="H650" t="n">
        <v>0.31</v>
      </c>
      <c r="I650" t="n">
        <v>38</v>
      </c>
      <c r="J650" t="n">
        <v>259.25</v>
      </c>
      <c r="K650" t="n">
        <v>59.19</v>
      </c>
      <c r="L650" t="n">
        <v>4.5</v>
      </c>
      <c r="M650" t="n">
        <v>36</v>
      </c>
      <c r="N650" t="n">
        <v>65.55</v>
      </c>
      <c r="O650" t="n">
        <v>32207.85</v>
      </c>
      <c r="P650" t="n">
        <v>230.04</v>
      </c>
      <c r="Q650" t="n">
        <v>1389.71</v>
      </c>
      <c r="R650" t="n">
        <v>64.45</v>
      </c>
      <c r="S650" t="n">
        <v>39.31</v>
      </c>
      <c r="T650" t="n">
        <v>11599.95</v>
      </c>
      <c r="U650" t="n">
        <v>0.61</v>
      </c>
      <c r="V650" t="n">
        <v>0.86</v>
      </c>
      <c r="W650" t="n">
        <v>3.42</v>
      </c>
      <c r="X650" t="n">
        <v>0.74</v>
      </c>
      <c r="Y650" t="n">
        <v>1</v>
      </c>
      <c r="Z650" t="n">
        <v>10</v>
      </c>
    </row>
    <row r="651">
      <c r="A651" t="n">
        <v>15</v>
      </c>
      <c r="B651" t="n">
        <v>130</v>
      </c>
      <c r="C651" t="inlineStr">
        <is>
          <t xml:space="preserve">CONCLUIDO	</t>
        </is>
      </c>
      <c r="D651" t="n">
        <v>5.1556</v>
      </c>
      <c r="E651" t="n">
        <v>19.4</v>
      </c>
      <c r="F651" t="n">
        <v>14.83</v>
      </c>
      <c r="G651" t="n">
        <v>24.72</v>
      </c>
      <c r="H651" t="n">
        <v>0.33</v>
      </c>
      <c r="I651" t="n">
        <v>36</v>
      </c>
      <c r="J651" t="n">
        <v>259.71</v>
      </c>
      <c r="K651" t="n">
        <v>59.19</v>
      </c>
      <c r="L651" t="n">
        <v>4.75</v>
      </c>
      <c r="M651" t="n">
        <v>34</v>
      </c>
      <c r="N651" t="n">
        <v>65.76000000000001</v>
      </c>
      <c r="O651" t="n">
        <v>32264.79</v>
      </c>
      <c r="P651" t="n">
        <v>228.32</v>
      </c>
      <c r="Q651" t="n">
        <v>1389.69</v>
      </c>
      <c r="R651" t="n">
        <v>63.02</v>
      </c>
      <c r="S651" t="n">
        <v>39.31</v>
      </c>
      <c r="T651" t="n">
        <v>10897.31</v>
      </c>
      <c r="U651" t="n">
        <v>0.62</v>
      </c>
      <c r="V651" t="n">
        <v>0.87</v>
      </c>
      <c r="W651" t="n">
        <v>3.43</v>
      </c>
      <c r="X651" t="n">
        <v>0.71</v>
      </c>
      <c r="Y651" t="n">
        <v>1</v>
      </c>
      <c r="Z651" t="n">
        <v>10</v>
      </c>
    </row>
    <row r="652">
      <c r="A652" t="n">
        <v>16</v>
      </c>
      <c r="B652" t="n">
        <v>130</v>
      </c>
      <c r="C652" t="inlineStr">
        <is>
          <t xml:space="preserve">CONCLUIDO	</t>
        </is>
      </c>
      <c r="D652" t="n">
        <v>5.1944</v>
      </c>
      <c r="E652" t="n">
        <v>19.25</v>
      </c>
      <c r="F652" t="n">
        <v>14.78</v>
      </c>
      <c r="G652" t="n">
        <v>26.09</v>
      </c>
      <c r="H652" t="n">
        <v>0.34</v>
      </c>
      <c r="I652" t="n">
        <v>34</v>
      </c>
      <c r="J652" t="n">
        <v>260.17</v>
      </c>
      <c r="K652" t="n">
        <v>59.19</v>
      </c>
      <c r="L652" t="n">
        <v>5</v>
      </c>
      <c r="M652" t="n">
        <v>32</v>
      </c>
      <c r="N652" t="n">
        <v>65.98</v>
      </c>
      <c r="O652" t="n">
        <v>32321.82</v>
      </c>
      <c r="P652" t="n">
        <v>226.49</v>
      </c>
      <c r="Q652" t="n">
        <v>1389.61</v>
      </c>
      <c r="R652" t="n">
        <v>62</v>
      </c>
      <c r="S652" t="n">
        <v>39.31</v>
      </c>
      <c r="T652" t="n">
        <v>10393.09</v>
      </c>
      <c r="U652" t="n">
        <v>0.63</v>
      </c>
      <c r="V652" t="n">
        <v>0.87</v>
      </c>
      <c r="W652" t="n">
        <v>3.41</v>
      </c>
      <c r="X652" t="n">
        <v>0.66</v>
      </c>
      <c r="Y652" t="n">
        <v>1</v>
      </c>
      <c r="Z652" t="n">
        <v>10</v>
      </c>
    </row>
    <row r="653">
      <c r="A653" t="n">
        <v>17</v>
      </c>
      <c r="B653" t="n">
        <v>130</v>
      </c>
      <c r="C653" t="inlineStr">
        <is>
          <t xml:space="preserve">CONCLUIDO	</t>
        </is>
      </c>
      <c r="D653" t="n">
        <v>5.2303</v>
      </c>
      <c r="E653" t="n">
        <v>19.12</v>
      </c>
      <c r="F653" t="n">
        <v>14.75</v>
      </c>
      <c r="G653" t="n">
        <v>27.66</v>
      </c>
      <c r="H653" t="n">
        <v>0.36</v>
      </c>
      <c r="I653" t="n">
        <v>32</v>
      </c>
      <c r="J653" t="n">
        <v>260.63</v>
      </c>
      <c r="K653" t="n">
        <v>59.19</v>
      </c>
      <c r="L653" t="n">
        <v>5.25</v>
      </c>
      <c r="M653" t="n">
        <v>30</v>
      </c>
      <c r="N653" t="n">
        <v>66.19</v>
      </c>
      <c r="O653" t="n">
        <v>32378.93</v>
      </c>
      <c r="P653" t="n">
        <v>224.56</v>
      </c>
      <c r="Q653" t="n">
        <v>1389.62</v>
      </c>
      <c r="R653" t="n">
        <v>60.88</v>
      </c>
      <c r="S653" t="n">
        <v>39.31</v>
      </c>
      <c r="T653" t="n">
        <v>9845.889999999999</v>
      </c>
      <c r="U653" t="n">
        <v>0.65</v>
      </c>
      <c r="V653" t="n">
        <v>0.87</v>
      </c>
      <c r="W653" t="n">
        <v>3.41</v>
      </c>
      <c r="X653" t="n">
        <v>0.63</v>
      </c>
      <c r="Y653" t="n">
        <v>1</v>
      </c>
      <c r="Z653" t="n">
        <v>10</v>
      </c>
    </row>
    <row r="654">
      <c r="A654" t="n">
        <v>18</v>
      </c>
      <c r="B654" t="n">
        <v>130</v>
      </c>
      <c r="C654" t="inlineStr">
        <is>
          <t xml:space="preserve">CONCLUIDO	</t>
        </is>
      </c>
      <c r="D654" t="n">
        <v>5.271</v>
      </c>
      <c r="E654" t="n">
        <v>18.97</v>
      </c>
      <c r="F654" t="n">
        <v>14.7</v>
      </c>
      <c r="G654" t="n">
        <v>29.4</v>
      </c>
      <c r="H654" t="n">
        <v>0.37</v>
      </c>
      <c r="I654" t="n">
        <v>30</v>
      </c>
      <c r="J654" t="n">
        <v>261.1</v>
      </c>
      <c r="K654" t="n">
        <v>59.19</v>
      </c>
      <c r="L654" t="n">
        <v>5.5</v>
      </c>
      <c r="M654" t="n">
        <v>28</v>
      </c>
      <c r="N654" t="n">
        <v>66.40000000000001</v>
      </c>
      <c r="O654" t="n">
        <v>32436.11</v>
      </c>
      <c r="P654" t="n">
        <v>223.06</v>
      </c>
      <c r="Q654" t="n">
        <v>1389.65</v>
      </c>
      <c r="R654" t="n">
        <v>59.04</v>
      </c>
      <c r="S654" t="n">
        <v>39.31</v>
      </c>
      <c r="T654" t="n">
        <v>8936.1</v>
      </c>
      <c r="U654" t="n">
        <v>0.67</v>
      </c>
      <c r="V654" t="n">
        <v>0.87</v>
      </c>
      <c r="W654" t="n">
        <v>3.41</v>
      </c>
      <c r="X654" t="n">
        <v>0.58</v>
      </c>
      <c r="Y654" t="n">
        <v>1</v>
      </c>
      <c r="Z654" t="n">
        <v>10</v>
      </c>
    </row>
    <row r="655">
      <c r="A655" t="n">
        <v>19</v>
      </c>
      <c r="B655" t="n">
        <v>130</v>
      </c>
      <c r="C655" t="inlineStr">
        <is>
          <t xml:space="preserve">CONCLUIDO	</t>
        </is>
      </c>
      <c r="D655" t="n">
        <v>5.2862</v>
      </c>
      <c r="E655" t="n">
        <v>18.92</v>
      </c>
      <c r="F655" t="n">
        <v>14.69</v>
      </c>
      <c r="G655" t="n">
        <v>30.4</v>
      </c>
      <c r="H655" t="n">
        <v>0.39</v>
      </c>
      <c r="I655" t="n">
        <v>29</v>
      </c>
      <c r="J655" t="n">
        <v>261.56</v>
      </c>
      <c r="K655" t="n">
        <v>59.19</v>
      </c>
      <c r="L655" t="n">
        <v>5.75</v>
      </c>
      <c r="M655" t="n">
        <v>27</v>
      </c>
      <c r="N655" t="n">
        <v>66.62</v>
      </c>
      <c r="O655" t="n">
        <v>32493.38</v>
      </c>
      <c r="P655" t="n">
        <v>222.02</v>
      </c>
      <c r="Q655" t="n">
        <v>1389.57</v>
      </c>
      <c r="R655" t="n">
        <v>59.12</v>
      </c>
      <c r="S655" t="n">
        <v>39.31</v>
      </c>
      <c r="T655" t="n">
        <v>8980.99</v>
      </c>
      <c r="U655" t="n">
        <v>0.66</v>
      </c>
      <c r="V655" t="n">
        <v>0.87</v>
      </c>
      <c r="W655" t="n">
        <v>3.41</v>
      </c>
      <c r="X655" t="n">
        <v>0.57</v>
      </c>
      <c r="Y655" t="n">
        <v>1</v>
      </c>
      <c r="Z655" t="n">
        <v>10</v>
      </c>
    </row>
    <row r="656">
      <c r="A656" t="n">
        <v>20</v>
      </c>
      <c r="B656" t="n">
        <v>130</v>
      </c>
      <c r="C656" t="inlineStr">
        <is>
          <t xml:space="preserve">CONCLUIDO	</t>
        </is>
      </c>
      <c r="D656" t="n">
        <v>5.3057</v>
      </c>
      <c r="E656" t="n">
        <v>18.85</v>
      </c>
      <c r="F656" t="n">
        <v>14.67</v>
      </c>
      <c r="G656" t="n">
        <v>31.44</v>
      </c>
      <c r="H656" t="n">
        <v>0.41</v>
      </c>
      <c r="I656" t="n">
        <v>28</v>
      </c>
      <c r="J656" t="n">
        <v>262.03</v>
      </c>
      <c r="K656" t="n">
        <v>59.19</v>
      </c>
      <c r="L656" t="n">
        <v>6</v>
      </c>
      <c r="M656" t="n">
        <v>26</v>
      </c>
      <c r="N656" t="n">
        <v>66.83</v>
      </c>
      <c r="O656" t="n">
        <v>32550.72</v>
      </c>
      <c r="P656" t="n">
        <v>220.51</v>
      </c>
      <c r="Q656" t="n">
        <v>1389.6</v>
      </c>
      <c r="R656" t="n">
        <v>58.37</v>
      </c>
      <c r="S656" t="n">
        <v>39.31</v>
      </c>
      <c r="T656" t="n">
        <v>8609.93</v>
      </c>
      <c r="U656" t="n">
        <v>0.67</v>
      </c>
      <c r="V656" t="n">
        <v>0.87</v>
      </c>
      <c r="W656" t="n">
        <v>3.41</v>
      </c>
      <c r="X656" t="n">
        <v>0.55</v>
      </c>
      <c r="Y656" t="n">
        <v>1</v>
      </c>
      <c r="Z656" t="n">
        <v>10</v>
      </c>
    </row>
    <row r="657">
      <c r="A657" t="n">
        <v>21</v>
      </c>
      <c r="B657" t="n">
        <v>130</v>
      </c>
      <c r="C657" t="inlineStr">
        <is>
          <t xml:space="preserve">CONCLUIDO	</t>
        </is>
      </c>
      <c r="D657" t="n">
        <v>5.3485</v>
      </c>
      <c r="E657" t="n">
        <v>18.7</v>
      </c>
      <c r="F657" t="n">
        <v>14.62</v>
      </c>
      <c r="G657" t="n">
        <v>33.74</v>
      </c>
      <c r="H657" t="n">
        <v>0.42</v>
      </c>
      <c r="I657" t="n">
        <v>26</v>
      </c>
      <c r="J657" t="n">
        <v>262.49</v>
      </c>
      <c r="K657" t="n">
        <v>59.19</v>
      </c>
      <c r="L657" t="n">
        <v>6.25</v>
      </c>
      <c r="M657" t="n">
        <v>24</v>
      </c>
      <c r="N657" t="n">
        <v>67.05</v>
      </c>
      <c r="O657" t="n">
        <v>32608.15</v>
      </c>
      <c r="P657" t="n">
        <v>218.34</v>
      </c>
      <c r="Q657" t="n">
        <v>1389.57</v>
      </c>
      <c r="R657" t="n">
        <v>56.95</v>
      </c>
      <c r="S657" t="n">
        <v>39.31</v>
      </c>
      <c r="T657" t="n">
        <v>7908.99</v>
      </c>
      <c r="U657" t="n">
        <v>0.6899999999999999</v>
      </c>
      <c r="V657" t="n">
        <v>0.88</v>
      </c>
      <c r="W657" t="n">
        <v>3.4</v>
      </c>
      <c r="X657" t="n">
        <v>0.5</v>
      </c>
      <c r="Y657" t="n">
        <v>1</v>
      </c>
      <c r="Z657" t="n">
        <v>10</v>
      </c>
    </row>
    <row r="658">
      <c r="A658" t="n">
        <v>22</v>
      </c>
      <c r="B658" t="n">
        <v>130</v>
      </c>
      <c r="C658" t="inlineStr">
        <is>
          <t xml:space="preserve">CONCLUIDO	</t>
        </is>
      </c>
      <c r="D658" t="n">
        <v>5.3673</v>
      </c>
      <c r="E658" t="n">
        <v>18.63</v>
      </c>
      <c r="F658" t="n">
        <v>14.6</v>
      </c>
      <c r="G658" t="n">
        <v>35.05</v>
      </c>
      <c r="H658" t="n">
        <v>0.44</v>
      </c>
      <c r="I658" t="n">
        <v>25</v>
      </c>
      <c r="J658" t="n">
        <v>262.96</v>
      </c>
      <c r="K658" t="n">
        <v>59.19</v>
      </c>
      <c r="L658" t="n">
        <v>6.5</v>
      </c>
      <c r="M658" t="n">
        <v>23</v>
      </c>
      <c r="N658" t="n">
        <v>67.26000000000001</v>
      </c>
      <c r="O658" t="n">
        <v>32665.66</v>
      </c>
      <c r="P658" t="n">
        <v>217.18</v>
      </c>
      <c r="Q658" t="n">
        <v>1389.78</v>
      </c>
      <c r="R658" t="n">
        <v>56.44</v>
      </c>
      <c r="S658" t="n">
        <v>39.31</v>
      </c>
      <c r="T658" t="n">
        <v>7659.13</v>
      </c>
      <c r="U658" t="n">
        <v>0.7</v>
      </c>
      <c r="V658" t="n">
        <v>0.88</v>
      </c>
      <c r="W658" t="n">
        <v>3.4</v>
      </c>
      <c r="X658" t="n">
        <v>0.48</v>
      </c>
      <c r="Y658" t="n">
        <v>1</v>
      </c>
      <c r="Z658" t="n">
        <v>10</v>
      </c>
    </row>
    <row r="659">
      <c r="A659" t="n">
        <v>23</v>
      </c>
      <c r="B659" t="n">
        <v>130</v>
      </c>
      <c r="C659" t="inlineStr">
        <is>
          <t xml:space="preserve">CONCLUIDO	</t>
        </is>
      </c>
      <c r="D659" t="n">
        <v>5.391</v>
      </c>
      <c r="E659" t="n">
        <v>18.55</v>
      </c>
      <c r="F659" t="n">
        <v>14.57</v>
      </c>
      <c r="G659" t="n">
        <v>36.43</v>
      </c>
      <c r="H659" t="n">
        <v>0.46</v>
      </c>
      <c r="I659" t="n">
        <v>24</v>
      </c>
      <c r="J659" t="n">
        <v>263.42</v>
      </c>
      <c r="K659" t="n">
        <v>59.19</v>
      </c>
      <c r="L659" t="n">
        <v>6.75</v>
      </c>
      <c r="M659" t="n">
        <v>22</v>
      </c>
      <c r="N659" t="n">
        <v>67.48</v>
      </c>
      <c r="O659" t="n">
        <v>32723.25</v>
      </c>
      <c r="P659" t="n">
        <v>215.53</v>
      </c>
      <c r="Q659" t="n">
        <v>1389.69</v>
      </c>
      <c r="R659" t="n">
        <v>55.3</v>
      </c>
      <c r="S659" t="n">
        <v>39.31</v>
      </c>
      <c r="T659" t="n">
        <v>7094.93</v>
      </c>
      <c r="U659" t="n">
        <v>0.71</v>
      </c>
      <c r="V659" t="n">
        <v>0.88</v>
      </c>
      <c r="W659" t="n">
        <v>3.4</v>
      </c>
      <c r="X659" t="n">
        <v>0.45</v>
      </c>
      <c r="Y659" t="n">
        <v>1</v>
      </c>
      <c r="Z659" t="n">
        <v>10</v>
      </c>
    </row>
    <row r="660">
      <c r="A660" t="n">
        <v>24</v>
      </c>
      <c r="B660" t="n">
        <v>130</v>
      </c>
      <c r="C660" t="inlineStr">
        <is>
          <t xml:space="preserve">CONCLUIDO	</t>
        </is>
      </c>
      <c r="D660" t="n">
        <v>5.4082</v>
      </c>
      <c r="E660" t="n">
        <v>18.49</v>
      </c>
      <c r="F660" t="n">
        <v>14.56</v>
      </c>
      <c r="G660" t="n">
        <v>37.99</v>
      </c>
      <c r="H660" t="n">
        <v>0.47</v>
      </c>
      <c r="I660" t="n">
        <v>23</v>
      </c>
      <c r="J660" t="n">
        <v>263.89</v>
      </c>
      <c r="K660" t="n">
        <v>59.19</v>
      </c>
      <c r="L660" t="n">
        <v>7</v>
      </c>
      <c r="M660" t="n">
        <v>21</v>
      </c>
      <c r="N660" t="n">
        <v>67.7</v>
      </c>
      <c r="O660" t="n">
        <v>32780.92</v>
      </c>
      <c r="P660" t="n">
        <v>214.18</v>
      </c>
      <c r="Q660" t="n">
        <v>1389.76</v>
      </c>
      <c r="R660" t="n">
        <v>55.01</v>
      </c>
      <c r="S660" t="n">
        <v>39.31</v>
      </c>
      <c r="T660" t="n">
        <v>6953.8</v>
      </c>
      <c r="U660" t="n">
        <v>0.71</v>
      </c>
      <c r="V660" t="n">
        <v>0.88</v>
      </c>
      <c r="W660" t="n">
        <v>3.4</v>
      </c>
      <c r="X660" t="n">
        <v>0.44</v>
      </c>
      <c r="Y660" t="n">
        <v>1</v>
      </c>
      <c r="Z660" t="n">
        <v>10</v>
      </c>
    </row>
    <row r="661">
      <c r="A661" t="n">
        <v>25</v>
      </c>
      <c r="B661" t="n">
        <v>130</v>
      </c>
      <c r="C661" t="inlineStr">
        <is>
          <t xml:space="preserve">CONCLUIDO	</t>
        </is>
      </c>
      <c r="D661" t="n">
        <v>5.4286</v>
      </c>
      <c r="E661" t="n">
        <v>18.42</v>
      </c>
      <c r="F661" t="n">
        <v>14.54</v>
      </c>
      <c r="G661" t="n">
        <v>39.66</v>
      </c>
      <c r="H661" t="n">
        <v>0.49</v>
      </c>
      <c r="I661" t="n">
        <v>22</v>
      </c>
      <c r="J661" t="n">
        <v>264.36</v>
      </c>
      <c r="K661" t="n">
        <v>59.19</v>
      </c>
      <c r="L661" t="n">
        <v>7.25</v>
      </c>
      <c r="M661" t="n">
        <v>20</v>
      </c>
      <c r="N661" t="n">
        <v>67.92</v>
      </c>
      <c r="O661" t="n">
        <v>32838.68</v>
      </c>
      <c r="P661" t="n">
        <v>212.42</v>
      </c>
      <c r="Q661" t="n">
        <v>1389.63</v>
      </c>
      <c r="R661" t="n">
        <v>54.2</v>
      </c>
      <c r="S661" t="n">
        <v>39.31</v>
      </c>
      <c r="T661" t="n">
        <v>6554.35</v>
      </c>
      <c r="U661" t="n">
        <v>0.73</v>
      </c>
      <c r="V661" t="n">
        <v>0.88</v>
      </c>
      <c r="W661" t="n">
        <v>3.4</v>
      </c>
      <c r="X661" t="n">
        <v>0.42</v>
      </c>
      <c r="Y661" t="n">
        <v>1</v>
      </c>
      <c r="Z661" t="n">
        <v>10</v>
      </c>
    </row>
    <row r="662">
      <c r="A662" t="n">
        <v>26</v>
      </c>
      <c r="B662" t="n">
        <v>130</v>
      </c>
      <c r="C662" t="inlineStr">
        <is>
          <t xml:space="preserve">CONCLUIDO	</t>
        </is>
      </c>
      <c r="D662" t="n">
        <v>5.4237</v>
      </c>
      <c r="E662" t="n">
        <v>18.44</v>
      </c>
      <c r="F662" t="n">
        <v>14.56</v>
      </c>
      <c r="G662" t="n">
        <v>39.7</v>
      </c>
      <c r="H662" t="n">
        <v>0.5</v>
      </c>
      <c r="I662" t="n">
        <v>22</v>
      </c>
      <c r="J662" t="n">
        <v>264.83</v>
      </c>
      <c r="K662" t="n">
        <v>59.19</v>
      </c>
      <c r="L662" t="n">
        <v>7.5</v>
      </c>
      <c r="M662" t="n">
        <v>20</v>
      </c>
      <c r="N662" t="n">
        <v>68.14</v>
      </c>
      <c r="O662" t="n">
        <v>32896.51</v>
      </c>
      <c r="P662" t="n">
        <v>211.81</v>
      </c>
      <c r="Q662" t="n">
        <v>1389.6</v>
      </c>
      <c r="R662" t="n">
        <v>54.84</v>
      </c>
      <c r="S662" t="n">
        <v>39.31</v>
      </c>
      <c r="T662" t="n">
        <v>6877.45</v>
      </c>
      <c r="U662" t="n">
        <v>0.72</v>
      </c>
      <c r="V662" t="n">
        <v>0.88</v>
      </c>
      <c r="W662" t="n">
        <v>3.4</v>
      </c>
      <c r="X662" t="n">
        <v>0.44</v>
      </c>
      <c r="Y662" t="n">
        <v>1</v>
      </c>
      <c r="Z662" t="n">
        <v>10</v>
      </c>
    </row>
    <row r="663">
      <c r="A663" t="n">
        <v>27</v>
      </c>
      <c r="B663" t="n">
        <v>130</v>
      </c>
      <c r="C663" t="inlineStr">
        <is>
          <t xml:space="preserve">CONCLUIDO	</t>
        </is>
      </c>
      <c r="D663" t="n">
        <v>5.4535</v>
      </c>
      <c r="E663" t="n">
        <v>18.34</v>
      </c>
      <c r="F663" t="n">
        <v>14.51</v>
      </c>
      <c r="G663" t="n">
        <v>41.44</v>
      </c>
      <c r="H663" t="n">
        <v>0.52</v>
      </c>
      <c r="I663" t="n">
        <v>21</v>
      </c>
      <c r="J663" t="n">
        <v>265.3</v>
      </c>
      <c r="K663" t="n">
        <v>59.19</v>
      </c>
      <c r="L663" t="n">
        <v>7.75</v>
      </c>
      <c r="M663" t="n">
        <v>19</v>
      </c>
      <c r="N663" t="n">
        <v>68.36</v>
      </c>
      <c r="O663" t="n">
        <v>32954.43</v>
      </c>
      <c r="P663" t="n">
        <v>209.61</v>
      </c>
      <c r="Q663" t="n">
        <v>1389.62</v>
      </c>
      <c r="R663" t="n">
        <v>53.14</v>
      </c>
      <c r="S663" t="n">
        <v>39.31</v>
      </c>
      <c r="T663" t="n">
        <v>6028.34</v>
      </c>
      <c r="U663" t="n">
        <v>0.74</v>
      </c>
      <c r="V663" t="n">
        <v>0.88</v>
      </c>
      <c r="W663" t="n">
        <v>3.4</v>
      </c>
      <c r="X663" t="n">
        <v>0.38</v>
      </c>
      <c r="Y663" t="n">
        <v>1</v>
      </c>
      <c r="Z663" t="n">
        <v>10</v>
      </c>
    </row>
    <row r="664">
      <c r="A664" t="n">
        <v>28</v>
      </c>
      <c r="B664" t="n">
        <v>130</v>
      </c>
      <c r="C664" t="inlineStr">
        <is>
          <t xml:space="preserve">CONCLUIDO	</t>
        </is>
      </c>
      <c r="D664" t="n">
        <v>5.467</v>
      </c>
      <c r="E664" t="n">
        <v>18.29</v>
      </c>
      <c r="F664" t="n">
        <v>14.51</v>
      </c>
      <c r="G664" t="n">
        <v>43.53</v>
      </c>
      <c r="H664" t="n">
        <v>0.54</v>
      </c>
      <c r="I664" t="n">
        <v>20</v>
      </c>
      <c r="J664" t="n">
        <v>265.77</v>
      </c>
      <c r="K664" t="n">
        <v>59.19</v>
      </c>
      <c r="L664" t="n">
        <v>8</v>
      </c>
      <c r="M664" t="n">
        <v>18</v>
      </c>
      <c r="N664" t="n">
        <v>68.58</v>
      </c>
      <c r="O664" t="n">
        <v>33012.44</v>
      </c>
      <c r="P664" t="n">
        <v>209.07</v>
      </c>
      <c r="Q664" t="n">
        <v>1389.77</v>
      </c>
      <c r="R664" t="n">
        <v>53.28</v>
      </c>
      <c r="S664" t="n">
        <v>39.31</v>
      </c>
      <c r="T664" t="n">
        <v>6107.18</v>
      </c>
      <c r="U664" t="n">
        <v>0.74</v>
      </c>
      <c r="V664" t="n">
        <v>0.88</v>
      </c>
      <c r="W664" t="n">
        <v>3.4</v>
      </c>
      <c r="X664" t="n">
        <v>0.39</v>
      </c>
      <c r="Y664" t="n">
        <v>1</v>
      </c>
      <c r="Z664" t="n">
        <v>10</v>
      </c>
    </row>
    <row r="665">
      <c r="A665" t="n">
        <v>29</v>
      </c>
      <c r="B665" t="n">
        <v>130</v>
      </c>
      <c r="C665" t="inlineStr">
        <is>
          <t xml:space="preserve">CONCLUIDO	</t>
        </is>
      </c>
      <c r="D665" t="n">
        <v>5.4901</v>
      </c>
      <c r="E665" t="n">
        <v>18.21</v>
      </c>
      <c r="F665" t="n">
        <v>14.48</v>
      </c>
      <c r="G665" t="n">
        <v>45.73</v>
      </c>
      <c r="H665" t="n">
        <v>0.55</v>
      </c>
      <c r="I665" t="n">
        <v>19</v>
      </c>
      <c r="J665" t="n">
        <v>266.24</v>
      </c>
      <c r="K665" t="n">
        <v>59.19</v>
      </c>
      <c r="L665" t="n">
        <v>8.25</v>
      </c>
      <c r="M665" t="n">
        <v>17</v>
      </c>
      <c r="N665" t="n">
        <v>68.8</v>
      </c>
      <c r="O665" t="n">
        <v>33070.52</v>
      </c>
      <c r="P665" t="n">
        <v>207.48</v>
      </c>
      <c r="Q665" t="n">
        <v>1389.69</v>
      </c>
      <c r="R665" t="n">
        <v>52.35</v>
      </c>
      <c r="S665" t="n">
        <v>39.31</v>
      </c>
      <c r="T665" t="n">
        <v>5646.16</v>
      </c>
      <c r="U665" t="n">
        <v>0.75</v>
      </c>
      <c r="V665" t="n">
        <v>0.89</v>
      </c>
      <c r="W665" t="n">
        <v>3.39</v>
      </c>
      <c r="X665" t="n">
        <v>0.36</v>
      </c>
      <c r="Y665" t="n">
        <v>1</v>
      </c>
      <c r="Z665" t="n">
        <v>10</v>
      </c>
    </row>
    <row r="666">
      <c r="A666" t="n">
        <v>30</v>
      </c>
      <c r="B666" t="n">
        <v>130</v>
      </c>
      <c r="C666" t="inlineStr">
        <is>
          <t xml:space="preserve">CONCLUIDO	</t>
        </is>
      </c>
      <c r="D666" t="n">
        <v>5.4926</v>
      </c>
      <c r="E666" t="n">
        <v>18.21</v>
      </c>
      <c r="F666" t="n">
        <v>14.47</v>
      </c>
      <c r="G666" t="n">
        <v>45.7</v>
      </c>
      <c r="H666" t="n">
        <v>0.57</v>
      </c>
      <c r="I666" t="n">
        <v>19</v>
      </c>
      <c r="J666" t="n">
        <v>266.71</v>
      </c>
      <c r="K666" t="n">
        <v>59.19</v>
      </c>
      <c r="L666" t="n">
        <v>8.5</v>
      </c>
      <c r="M666" t="n">
        <v>17</v>
      </c>
      <c r="N666" t="n">
        <v>69.02</v>
      </c>
      <c r="O666" t="n">
        <v>33128.7</v>
      </c>
      <c r="P666" t="n">
        <v>205.92</v>
      </c>
      <c r="Q666" t="n">
        <v>1389.64</v>
      </c>
      <c r="R666" t="n">
        <v>52.27</v>
      </c>
      <c r="S666" t="n">
        <v>39.31</v>
      </c>
      <c r="T666" t="n">
        <v>5603.44</v>
      </c>
      <c r="U666" t="n">
        <v>0.75</v>
      </c>
      <c r="V666" t="n">
        <v>0.89</v>
      </c>
      <c r="W666" t="n">
        <v>3.39</v>
      </c>
      <c r="X666" t="n">
        <v>0.35</v>
      </c>
      <c r="Y666" t="n">
        <v>1</v>
      </c>
      <c r="Z666" t="n">
        <v>10</v>
      </c>
    </row>
    <row r="667">
      <c r="A667" t="n">
        <v>31</v>
      </c>
      <c r="B667" t="n">
        <v>130</v>
      </c>
      <c r="C667" t="inlineStr">
        <is>
          <t xml:space="preserve">CONCLUIDO	</t>
        </is>
      </c>
      <c r="D667" t="n">
        <v>5.5134</v>
      </c>
      <c r="E667" t="n">
        <v>18.14</v>
      </c>
      <c r="F667" t="n">
        <v>14.45</v>
      </c>
      <c r="G667" t="n">
        <v>48.18</v>
      </c>
      <c r="H667" t="n">
        <v>0.58</v>
      </c>
      <c r="I667" t="n">
        <v>18</v>
      </c>
      <c r="J667" t="n">
        <v>267.18</v>
      </c>
      <c r="K667" t="n">
        <v>59.19</v>
      </c>
      <c r="L667" t="n">
        <v>8.75</v>
      </c>
      <c r="M667" t="n">
        <v>16</v>
      </c>
      <c r="N667" t="n">
        <v>69.23999999999999</v>
      </c>
      <c r="O667" t="n">
        <v>33186.95</v>
      </c>
      <c r="P667" t="n">
        <v>204.62</v>
      </c>
      <c r="Q667" t="n">
        <v>1389.62</v>
      </c>
      <c r="R667" t="n">
        <v>51.66</v>
      </c>
      <c r="S667" t="n">
        <v>39.31</v>
      </c>
      <c r="T667" t="n">
        <v>5304.85</v>
      </c>
      <c r="U667" t="n">
        <v>0.76</v>
      </c>
      <c r="V667" t="n">
        <v>0.89</v>
      </c>
      <c r="W667" t="n">
        <v>3.39</v>
      </c>
      <c r="X667" t="n">
        <v>0.33</v>
      </c>
      <c r="Y667" t="n">
        <v>1</v>
      </c>
      <c r="Z667" t="n">
        <v>10</v>
      </c>
    </row>
    <row r="668">
      <c r="A668" t="n">
        <v>32</v>
      </c>
      <c r="B668" t="n">
        <v>130</v>
      </c>
      <c r="C668" t="inlineStr">
        <is>
          <t xml:space="preserve">CONCLUIDO	</t>
        </is>
      </c>
      <c r="D668" t="n">
        <v>5.5114</v>
      </c>
      <c r="E668" t="n">
        <v>18.14</v>
      </c>
      <c r="F668" t="n">
        <v>14.46</v>
      </c>
      <c r="G668" t="n">
        <v>48.2</v>
      </c>
      <c r="H668" t="n">
        <v>0.6</v>
      </c>
      <c r="I668" t="n">
        <v>18</v>
      </c>
      <c r="J668" t="n">
        <v>267.66</v>
      </c>
      <c r="K668" t="n">
        <v>59.19</v>
      </c>
      <c r="L668" t="n">
        <v>9</v>
      </c>
      <c r="M668" t="n">
        <v>16</v>
      </c>
      <c r="N668" t="n">
        <v>69.45999999999999</v>
      </c>
      <c r="O668" t="n">
        <v>33245.29</v>
      </c>
      <c r="P668" t="n">
        <v>202.05</v>
      </c>
      <c r="Q668" t="n">
        <v>1389.61</v>
      </c>
      <c r="R668" t="n">
        <v>51.87</v>
      </c>
      <c r="S668" t="n">
        <v>39.31</v>
      </c>
      <c r="T668" t="n">
        <v>5408.16</v>
      </c>
      <c r="U668" t="n">
        <v>0.76</v>
      </c>
      <c r="V668" t="n">
        <v>0.89</v>
      </c>
      <c r="W668" t="n">
        <v>3.39</v>
      </c>
      <c r="X668" t="n">
        <v>0.34</v>
      </c>
      <c r="Y668" t="n">
        <v>1</v>
      </c>
      <c r="Z668" t="n">
        <v>10</v>
      </c>
    </row>
    <row r="669">
      <c r="A669" t="n">
        <v>33</v>
      </c>
      <c r="B669" t="n">
        <v>130</v>
      </c>
      <c r="C669" t="inlineStr">
        <is>
          <t xml:space="preserve">CONCLUIDO	</t>
        </is>
      </c>
      <c r="D669" t="n">
        <v>5.5331</v>
      </c>
      <c r="E669" t="n">
        <v>18.07</v>
      </c>
      <c r="F669" t="n">
        <v>14.44</v>
      </c>
      <c r="G669" t="n">
        <v>50.95</v>
      </c>
      <c r="H669" t="n">
        <v>0.61</v>
      </c>
      <c r="I669" t="n">
        <v>17</v>
      </c>
      <c r="J669" t="n">
        <v>268.13</v>
      </c>
      <c r="K669" t="n">
        <v>59.19</v>
      </c>
      <c r="L669" t="n">
        <v>9.25</v>
      </c>
      <c r="M669" t="n">
        <v>15</v>
      </c>
      <c r="N669" t="n">
        <v>69.69</v>
      </c>
      <c r="O669" t="n">
        <v>33303.72</v>
      </c>
      <c r="P669" t="n">
        <v>202.26</v>
      </c>
      <c r="Q669" t="n">
        <v>1389.6</v>
      </c>
      <c r="R669" t="n">
        <v>51.3</v>
      </c>
      <c r="S669" t="n">
        <v>39.31</v>
      </c>
      <c r="T669" t="n">
        <v>5130.75</v>
      </c>
      <c r="U669" t="n">
        <v>0.77</v>
      </c>
      <c r="V669" t="n">
        <v>0.89</v>
      </c>
      <c r="W669" t="n">
        <v>3.38</v>
      </c>
      <c r="X669" t="n">
        <v>0.32</v>
      </c>
      <c r="Y669" t="n">
        <v>1</v>
      </c>
      <c r="Z669" t="n">
        <v>10</v>
      </c>
    </row>
    <row r="670">
      <c r="A670" t="n">
        <v>34</v>
      </c>
      <c r="B670" t="n">
        <v>130</v>
      </c>
      <c r="C670" t="inlineStr">
        <is>
          <t xml:space="preserve">CONCLUIDO	</t>
        </is>
      </c>
      <c r="D670" t="n">
        <v>5.5316</v>
      </c>
      <c r="E670" t="n">
        <v>18.08</v>
      </c>
      <c r="F670" t="n">
        <v>14.44</v>
      </c>
      <c r="G670" t="n">
        <v>50.97</v>
      </c>
      <c r="H670" t="n">
        <v>0.63</v>
      </c>
      <c r="I670" t="n">
        <v>17</v>
      </c>
      <c r="J670" t="n">
        <v>268.61</v>
      </c>
      <c r="K670" t="n">
        <v>59.19</v>
      </c>
      <c r="L670" t="n">
        <v>9.5</v>
      </c>
      <c r="M670" t="n">
        <v>15</v>
      </c>
      <c r="N670" t="n">
        <v>69.91</v>
      </c>
      <c r="O670" t="n">
        <v>33362.23</v>
      </c>
      <c r="P670" t="n">
        <v>199.76</v>
      </c>
      <c r="Q670" t="n">
        <v>1389.65</v>
      </c>
      <c r="R670" t="n">
        <v>51.31</v>
      </c>
      <c r="S670" t="n">
        <v>39.31</v>
      </c>
      <c r="T670" t="n">
        <v>5134.57</v>
      </c>
      <c r="U670" t="n">
        <v>0.77</v>
      </c>
      <c r="V670" t="n">
        <v>0.89</v>
      </c>
      <c r="W670" t="n">
        <v>3.39</v>
      </c>
      <c r="X670" t="n">
        <v>0.32</v>
      </c>
      <c r="Y670" t="n">
        <v>1</v>
      </c>
      <c r="Z670" t="n">
        <v>10</v>
      </c>
    </row>
    <row r="671">
      <c r="A671" t="n">
        <v>35</v>
      </c>
      <c r="B671" t="n">
        <v>130</v>
      </c>
      <c r="C671" t="inlineStr">
        <is>
          <t xml:space="preserve">CONCLUIDO	</t>
        </is>
      </c>
      <c r="D671" t="n">
        <v>5.5534</v>
      </c>
      <c r="E671" t="n">
        <v>18.01</v>
      </c>
      <c r="F671" t="n">
        <v>14.42</v>
      </c>
      <c r="G671" t="n">
        <v>54.07</v>
      </c>
      <c r="H671" t="n">
        <v>0.64</v>
      </c>
      <c r="I671" t="n">
        <v>16</v>
      </c>
      <c r="J671" t="n">
        <v>269.08</v>
      </c>
      <c r="K671" t="n">
        <v>59.19</v>
      </c>
      <c r="L671" t="n">
        <v>9.75</v>
      </c>
      <c r="M671" t="n">
        <v>14</v>
      </c>
      <c r="N671" t="n">
        <v>70.14</v>
      </c>
      <c r="O671" t="n">
        <v>33420.83</v>
      </c>
      <c r="P671" t="n">
        <v>199.06</v>
      </c>
      <c r="Q671" t="n">
        <v>1389.66</v>
      </c>
      <c r="R671" t="n">
        <v>50.72</v>
      </c>
      <c r="S671" t="n">
        <v>39.31</v>
      </c>
      <c r="T671" t="n">
        <v>4845.9</v>
      </c>
      <c r="U671" t="n">
        <v>0.77</v>
      </c>
      <c r="V671" t="n">
        <v>0.89</v>
      </c>
      <c r="W671" t="n">
        <v>3.38</v>
      </c>
      <c r="X671" t="n">
        <v>0.3</v>
      </c>
      <c r="Y671" t="n">
        <v>1</v>
      </c>
      <c r="Z671" t="n">
        <v>10</v>
      </c>
    </row>
    <row r="672">
      <c r="A672" t="n">
        <v>36</v>
      </c>
      <c r="B672" t="n">
        <v>130</v>
      </c>
      <c r="C672" t="inlineStr">
        <is>
          <t xml:space="preserve">CONCLUIDO	</t>
        </is>
      </c>
      <c r="D672" t="n">
        <v>5.5514</v>
      </c>
      <c r="E672" t="n">
        <v>18.01</v>
      </c>
      <c r="F672" t="n">
        <v>14.43</v>
      </c>
      <c r="G672" t="n">
        <v>54.1</v>
      </c>
      <c r="H672" t="n">
        <v>0.66</v>
      </c>
      <c r="I672" t="n">
        <v>16</v>
      </c>
      <c r="J672" t="n">
        <v>269.56</v>
      </c>
      <c r="K672" t="n">
        <v>59.19</v>
      </c>
      <c r="L672" t="n">
        <v>10</v>
      </c>
      <c r="M672" t="n">
        <v>14</v>
      </c>
      <c r="N672" t="n">
        <v>70.36</v>
      </c>
      <c r="O672" t="n">
        <v>33479.51</v>
      </c>
      <c r="P672" t="n">
        <v>197.73</v>
      </c>
      <c r="Q672" t="n">
        <v>1389.58</v>
      </c>
      <c r="R672" t="n">
        <v>50.92</v>
      </c>
      <c r="S672" t="n">
        <v>39.31</v>
      </c>
      <c r="T672" t="n">
        <v>4944.56</v>
      </c>
      <c r="U672" t="n">
        <v>0.77</v>
      </c>
      <c r="V672" t="n">
        <v>0.89</v>
      </c>
      <c r="W672" t="n">
        <v>3.38</v>
      </c>
      <c r="X672" t="n">
        <v>0.3</v>
      </c>
      <c r="Y672" t="n">
        <v>1</v>
      </c>
      <c r="Z672" t="n">
        <v>10</v>
      </c>
    </row>
    <row r="673">
      <c r="A673" t="n">
        <v>37</v>
      </c>
      <c r="B673" t="n">
        <v>130</v>
      </c>
      <c r="C673" t="inlineStr">
        <is>
          <t xml:space="preserve">CONCLUIDO	</t>
        </is>
      </c>
      <c r="D673" t="n">
        <v>5.5756</v>
      </c>
      <c r="E673" t="n">
        <v>17.94</v>
      </c>
      <c r="F673" t="n">
        <v>14.4</v>
      </c>
      <c r="G673" t="n">
        <v>57.59</v>
      </c>
      <c r="H673" t="n">
        <v>0.68</v>
      </c>
      <c r="I673" t="n">
        <v>15</v>
      </c>
      <c r="J673" t="n">
        <v>270.03</v>
      </c>
      <c r="K673" t="n">
        <v>59.19</v>
      </c>
      <c r="L673" t="n">
        <v>10.25</v>
      </c>
      <c r="M673" t="n">
        <v>13</v>
      </c>
      <c r="N673" t="n">
        <v>70.59</v>
      </c>
      <c r="O673" t="n">
        <v>33538.28</v>
      </c>
      <c r="P673" t="n">
        <v>195.22</v>
      </c>
      <c r="Q673" t="n">
        <v>1389.62</v>
      </c>
      <c r="R673" t="n">
        <v>49.92</v>
      </c>
      <c r="S673" t="n">
        <v>39.31</v>
      </c>
      <c r="T673" t="n">
        <v>4448.98</v>
      </c>
      <c r="U673" t="n">
        <v>0.79</v>
      </c>
      <c r="V673" t="n">
        <v>0.89</v>
      </c>
      <c r="W673" t="n">
        <v>3.38</v>
      </c>
      <c r="X673" t="n">
        <v>0.28</v>
      </c>
      <c r="Y673" t="n">
        <v>1</v>
      </c>
      <c r="Z673" t="n">
        <v>10</v>
      </c>
    </row>
    <row r="674">
      <c r="A674" t="n">
        <v>38</v>
      </c>
      <c r="B674" t="n">
        <v>130</v>
      </c>
      <c r="C674" t="inlineStr">
        <is>
          <t xml:space="preserve">CONCLUIDO	</t>
        </is>
      </c>
      <c r="D674" t="n">
        <v>5.5719</v>
      </c>
      <c r="E674" t="n">
        <v>17.95</v>
      </c>
      <c r="F674" t="n">
        <v>14.41</v>
      </c>
      <c r="G674" t="n">
        <v>57.64</v>
      </c>
      <c r="H674" t="n">
        <v>0.6899999999999999</v>
      </c>
      <c r="I674" t="n">
        <v>15</v>
      </c>
      <c r="J674" t="n">
        <v>270.51</v>
      </c>
      <c r="K674" t="n">
        <v>59.19</v>
      </c>
      <c r="L674" t="n">
        <v>10.5</v>
      </c>
      <c r="M674" t="n">
        <v>13</v>
      </c>
      <c r="N674" t="n">
        <v>70.81999999999999</v>
      </c>
      <c r="O674" t="n">
        <v>33597.14</v>
      </c>
      <c r="P674" t="n">
        <v>194.54</v>
      </c>
      <c r="Q674" t="n">
        <v>1389.61</v>
      </c>
      <c r="R674" t="n">
        <v>50.35</v>
      </c>
      <c r="S674" t="n">
        <v>39.31</v>
      </c>
      <c r="T674" t="n">
        <v>4667.42</v>
      </c>
      <c r="U674" t="n">
        <v>0.78</v>
      </c>
      <c r="V674" t="n">
        <v>0.89</v>
      </c>
      <c r="W674" t="n">
        <v>3.38</v>
      </c>
      <c r="X674" t="n">
        <v>0.29</v>
      </c>
      <c r="Y674" t="n">
        <v>1</v>
      </c>
      <c r="Z674" t="n">
        <v>10</v>
      </c>
    </row>
    <row r="675">
      <c r="A675" t="n">
        <v>39</v>
      </c>
      <c r="B675" t="n">
        <v>130</v>
      </c>
      <c r="C675" t="inlineStr">
        <is>
          <t xml:space="preserve">CONCLUIDO	</t>
        </is>
      </c>
      <c r="D675" t="n">
        <v>5.594</v>
      </c>
      <c r="E675" t="n">
        <v>17.88</v>
      </c>
      <c r="F675" t="n">
        <v>14.39</v>
      </c>
      <c r="G675" t="n">
        <v>61.66</v>
      </c>
      <c r="H675" t="n">
        <v>0.71</v>
      </c>
      <c r="I675" t="n">
        <v>14</v>
      </c>
      <c r="J675" t="n">
        <v>270.99</v>
      </c>
      <c r="K675" t="n">
        <v>59.19</v>
      </c>
      <c r="L675" t="n">
        <v>10.75</v>
      </c>
      <c r="M675" t="n">
        <v>12</v>
      </c>
      <c r="N675" t="n">
        <v>71.04000000000001</v>
      </c>
      <c r="O675" t="n">
        <v>33656.08</v>
      </c>
      <c r="P675" t="n">
        <v>192.73</v>
      </c>
      <c r="Q675" t="n">
        <v>1389.6</v>
      </c>
      <c r="R675" t="n">
        <v>49.66</v>
      </c>
      <c r="S675" t="n">
        <v>39.31</v>
      </c>
      <c r="T675" t="n">
        <v>4325.39</v>
      </c>
      <c r="U675" t="n">
        <v>0.79</v>
      </c>
      <c r="V675" t="n">
        <v>0.89</v>
      </c>
      <c r="W675" t="n">
        <v>3.38</v>
      </c>
      <c r="X675" t="n">
        <v>0.27</v>
      </c>
      <c r="Y675" t="n">
        <v>1</v>
      </c>
      <c r="Z675" t="n">
        <v>10</v>
      </c>
    </row>
    <row r="676">
      <c r="A676" t="n">
        <v>40</v>
      </c>
      <c r="B676" t="n">
        <v>130</v>
      </c>
      <c r="C676" t="inlineStr">
        <is>
          <t xml:space="preserve">CONCLUIDO	</t>
        </is>
      </c>
      <c r="D676" t="n">
        <v>5.598</v>
      </c>
      <c r="E676" t="n">
        <v>17.86</v>
      </c>
      <c r="F676" t="n">
        <v>14.37</v>
      </c>
      <c r="G676" t="n">
        <v>61.6</v>
      </c>
      <c r="H676" t="n">
        <v>0.72</v>
      </c>
      <c r="I676" t="n">
        <v>14</v>
      </c>
      <c r="J676" t="n">
        <v>271.47</v>
      </c>
      <c r="K676" t="n">
        <v>59.19</v>
      </c>
      <c r="L676" t="n">
        <v>11</v>
      </c>
      <c r="M676" t="n">
        <v>12</v>
      </c>
      <c r="N676" t="n">
        <v>71.27</v>
      </c>
      <c r="O676" t="n">
        <v>33715.11</v>
      </c>
      <c r="P676" t="n">
        <v>190.78</v>
      </c>
      <c r="Q676" t="n">
        <v>1389.76</v>
      </c>
      <c r="R676" t="n">
        <v>49.28</v>
      </c>
      <c r="S676" t="n">
        <v>39.31</v>
      </c>
      <c r="T676" t="n">
        <v>4135.73</v>
      </c>
      <c r="U676" t="n">
        <v>0.8</v>
      </c>
      <c r="V676" t="n">
        <v>0.89</v>
      </c>
      <c r="W676" t="n">
        <v>3.38</v>
      </c>
      <c r="X676" t="n">
        <v>0.25</v>
      </c>
      <c r="Y676" t="n">
        <v>1</v>
      </c>
      <c r="Z676" t="n">
        <v>10</v>
      </c>
    </row>
    <row r="677">
      <c r="A677" t="n">
        <v>41</v>
      </c>
      <c r="B677" t="n">
        <v>130</v>
      </c>
      <c r="C677" t="inlineStr">
        <is>
          <t xml:space="preserve">CONCLUIDO	</t>
        </is>
      </c>
      <c r="D677" t="n">
        <v>5.5887</v>
      </c>
      <c r="E677" t="n">
        <v>17.89</v>
      </c>
      <c r="F677" t="n">
        <v>14.4</v>
      </c>
      <c r="G677" t="n">
        <v>61.73</v>
      </c>
      <c r="H677" t="n">
        <v>0.74</v>
      </c>
      <c r="I677" t="n">
        <v>14</v>
      </c>
      <c r="J677" t="n">
        <v>271.95</v>
      </c>
      <c r="K677" t="n">
        <v>59.19</v>
      </c>
      <c r="L677" t="n">
        <v>11.25</v>
      </c>
      <c r="M677" t="n">
        <v>11</v>
      </c>
      <c r="N677" t="n">
        <v>71.5</v>
      </c>
      <c r="O677" t="n">
        <v>33774.23</v>
      </c>
      <c r="P677" t="n">
        <v>190</v>
      </c>
      <c r="Q677" t="n">
        <v>1389.64</v>
      </c>
      <c r="R677" t="n">
        <v>50.05</v>
      </c>
      <c r="S677" t="n">
        <v>39.31</v>
      </c>
      <c r="T677" t="n">
        <v>4518.77</v>
      </c>
      <c r="U677" t="n">
        <v>0.79</v>
      </c>
      <c r="V677" t="n">
        <v>0.89</v>
      </c>
      <c r="W677" t="n">
        <v>3.39</v>
      </c>
      <c r="X677" t="n">
        <v>0.28</v>
      </c>
      <c r="Y677" t="n">
        <v>1</v>
      </c>
      <c r="Z677" t="n">
        <v>10</v>
      </c>
    </row>
    <row r="678">
      <c r="A678" t="n">
        <v>42</v>
      </c>
      <c r="B678" t="n">
        <v>130</v>
      </c>
      <c r="C678" t="inlineStr">
        <is>
          <t xml:space="preserve">CONCLUIDO	</t>
        </is>
      </c>
      <c r="D678" t="n">
        <v>5.6175</v>
      </c>
      <c r="E678" t="n">
        <v>17.8</v>
      </c>
      <c r="F678" t="n">
        <v>14.36</v>
      </c>
      <c r="G678" t="n">
        <v>66.28</v>
      </c>
      <c r="H678" t="n">
        <v>0.75</v>
      </c>
      <c r="I678" t="n">
        <v>13</v>
      </c>
      <c r="J678" t="n">
        <v>272.43</v>
      </c>
      <c r="K678" t="n">
        <v>59.19</v>
      </c>
      <c r="L678" t="n">
        <v>11.5</v>
      </c>
      <c r="M678" t="n">
        <v>10</v>
      </c>
      <c r="N678" t="n">
        <v>71.73</v>
      </c>
      <c r="O678" t="n">
        <v>33833.57</v>
      </c>
      <c r="P678" t="n">
        <v>189.17</v>
      </c>
      <c r="Q678" t="n">
        <v>1389.57</v>
      </c>
      <c r="R678" t="n">
        <v>48.9</v>
      </c>
      <c r="S678" t="n">
        <v>39.31</v>
      </c>
      <c r="T678" t="n">
        <v>3951.65</v>
      </c>
      <c r="U678" t="n">
        <v>0.8</v>
      </c>
      <c r="V678" t="n">
        <v>0.89</v>
      </c>
      <c r="W678" t="n">
        <v>3.38</v>
      </c>
      <c r="X678" t="n">
        <v>0.24</v>
      </c>
      <c r="Y678" t="n">
        <v>1</v>
      </c>
      <c r="Z678" t="n">
        <v>10</v>
      </c>
    </row>
    <row r="679">
      <c r="A679" t="n">
        <v>43</v>
      </c>
      <c r="B679" t="n">
        <v>130</v>
      </c>
      <c r="C679" t="inlineStr">
        <is>
          <t xml:space="preserve">CONCLUIDO	</t>
        </is>
      </c>
      <c r="D679" t="n">
        <v>5.6154</v>
      </c>
      <c r="E679" t="n">
        <v>17.81</v>
      </c>
      <c r="F679" t="n">
        <v>14.37</v>
      </c>
      <c r="G679" t="n">
        <v>66.31</v>
      </c>
      <c r="H679" t="n">
        <v>0.77</v>
      </c>
      <c r="I679" t="n">
        <v>13</v>
      </c>
      <c r="J679" t="n">
        <v>272.91</v>
      </c>
      <c r="K679" t="n">
        <v>59.19</v>
      </c>
      <c r="L679" t="n">
        <v>11.75</v>
      </c>
      <c r="M679" t="n">
        <v>8</v>
      </c>
      <c r="N679" t="n">
        <v>71.95999999999999</v>
      </c>
      <c r="O679" t="n">
        <v>33892.87</v>
      </c>
      <c r="P679" t="n">
        <v>186.9</v>
      </c>
      <c r="Q679" t="n">
        <v>1389.68</v>
      </c>
      <c r="R679" t="n">
        <v>48.91</v>
      </c>
      <c r="S679" t="n">
        <v>39.31</v>
      </c>
      <c r="T679" t="n">
        <v>3953.97</v>
      </c>
      <c r="U679" t="n">
        <v>0.8</v>
      </c>
      <c r="V679" t="n">
        <v>0.89</v>
      </c>
      <c r="W679" t="n">
        <v>3.38</v>
      </c>
      <c r="X679" t="n">
        <v>0.25</v>
      </c>
      <c r="Y679" t="n">
        <v>1</v>
      </c>
      <c r="Z679" t="n">
        <v>10</v>
      </c>
    </row>
    <row r="680">
      <c r="A680" t="n">
        <v>44</v>
      </c>
      <c r="B680" t="n">
        <v>130</v>
      </c>
      <c r="C680" t="inlineStr">
        <is>
          <t xml:space="preserve">CONCLUIDO	</t>
        </is>
      </c>
      <c r="D680" t="n">
        <v>5.6153</v>
      </c>
      <c r="E680" t="n">
        <v>17.81</v>
      </c>
      <c r="F680" t="n">
        <v>14.37</v>
      </c>
      <c r="G680" t="n">
        <v>66.31</v>
      </c>
      <c r="H680" t="n">
        <v>0.78</v>
      </c>
      <c r="I680" t="n">
        <v>13</v>
      </c>
      <c r="J680" t="n">
        <v>273.39</v>
      </c>
      <c r="K680" t="n">
        <v>59.19</v>
      </c>
      <c r="L680" t="n">
        <v>12</v>
      </c>
      <c r="M680" t="n">
        <v>5</v>
      </c>
      <c r="N680" t="n">
        <v>72.2</v>
      </c>
      <c r="O680" t="n">
        <v>33952.26</v>
      </c>
      <c r="P680" t="n">
        <v>185.64</v>
      </c>
      <c r="Q680" t="n">
        <v>1389.87</v>
      </c>
      <c r="R680" t="n">
        <v>48.78</v>
      </c>
      <c r="S680" t="n">
        <v>39.31</v>
      </c>
      <c r="T680" t="n">
        <v>3892.96</v>
      </c>
      <c r="U680" t="n">
        <v>0.8100000000000001</v>
      </c>
      <c r="V680" t="n">
        <v>0.89</v>
      </c>
      <c r="W680" t="n">
        <v>3.39</v>
      </c>
      <c r="X680" t="n">
        <v>0.25</v>
      </c>
      <c r="Y680" t="n">
        <v>1</v>
      </c>
      <c r="Z680" t="n">
        <v>10</v>
      </c>
    </row>
    <row r="681">
      <c r="A681" t="n">
        <v>45</v>
      </c>
      <c r="B681" t="n">
        <v>130</v>
      </c>
      <c r="C681" t="inlineStr">
        <is>
          <t xml:space="preserve">CONCLUIDO	</t>
        </is>
      </c>
      <c r="D681" t="n">
        <v>5.6144</v>
      </c>
      <c r="E681" t="n">
        <v>17.81</v>
      </c>
      <c r="F681" t="n">
        <v>14.37</v>
      </c>
      <c r="G681" t="n">
        <v>66.33</v>
      </c>
      <c r="H681" t="n">
        <v>0.8</v>
      </c>
      <c r="I681" t="n">
        <v>13</v>
      </c>
      <c r="J681" t="n">
        <v>273.87</v>
      </c>
      <c r="K681" t="n">
        <v>59.19</v>
      </c>
      <c r="L681" t="n">
        <v>12.25</v>
      </c>
      <c r="M681" t="n">
        <v>5</v>
      </c>
      <c r="N681" t="n">
        <v>72.43000000000001</v>
      </c>
      <c r="O681" t="n">
        <v>34011.74</v>
      </c>
      <c r="P681" t="n">
        <v>184.67</v>
      </c>
      <c r="Q681" t="n">
        <v>1389.67</v>
      </c>
      <c r="R681" t="n">
        <v>48.9</v>
      </c>
      <c r="S681" t="n">
        <v>39.31</v>
      </c>
      <c r="T681" t="n">
        <v>3951.38</v>
      </c>
      <c r="U681" t="n">
        <v>0.8</v>
      </c>
      <c r="V681" t="n">
        <v>0.89</v>
      </c>
      <c r="W681" t="n">
        <v>3.39</v>
      </c>
      <c r="X681" t="n">
        <v>0.25</v>
      </c>
      <c r="Y681" t="n">
        <v>1</v>
      </c>
      <c r="Z681" t="n">
        <v>10</v>
      </c>
    </row>
    <row r="682">
      <c r="A682" t="n">
        <v>46</v>
      </c>
      <c r="B682" t="n">
        <v>130</v>
      </c>
      <c r="C682" t="inlineStr">
        <is>
          <t xml:space="preserve">CONCLUIDO	</t>
        </is>
      </c>
      <c r="D682" t="n">
        <v>5.6352</v>
      </c>
      <c r="E682" t="n">
        <v>17.75</v>
      </c>
      <c r="F682" t="n">
        <v>14.35</v>
      </c>
      <c r="G682" t="n">
        <v>71.77</v>
      </c>
      <c r="H682" t="n">
        <v>0.8100000000000001</v>
      </c>
      <c r="I682" t="n">
        <v>12</v>
      </c>
      <c r="J682" t="n">
        <v>274.35</v>
      </c>
      <c r="K682" t="n">
        <v>59.19</v>
      </c>
      <c r="L682" t="n">
        <v>12.5</v>
      </c>
      <c r="M682" t="n">
        <v>2</v>
      </c>
      <c r="N682" t="n">
        <v>72.66</v>
      </c>
      <c r="O682" t="n">
        <v>34071.31</v>
      </c>
      <c r="P682" t="n">
        <v>184.94</v>
      </c>
      <c r="Q682" t="n">
        <v>1389.69</v>
      </c>
      <c r="R682" t="n">
        <v>48.2</v>
      </c>
      <c r="S682" t="n">
        <v>39.31</v>
      </c>
      <c r="T682" t="n">
        <v>3603.35</v>
      </c>
      <c r="U682" t="n">
        <v>0.82</v>
      </c>
      <c r="V682" t="n">
        <v>0.89</v>
      </c>
      <c r="W682" t="n">
        <v>3.39</v>
      </c>
      <c r="X682" t="n">
        <v>0.23</v>
      </c>
      <c r="Y682" t="n">
        <v>1</v>
      </c>
      <c r="Z682" t="n">
        <v>10</v>
      </c>
    </row>
    <row r="683">
      <c r="A683" t="n">
        <v>47</v>
      </c>
      <c r="B683" t="n">
        <v>130</v>
      </c>
      <c r="C683" t="inlineStr">
        <is>
          <t xml:space="preserve">CONCLUIDO	</t>
        </is>
      </c>
      <c r="D683" t="n">
        <v>5.637</v>
      </c>
      <c r="E683" t="n">
        <v>17.74</v>
      </c>
      <c r="F683" t="n">
        <v>14.35</v>
      </c>
      <c r="G683" t="n">
        <v>71.73999999999999</v>
      </c>
      <c r="H683" t="n">
        <v>0.83</v>
      </c>
      <c r="I683" t="n">
        <v>12</v>
      </c>
      <c r="J683" t="n">
        <v>274.84</v>
      </c>
      <c r="K683" t="n">
        <v>59.19</v>
      </c>
      <c r="L683" t="n">
        <v>12.75</v>
      </c>
      <c r="M683" t="n">
        <v>2</v>
      </c>
      <c r="N683" t="n">
        <v>72.89</v>
      </c>
      <c r="O683" t="n">
        <v>34130.98</v>
      </c>
      <c r="P683" t="n">
        <v>185.14</v>
      </c>
      <c r="Q683" t="n">
        <v>1389.63</v>
      </c>
      <c r="R683" t="n">
        <v>48.09</v>
      </c>
      <c r="S683" t="n">
        <v>39.31</v>
      </c>
      <c r="T683" t="n">
        <v>3550.8</v>
      </c>
      <c r="U683" t="n">
        <v>0.82</v>
      </c>
      <c r="V683" t="n">
        <v>0.89</v>
      </c>
      <c r="W683" t="n">
        <v>3.39</v>
      </c>
      <c r="X683" t="n">
        <v>0.23</v>
      </c>
      <c r="Y683" t="n">
        <v>1</v>
      </c>
      <c r="Z683" t="n">
        <v>10</v>
      </c>
    </row>
    <row r="684">
      <c r="A684" t="n">
        <v>48</v>
      </c>
      <c r="B684" t="n">
        <v>130</v>
      </c>
      <c r="C684" t="inlineStr">
        <is>
          <t xml:space="preserve">CONCLUIDO	</t>
        </is>
      </c>
      <c r="D684" t="n">
        <v>5.6354</v>
      </c>
      <c r="E684" t="n">
        <v>17.74</v>
      </c>
      <c r="F684" t="n">
        <v>14.35</v>
      </c>
      <c r="G684" t="n">
        <v>71.77</v>
      </c>
      <c r="H684" t="n">
        <v>0.84</v>
      </c>
      <c r="I684" t="n">
        <v>12</v>
      </c>
      <c r="J684" t="n">
        <v>275.32</v>
      </c>
      <c r="K684" t="n">
        <v>59.19</v>
      </c>
      <c r="L684" t="n">
        <v>13</v>
      </c>
      <c r="M684" t="n">
        <v>1</v>
      </c>
      <c r="N684" t="n">
        <v>73.13</v>
      </c>
      <c r="O684" t="n">
        <v>34190.73</v>
      </c>
      <c r="P684" t="n">
        <v>185.04</v>
      </c>
      <c r="Q684" t="n">
        <v>1389.76</v>
      </c>
      <c r="R684" t="n">
        <v>48.11</v>
      </c>
      <c r="S684" t="n">
        <v>39.31</v>
      </c>
      <c r="T684" t="n">
        <v>3558.92</v>
      </c>
      <c r="U684" t="n">
        <v>0.82</v>
      </c>
      <c r="V684" t="n">
        <v>0.89</v>
      </c>
      <c r="W684" t="n">
        <v>3.39</v>
      </c>
      <c r="X684" t="n">
        <v>0.23</v>
      </c>
      <c r="Y684" t="n">
        <v>1</v>
      </c>
      <c r="Z684" t="n">
        <v>10</v>
      </c>
    </row>
    <row r="685">
      <c r="A685" t="n">
        <v>49</v>
      </c>
      <c r="B685" t="n">
        <v>130</v>
      </c>
      <c r="C685" t="inlineStr">
        <is>
          <t xml:space="preserve">CONCLUIDO	</t>
        </is>
      </c>
      <c r="D685" t="n">
        <v>5.6357</v>
      </c>
      <c r="E685" t="n">
        <v>17.74</v>
      </c>
      <c r="F685" t="n">
        <v>14.35</v>
      </c>
      <c r="G685" t="n">
        <v>71.76000000000001</v>
      </c>
      <c r="H685" t="n">
        <v>0.86</v>
      </c>
      <c r="I685" t="n">
        <v>12</v>
      </c>
      <c r="J685" t="n">
        <v>275.81</v>
      </c>
      <c r="K685" t="n">
        <v>59.19</v>
      </c>
      <c r="L685" t="n">
        <v>13.25</v>
      </c>
      <c r="M685" t="n">
        <v>1</v>
      </c>
      <c r="N685" t="n">
        <v>73.36</v>
      </c>
      <c r="O685" t="n">
        <v>34250.57</v>
      </c>
      <c r="P685" t="n">
        <v>184.99</v>
      </c>
      <c r="Q685" t="n">
        <v>1389.78</v>
      </c>
      <c r="R685" t="n">
        <v>48.19</v>
      </c>
      <c r="S685" t="n">
        <v>39.31</v>
      </c>
      <c r="T685" t="n">
        <v>3601.98</v>
      </c>
      <c r="U685" t="n">
        <v>0.82</v>
      </c>
      <c r="V685" t="n">
        <v>0.89</v>
      </c>
      <c r="W685" t="n">
        <v>3.39</v>
      </c>
      <c r="X685" t="n">
        <v>0.23</v>
      </c>
      <c r="Y685" t="n">
        <v>1</v>
      </c>
      <c r="Z685" t="n">
        <v>10</v>
      </c>
    </row>
    <row r="686">
      <c r="A686" t="n">
        <v>50</v>
      </c>
      <c r="B686" t="n">
        <v>130</v>
      </c>
      <c r="C686" t="inlineStr">
        <is>
          <t xml:space="preserve">CONCLUIDO	</t>
        </is>
      </c>
      <c r="D686" t="n">
        <v>5.6349</v>
      </c>
      <c r="E686" t="n">
        <v>17.75</v>
      </c>
      <c r="F686" t="n">
        <v>14.35</v>
      </c>
      <c r="G686" t="n">
        <v>71.77</v>
      </c>
      <c r="H686" t="n">
        <v>0.87</v>
      </c>
      <c r="I686" t="n">
        <v>12</v>
      </c>
      <c r="J686" t="n">
        <v>276.29</v>
      </c>
      <c r="K686" t="n">
        <v>59.19</v>
      </c>
      <c r="L686" t="n">
        <v>13.5</v>
      </c>
      <c r="M686" t="n">
        <v>0</v>
      </c>
      <c r="N686" t="n">
        <v>73.59999999999999</v>
      </c>
      <c r="O686" t="n">
        <v>34310.51</v>
      </c>
      <c r="P686" t="n">
        <v>185.32</v>
      </c>
      <c r="Q686" t="n">
        <v>1389.59</v>
      </c>
      <c r="R686" t="n">
        <v>48.24</v>
      </c>
      <c r="S686" t="n">
        <v>39.31</v>
      </c>
      <c r="T686" t="n">
        <v>3624</v>
      </c>
      <c r="U686" t="n">
        <v>0.8100000000000001</v>
      </c>
      <c r="V686" t="n">
        <v>0.89</v>
      </c>
      <c r="W686" t="n">
        <v>3.39</v>
      </c>
      <c r="X686" t="n">
        <v>0.23</v>
      </c>
      <c r="Y686" t="n">
        <v>1</v>
      </c>
      <c r="Z686" t="n">
        <v>10</v>
      </c>
    </row>
    <row r="687">
      <c r="A687" t="n">
        <v>0</v>
      </c>
      <c r="B687" t="n">
        <v>75</v>
      </c>
      <c r="C687" t="inlineStr">
        <is>
          <t xml:space="preserve">CONCLUIDO	</t>
        </is>
      </c>
      <c r="D687" t="n">
        <v>4.2346</v>
      </c>
      <c r="E687" t="n">
        <v>23.62</v>
      </c>
      <c r="F687" t="n">
        <v>17</v>
      </c>
      <c r="G687" t="n">
        <v>7.18</v>
      </c>
      <c r="H687" t="n">
        <v>0.12</v>
      </c>
      <c r="I687" t="n">
        <v>142</v>
      </c>
      <c r="J687" t="n">
        <v>150.44</v>
      </c>
      <c r="K687" t="n">
        <v>49.1</v>
      </c>
      <c r="L687" t="n">
        <v>1</v>
      </c>
      <c r="M687" t="n">
        <v>140</v>
      </c>
      <c r="N687" t="n">
        <v>25.34</v>
      </c>
      <c r="O687" t="n">
        <v>18787.76</v>
      </c>
      <c r="P687" t="n">
        <v>196.76</v>
      </c>
      <c r="Q687" t="n">
        <v>1390.03</v>
      </c>
      <c r="R687" t="n">
        <v>131.13</v>
      </c>
      <c r="S687" t="n">
        <v>39.31</v>
      </c>
      <c r="T687" t="n">
        <v>44418.34</v>
      </c>
      <c r="U687" t="n">
        <v>0.3</v>
      </c>
      <c r="V687" t="n">
        <v>0.76</v>
      </c>
      <c r="W687" t="n">
        <v>3.59</v>
      </c>
      <c r="X687" t="n">
        <v>2.87</v>
      </c>
      <c r="Y687" t="n">
        <v>1</v>
      </c>
      <c r="Z687" t="n">
        <v>10</v>
      </c>
    </row>
    <row r="688">
      <c r="A688" t="n">
        <v>1</v>
      </c>
      <c r="B688" t="n">
        <v>75</v>
      </c>
      <c r="C688" t="inlineStr">
        <is>
          <t xml:space="preserve">CONCLUIDO	</t>
        </is>
      </c>
      <c r="D688" t="n">
        <v>4.5564</v>
      </c>
      <c r="E688" t="n">
        <v>21.95</v>
      </c>
      <c r="F688" t="n">
        <v>16.34</v>
      </c>
      <c r="G688" t="n">
        <v>8.99</v>
      </c>
      <c r="H688" t="n">
        <v>0.15</v>
      </c>
      <c r="I688" t="n">
        <v>109</v>
      </c>
      <c r="J688" t="n">
        <v>150.78</v>
      </c>
      <c r="K688" t="n">
        <v>49.1</v>
      </c>
      <c r="L688" t="n">
        <v>1.25</v>
      </c>
      <c r="M688" t="n">
        <v>107</v>
      </c>
      <c r="N688" t="n">
        <v>25.44</v>
      </c>
      <c r="O688" t="n">
        <v>18830.65</v>
      </c>
      <c r="P688" t="n">
        <v>187.24</v>
      </c>
      <c r="Q688" t="n">
        <v>1390.07</v>
      </c>
      <c r="R688" t="n">
        <v>110.15</v>
      </c>
      <c r="S688" t="n">
        <v>39.31</v>
      </c>
      <c r="T688" t="n">
        <v>34093.9</v>
      </c>
      <c r="U688" t="n">
        <v>0.36</v>
      </c>
      <c r="V688" t="n">
        <v>0.79</v>
      </c>
      <c r="W688" t="n">
        <v>3.54</v>
      </c>
      <c r="X688" t="n">
        <v>2.21</v>
      </c>
      <c r="Y688" t="n">
        <v>1</v>
      </c>
      <c r="Z688" t="n">
        <v>10</v>
      </c>
    </row>
    <row r="689">
      <c r="A689" t="n">
        <v>2</v>
      </c>
      <c r="B689" t="n">
        <v>75</v>
      </c>
      <c r="C689" t="inlineStr">
        <is>
          <t xml:space="preserve">CONCLUIDO	</t>
        </is>
      </c>
      <c r="D689" t="n">
        <v>4.8079</v>
      </c>
      <c r="E689" t="n">
        <v>20.8</v>
      </c>
      <c r="F689" t="n">
        <v>15.86</v>
      </c>
      <c r="G689" t="n">
        <v>10.94</v>
      </c>
      <c r="H689" t="n">
        <v>0.18</v>
      </c>
      <c r="I689" t="n">
        <v>87</v>
      </c>
      <c r="J689" t="n">
        <v>151.13</v>
      </c>
      <c r="K689" t="n">
        <v>49.1</v>
      </c>
      <c r="L689" t="n">
        <v>1.5</v>
      </c>
      <c r="M689" t="n">
        <v>85</v>
      </c>
      <c r="N689" t="n">
        <v>25.54</v>
      </c>
      <c r="O689" t="n">
        <v>18873.58</v>
      </c>
      <c r="P689" t="n">
        <v>179.75</v>
      </c>
      <c r="Q689" t="n">
        <v>1389.85</v>
      </c>
      <c r="R689" t="n">
        <v>95.42</v>
      </c>
      <c r="S689" t="n">
        <v>39.31</v>
      </c>
      <c r="T689" t="n">
        <v>26838.57</v>
      </c>
      <c r="U689" t="n">
        <v>0.41</v>
      </c>
      <c r="V689" t="n">
        <v>0.8100000000000001</v>
      </c>
      <c r="W689" t="n">
        <v>3.51</v>
      </c>
      <c r="X689" t="n">
        <v>1.74</v>
      </c>
      <c r="Y689" t="n">
        <v>1</v>
      </c>
      <c r="Z689" t="n">
        <v>10</v>
      </c>
    </row>
    <row r="690">
      <c r="A690" t="n">
        <v>3</v>
      </c>
      <c r="B690" t="n">
        <v>75</v>
      </c>
      <c r="C690" t="inlineStr">
        <is>
          <t xml:space="preserve">CONCLUIDO	</t>
        </is>
      </c>
      <c r="D690" t="n">
        <v>4.9759</v>
      </c>
      <c r="E690" t="n">
        <v>20.1</v>
      </c>
      <c r="F690" t="n">
        <v>15.59</v>
      </c>
      <c r="G690" t="n">
        <v>12.81</v>
      </c>
      <c r="H690" t="n">
        <v>0.2</v>
      </c>
      <c r="I690" t="n">
        <v>73</v>
      </c>
      <c r="J690" t="n">
        <v>151.48</v>
      </c>
      <c r="K690" t="n">
        <v>49.1</v>
      </c>
      <c r="L690" t="n">
        <v>1.75</v>
      </c>
      <c r="M690" t="n">
        <v>71</v>
      </c>
      <c r="N690" t="n">
        <v>25.64</v>
      </c>
      <c r="O690" t="n">
        <v>18916.54</v>
      </c>
      <c r="P690" t="n">
        <v>174.76</v>
      </c>
      <c r="Q690" t="n">
        <v>1389.82</v>
      </c>
      <c r="R690" t="n">
        <v>86.77</v>
      </c>
      <c r="S690" t="n">
        <v>39.31</v>
      </c>
      <c r="T690" t="n">
        <v>22585.14</v>
      </c>
      <c r="U690" t="n">
        <v>0.45</v>
      </c>
      <c r="V690" t="n">
        <v>0.82</v>
      </c>
      <c r="W690" t="n">
        <v>3.48</v>
      </c>
      <c r="X690" t="n">
        <v>1.47</v>
      </c>
      <c r="Y690" t="n">
        <v>1</v>
      </c>
      <c r="Z690" t="n">
        <v>10</v>
      </c>
    </row>
    <row r="691">
      <c r="A691" t="n">
        <v>4</v>
      </c>
      <c r="B691" t="n">
        <v>75</v>
      </c>
      <c r="C691" t="inlineStr">
        <is>
          <t xml:space="preserve">CONCLUIDO	</t>
        </is>
      </c>
      <c r="D691" t="n">
        <v>5.1216</v>
      </c>
      <c r="E691" t="n">
        <v>19.53</v>
      </c>
      <c r="F691" t="n">
        <v>15.35</v>
      </c>
      <c r="G691" t="n">
        <v>14.86</v>
      </c>
      <c r="H691" t="n">
        <v>0.23</v>
      </c>
      <c r="I691" t="n">
        <v>62</v>
      </c>
      <c r="J691" t="n">
        <v>151.83</v>
      </c>
      <c r="K691" t="n">
        <v>49.1</v>
      </c>
      <c r="L691" t="n">
        <v>2</v>
      </c>
      <c r="M691" t="n">
        <v>60</v>
      </c>
      <c r="N691" t="n">
        <v>25.73</v>
      </c>
      <c r="O691" t="n">
        <v>18959.54</v>
      </c>
      <c r="P691" t="n">
        <v>170.02</v>
      </c>
      <c r="Q691" t="n">
        <v>1389.72</v>
      </c>
      <c r="R691" t="n">
        <v>79.73</v>
      </c>
      <c r="S691" t="n">
        <v>39.31</v>
      </c>
      <c r="T691" t="n">
        <v>19118.59</v>
      </c>
      <c r="U691" t="n">
        <v>0.49</v>
      </c>
      <c r="V691" t="n">
        <v>0.84</v>
      </c>
      <c r="W691" t="n">
        <v>3.46</v>
      </c>
      <c r="X691" t="n">
        <v>1.23</v>
      </c>
      <c r="Y691" t="n">
        <v>1</v>
      </c>
      <c r="Z691" t="n">
        <v>10</v>
      </c>
    </row>
    <row r="692">
      <c r="A692" t="n">
        <v>5</v>
      </c>
      <c r="B692" t="n">
        <v>75</v>
      </c>
      <c r="C692" t="inlineStr">
        <is>
          <t xml:space="preserve">CONCLUIDO	</t>
        </is>
      </c>
      <c r="D692" t="n">
        <v>5.2303</v>
      </c>
      <c r="E692" t="n">
        <v>19.12</v>
      </c>
      <c r="F692" t="n">
        <v>15.19</v>
      </c>
      <c r="G692" t="n">
        <v>16.88</v>
      </c>
      <c r="H692" t="n">
        <v>0.26</v>
      </c>
      <c r="I692" t="n">
        <v>54</v>
      </c>
      <c r="J692" t="n">
        <v>152.18</v>
      </c>
      <c r="K692" t="n">
        <v>49.1</v>
      </c>
      <c r="L692" t="n">
        <v>2.25</v>
      </c>
      <c r="M692" t="n">
        <v>52</v>
      </c>
      <c r="N692" t="n">
        <v>25.83</v>
      </c>
      <c r="O692" t="n">
        <v>19002.56</v>
      </c>
      <c r="P692" t="n">
        <v>166.34</v>
      </c>
      <c r="Q692" t="n">
        <v>1389.81</v>
      </c>
      <c r="R692" t="n">
        <v>74.90000000000001</v>
      </c>
      <c r="S692" t="n">
        <v>39.31</v>
      </c>
      <c r="T692" t="n">
        <v>16744.35</v>
      </c>
      <c r="U692" t="n">
        <v>0.52</v>
      </c>
      <c r="V692" t="n">
        <v>0.84</v>
      </c>
      <c r="W692" t="n">
        <v>3.44</v>
      </c>
      <c r="X692" t="n">
        <v>1.07</v>
      </c>
      <c r="Y692" t="n">
        <v>1</v>
      </c>
      <c r="Z692" t="n">
        <v>10</v>
      </c>
    </row>
    <row r="693">
      <c r="A693" t="n">
        <v>6</v>
      </c>
      <c r="B693" t="n">
        <v>75</v>
      </c>
      <c r="C693" t="inlineStr">
        <is>
          <t xml:space="preserve">CONCLUIDO	</t>
        </is>
      </c>
      <c r="D693" t="n">
        <v>5.3145</v>
      </c>
      <c r="E693" t="n">
        <v>18.82</v>
      </c>
      <c r="F693" t="n">
        <v>15.07</v>
      </c>
      <c r="G693" t="n">
        <v>18.84</v>
      </c>
      <c r="H693" t="n">
        <v>0.29</v>
      </c>
      <c r="I693" t="n">
        <v>48</v>
      </c>
      <c r="J693" t="n">
        <v>152.53</v>
      </c>
      <c r="K693" t="n">
        <v>49.1</v>
      </c>
      <c r="L693" t="n">
        <v>2.5</v>
      </c>
      <c r="M693" t="n">
        <v>46</v>
      </c>
      <c r="N693" t="n">
        <v>25.93</v>
      </c>
      <c r="O693" t="n">
        <v>19045.63</v>
      </c>
      <c r="P693" t="n">
        <v>163.07</v>
      </c>
      <c r="Q693" t="n">
        <v>1389.72</v>
      </c>
      <c r="R693" t="n">
        <v>71.02</v>
      </c>
      <c r="S693" t="n">
        <v>39.31</v>
      </c>
      <c r="T693" t="n">
        <v>14833.54</v>
      </c>
      <c r="U693" t="n">
        <v>0.55</v>
      </c>
      <c r="V693" t="n">
        <v>0.85</v>
      </c>
      <c r="W693" t="n">
        <v>3.44</v>
      </c>
      <c r="X693" t="n">
        <v>0.95</v>
      </c>
      <c r="Y693" t="n">
        <v>1</v>
      </c>
      <c r="Z693" t="n">
        <v>10</v>
      </c>
    </row>
    <row r="694">
      <c r="A694" t="n">
        <v>7</v>
      </c>
      <c r="B694" t="n">
        <v>75</v>
      </c>
      <c r="C694" t="inlineStr">
        <is>
          <t xml:space="preserve">CONCLUIDO	</t>
        </is>
      </c>
      <c r="D694" t="n">
        <v>5.3878</v>
      </c>
      <c r="E694" t="n">
        <v>18.56</v>
      </c>
      <c r="F694" t="n">
        <v>14.97</v>
      </c>
      <c r="G694" t="n">
        <v>20.89</v>
      </c>
      <c r="H694" t="n">
        <v>0.32</v>
      </c>
      <c r="I694" t="n">
        <v>43</v>
      </c>
      <c r="J694" t="n">
        <v>152.88</v>
      </c>
      <c r="K694" t="n">
        <v>49.1</v>
      </c>
      <c r="L694" t="n">
        <v>2.75</v>
      </c>
      <c r="M694" t="n">
        <v>41</v>
      </c>
      <c r="N694" t="n">
        <v>26.03</v>
      </c>
      <c r="O694" t="n">
        <v>19088.72</v>
      </c>
      <c r="P694" t="n">
        <v>159.61</v>
      </c>
      <c r="Q694" t="n">
        <v>1389.75</v>
      </c>
      <c r="R694" t="n">
        <v>67.43000000000001</v>
      </c>
      <c r="S694" t="n">
        <v>39.31</v>
      </c>
      <c r="T694" t="n">
        <v>13064.51</v>
      </c>
      <c r="U694" t="n">
        <v>0.58</v>
      </c>
      <c r="V694" t="n">
        <v>0.86</v>
      </c>
      <c r="W694" t="n">
        <v>3.44</v>
      </c>
      <c r="X694" t="n">
        <v>0.85</v>
      </c>
      <c r="Y694" t="n">
        <v>1</v>
      </c>
      <c r="Z694" t="n">
        <v>10</v>
      </c>
    </row>
    <row r="695">
      <c r="A695" t="n">
        <v>8</v>
      </c>
      <c r="B695" t="n">
        <v>75</v>
      </c>
      <c r="C695" t="inlineStr">
        <is>
          <t xml:space="preserve">CONCLUIDO	</t>
        </is>
      </c>
      <c r="D695" t="n">
        <v>5.4465</v>
      </c>
      <c r="E695" t="n">
        <v>18.36</v>
      </c>
      <c r="F695" t="n">
        <v>14.89</v>
      </c>
      <c r="G695" t="n">
        <v>22.91</v>
      </c>
      <c r="H695" t="n">
        <v>0.35</v>
      </c>
      <c r="I695" t="n">
        <v>39</v>
      </c>
      <c r="J695" t="n">
        <v>153.23</v>
      </c>
      <c r="K695" t="n">
        <v>49.1</v>
      </c>
      <c r="L695" t="n">
        <v>3</v>
      </c>
      <c r="M695" t="n">
        <v>37</v>
      </c>
      <c r="N695" t="n">
        <v>26.13</v>
      </c>
      <c r="O695" t="n">
        <v>19131.85</v>
      </c>
      <c r="P695" t="n">
        <v>156.94</v>
      </c>
      <c r="Q695" t="n">
        <v>1389.59</v>
      </c>
      <c r="R695" t="n">
        <v>65.26000000000001</v>
      </c>
      <c r="S695" t="n">
        <v>39.31</v>
      </c>
      <c r="T695" t="n">
        <v>11998.14</v>
      </c>
      <c r="U695" t="n">
        <v>0.6</v>
      </c>
      <c r="V695" t="n">
        <v>0.86</v>
      </c>
      <c r="W695" t="n">
        <v>3.43</v>
      </c>
      <c r="X695" t="n">
        <v>0.77</v>
      </c>
      <c r="Y695" t="n">
        <v>1</v>
      </c>
      <c r="Z695" t="n">
        <v>10</v>
      </c>
    </row>
    <row r="696">
      <c r="A696" t="n">
        <v>9</v>
      </c>
      <c r="B696" t="n">
        <v>75</v>
      </c>
      <c r="C696" t="inlineStr">
        <is>
          <t xml:space="preserve">CONCLUIDO	</t>
        </is>
      </c>
      <c r="D696" t="n">
        <v>5.5024</v>
      </c>
      <c r="E696" t="n">
        <v>18.17</v>
      </c>
      <c r="F696" t="n">
        <v>14.83</v>
      </c>
      <c r="G696" t="n">
        <v>25.42</v>
      </c>
      <c r="H696" t="n">
        <v>0.37</v>
      </c>
      <c r="I696" t="n">
        <v>35</v>
      </c>
      <c r="J696" t="n">
        <v>153.58</v>
      </c>
      <c r="K696" t="n">
        <v>49.1</v>
      </c>
      <c r="L696" t="n">
        <v>3.25</v>
      </c>
      <c r="M696" t="n">
        <v>33</v>
      </c>
      <c r="N696" t="n">
        <v>26.23</v>
      </c>
      <c r="O696" t="n">
        <v>19175.02</v>
      </c>
      <c r="P696" t="n">
        <v>153.57</v>
      </c>
      <c r="Q696" t="n">
        <v>1389.94</v>
      </c>
      <c r="R696" t="n">
        <v>63.09</v>
      </c>
      <c r="S696" t="n">
        <v>39.31</v>
      </c>
      <c r="T696" t="n">
        <v>10933.7</v>
      </c>
      <c r="U696" t="n">
        <v>0.62</v>
      </c>
      <c r="V696" t="n">
        <v>0.87</v>
      </c>
      <c r="W696" t="n">
        <v>3.42</v>
      </c>
      <c r="X696" t="n">
        <v>0.7</v>
      </c>
      <c r="Y696" t="n">
        <v>1</v>
      </c>
      <c r="Z696" t="n">
        <v>10</v>
      </c>
    </row>
    <row r="697">
      <c r="A697" t="n">
        <v>10</v>
      </c>
      <c r="B697" t="n">
        <v>75</v>
      </c>
      <c r="C697" t="inlineStr">
        <is>
          <t xml:space="preserve">CONCLUIDO	</t>
        </is>
      </c>
      <c r="D697" t="n">
        <v>5.5556</v>
      </c>
      <c r="E697" t="n">
        <v>18</v>
      </c>
      <c r="F697" t="n">
        <v>14.75</v>
      </c>
      <c r="G697" t="n">
        <v>27.65</v>
      </c>
      <c r="H697" t="n">
        <v>0.4</v>
      </c>
      <c r="I697" t="n">
        <v>32</v>
      </c>
      <c r="J697" t="n">
        <v>153.93</v>
      </c>
      <c r="K697" t="n">
        <v>49.1</v>
      </c>
      <c r="L697" t="n">
        <v>3.5</v>
      </c>
      <c r="M697" t="n">
        <v>30</v>
      </c>
      <c r="N697" t="n">
        <v>26.33</v>
      </c>
      <c r="O697" t="n">
        <v>19218.22</v>
      </c>
      <c r="P697" t="n">
        <v>150.19</v>
      </c>
      <c r="Q697" t="n">
        <v>1389.87</v>
      </c>
      <c r="R697" t="n">
        <v>60.58</v>
      </c>
      <c r="S697" t="n">
        <v>39.31</v>
      </c>
      <c r="T697" t="n">
        <v>9696.09</v>
      </c>
      <c r="U697" t="n">
        <v>0.65</v>
      </c>
      <c r="V697" t="n">
        <v>0.87</v>
      </c>
      <c r="W697" t="n">
        <v>3.42</v>
      </c>
      <c r="X697" t="n">
        <v>0.62</v>
      </c>
      <c r="Y697" t="n">
        <v>1</v>
      </c>
      <c r="Z697" t="n">
        <v>10</v>
      </c>
    </row>
    <row r="698">
      <c r="A698" t="n">
        <v>11</v>
      </c>
      <c r="B698" t="n">
        <v>75</v>
      </c>
      <c r="C698" t="inlineStr">
        <is>
          <t xml:space="preserve">CONCLUIDO	</t>
        </is>
      </c>
      <c r="D698" t="n">
        <v>5.5902</v>
      </c>
      <c r="E698" t="n">
        <v>17.89</v>
      </c>
      <c r="F698" t="n">
        <v>14.7</v>
      </c>
      <c r="G698" t="n">
        <v>29.39</v>
      </c>
      <c r="H698" t="n">
        <v>0.43</v>
      </c>
      <c r="I698" t="n">
        <v>30</v>
      </c>
      <c r="J698" t="n">
        <v>154.28</v>
      </c>
      <c r="K698" t="n">
        <v>49.1</v>
      </c>
      <c r="L698" t="n">
        <v>3.75</v>
      </c>
      <c r="M698" t="n">
        <v>28</v>
      </c>
      <c r="N698" t="n">
        <v>26.43</v>
      </c>
      <c r="O698" t="n">
        <v>19261.45</v>
      </c>
      <c r="P698" t="n">
        <v>147.64</v>
      </c>
      <c r="Q698" t="n">
        <v>1389.74</v>
      </c>
      <c r="R698" t="n">
        <v>59.25</v>
      </c>
      <c r="S698" t="n">
        <v>39.31</v>
      </c>
      <c r="T698" t="n">
        <v>9038.139999999999</v>
      </c>
      <c r="U698" t="n">
        <v>0.66</v>
      </c>
      <c r="V698" t="n">
        <v>0.87</v>
      </c>
      <c r="W698" t="n">
        <v>3.4</v>
      </c>
      <c r="X698" t="n">
        <v>0.57</v>
      </c>
      <c r="Y698" t="n">
        <v>1</v>
      </c>
      <c r="Z698" t="n">
        <v>10</v>
      </c>
    </row>
    <row r="699">
      <c r="A699" t="n">
        <v>12</v>
      </c>
      <c r="B699" t="n">
        <v>75</v>
      </c>
      <c r="C699" t="inlineStr">
        <is>
          <t xml:space="preserve">CONCLUIDO	</t>
        </is>
      </c>
      <c r="D699" t="n">
        <v>5.6388</v>
      </c>
      <c r="E699" t="n">
        <v>17.73</v>
      </c>
      <c r="F699" t="n">
        <v>14.63</v>
      </c>
      <c r="G699" t="n">
        <v>32.52</v>
      </c>
      <c r="H699" t="n">
        <v>0.46</v>
      </c>
      <c r="I699" t="n">
        <v>27</v>
      </c>
      <c r="J699" t="n">
        <v>154.63</v>
      </c>
      <c r="K699" t="n">
        <v>49.1</v>
      </c>
      <c r="L699" t="n">
        <v>4</v>
      </c>
      <c r="M699" t="n">
        <v>25</v>
      </c>
      <c r="N699" t="n">
        <v>26.53</v>
      </c>
      <c r="O699" t="n">
        <v>19304.72</v>
      </c>
      <c r="P699" t="n">
        <v>144.91</v>
      </c>
      <c r="Q699" t="n">
        <v>1389.74</v>
      </c>
      <c r="R699" t="n">
        <v>57.23</v>
      </c>
      <c r="S699" t="n">
        <v>39.31</v>
      </c>
      <c r="T699" t="n">
        <v>8044.3</v>
      </c>
      <c r="U699" t="n">
        <v>0.6899999999999999</v>
      </c>
      <c r="V699" t="n">
        <v>0.88</v>
      </c>
      <c r="W699" t="n">
        <v>3.4</v>
      </c>
      <c r="X699" t="n">
        <v>0.51</v>
      </c>
      <c r="Y699" t="n">
        <v>1</v>
      </c>
      <c r="Z699" t="n">
        <v>10</v>
      </c>
    </row>
    <row r="700">
      <c r="A700" t="n">
        <v>13</v>
      </c>
      <c r="B700" t="n">
        <v>75</v>
      </c>
      <c r="C700" t="inlineStr">
        <is>
          <t xml:space="preserve">CONCLUIDO	</t>
        </is>
      </c>
      <c r="D700" t="n">
        <v>5.6673</v>
      </c>
      <c r="E700" t="n">
        <v>17.64</v>
      </c>
      <c r="F700" t="n">
        <v>14.6</v>
      </c>
      <c r="G700" t="n">
        <v>35.05</v>
      </c>
      <c r="H700" t="n">
        <v>0.49</v>
      </c>
      <c r="I700" t="n">
        <v>25</v>
      </c>
      <c r="J700" t="n">
        <v>154.98</v>
      </c>
      <c r="K700" t="n">
        <v>49.1</v>
      </c>
      <c r="L700" t="n">
        <v>4.25</v>
      </c>
      <c r="M700" t="n">
        <v>23</v>
      </c>
      <c r="N700" t="n">
        <v>26.63</v>
      </c>
      <c r="O700" t="n">
        <v>19348.03</v>
      </c>
      <c r="P700" t="n">
        <v>142.16</v>
      </c>
      <c r="Q700" t="n">
        <v>1389.76</v>
      </c>
      <c r="R700" t="n">
        <v>56.42</v>
      </c>
      <c r="S700" t="n">
        <v>39.31</v>
      </c>
      <c r="T700" t="n">
        <v>7651.85</v>
      </c>
      <c r="U700" t="n">
        <v>0.7</v>
      </c>
      <c r="V700" t="n">
        <v>0.88</v>
      </c>
      <c r="W700" t="n">
        <v>3.4</v>
      </c>
      <c r="X700" t="n">
        <v>0.48</v>
      </c>
      <c r="Y700" t="n">
        <v>1</v>
      </c>
      <c r="Z700" t="n">
        <v>10</v>
      </c>
    </row>
    <row r="701">
      <c r="A701" t="n">
        <v>14</v>
      </c>
      <c r="B701" t="n">
        <v>75</v>
      </c>
      <c r="C701" t="inlineStr">
        <is>
          <t xml:space="preserve">CONCLUIDO	</t>
        </is>
      </c>
      <c r="D701" t="n">
        <v>5.6833</v>
      </c>
      <c r="E701" t="n">
        <v>17.6</v>
      </c>
      <c r="F701" t="n">
        <v>14.59</v>
      </c>
      <c r="G701" t="n">
        <v>36.46</v>
      </c>
      <c r="H701" t="n">
        <v>0.51</v>
      </c>
      <c r="I701" t="n">
        <v>24</v>
      </c>
      <c r="J701" t="n">
        <v>155.33</v>
      </c>
      <c r="K701" t="n">
        <v>49.1</v>
      </c>
      <c r="L701" t="n">
        <v>4.5</v>
      </c>
      <c r="M701" t="n">
        <v>20</v>
      </c>
      <c r="N701" t="n">
        <v>26.74</v>
      </c>
      <c r="O701" t="n">
        <v>19391.36</v>
      </c>
      <c r="P701" t="n">
        <v>138.59</v>
      </c>
      <c r="Q701" t="n">
        <v>1389.67</v>
      </c>
      <c r="R701" t="n">
        <v>55.81</v>
      </c>
      <c r="S701" t="n">
        <v>39.31</v>
      </c>
      <c r="T701" t="n">
        <v>7352.58</v>
      </c>
      <c r="U701" t="n">
        <v>0.7</v>
      </c>
      <c r="V701" t="n">
        <v>0.88</v>
      </c>
      <c r="W701" t="n">
        <v>3.4</v>
      </c>
      <c r="X701" t="n">
        <v>0.46</v>
      </c>
      <c r="Y701" t="n">
        <v>1</v>
      </c>
      <c r="Z701" t="n">
        <v>10</v>
      </c>
    </row>
    <row r="702">
      <c r="A702" t="n">
        <v>15</v>
      </c>
      <c r="B702" t="n">
        <v>75</v>
      </c>
      <c r="C702" t="inlineStr">
        <is>
          <t xml:space="preserve">CONCLUIDO	</t>
        </is>
      </c>
      <c r="D702" t="n">
        <v>5.7187</v>
      </c>
      <c r="E702" t="n">
        <v>17.49</v>
      </c>
      <c r="F702" t="n">
        <v>14.54</v>
      </c>
      <c r="G702" t="n">
        <v>39.65</v>
      </c>
      <c r="H702" t="n">
        <v>0.54</v>
      </c>
      <c r="I702" t="n">
        <v>22</v>
      </c>
      <c r="J702" t="n">
        <v>155.68</v>
      </c>
      <c r="K702" t="n">
        <v>49.1</v>
      </c>
      <c r="L702" t="n">
        <v>4.75</v>
      </c>
      <c r="M702" t="n">
        <v>18</v>
      </c>
      <c r="N702" t="n">
        <v>26.84</v>
      </c>
      <c r="O702" t="n">
        <v>19434.74</v>
      </c>
      <c r="P702" t="n">
        <v>136.86</v>
      </c>
      <c r="Q702" t="n">
        <v>1389.75</v>
      </c>
      <c r="R702" t="n">
        <v>54.21</v>
      </c>
      <c r="S702" t="n">
        <v>39.31</v>
      </c>
      <c r="T702" t="n">
        <v>6558.88</v>
      </c>
      <c r="U702" t="n">
        <v>0.73</v>
      </c>
      <c r="V702" t="n">
        <v>0.88</v>
      </c>
      <c r="W702" t="n">
        <v>3.4</v>
      </c>
      <c r="X702" t="n">
        <v>0.42</v>
      </c>
      <c r="Y702" t="n">
        <v>1</v>
      </c>
      <c r="Z702" t="n">
        <v>10</v>
      </c>
    </row>
    <row r="703">
      <c r="A703" t="n">
        <v>16</v>
      </c>
      <c r="B703" t="n">
        <v>75</v>
      </c>
      <c r="C703" t="inlineStr">
        <is>
          <t xml:space="preserve">CONCLUIDO	</t>
        </is>
      </c>
      <c r="D703" t="n">
        <v>5.7342</v>
      </c>
      <c r="E703" t="n">
        <v>17.44</v>
      </c>
      <c r="F703" t="n">
        <v>14.52</v>
      </c>
      <c r="G703" t="n">
        <v>41.49</v>
      </c>
      <c r="H703" t="n">
        <v>0.57</v>
      </c>
      <c r="I703" t="n">
        <v>21</v>
      </c>
      <c r="J703" t="n">
        <v>156.03</v>
      </c>
      <c r="K703" t="n">
        <v>49.1</v>
      </c>
      <c r="L703" t="n">
        <v>5</v>
      </c>
      <c r="M703" t="n">
        <v>13</v>
      </c>
      <c r="N703" t="n">
        <v>26.94</v>
      </c>
      <c r="O703" t="n">
        <v>19478.15</v>
      </c>
      <c r="P703" t="n">
        <v>134.16</v>
      </c>
      <c r="Q703" t="n">
        <v>1389.57</v>
      </c>
      <c r="R703" t="n">
        <v>53.4</v>
      </c>
      <c r="S703" t="n">
        <v>39.31</v>
      </c>
      <c r="T703" t="n">
        <v>6162.84</v>
      </c>
      <c r="U703" t="n">
        <v>0.74</v>
      </c>
      <c r="V703" t="n">
        <v>0.88</v>
      </c>
      <c r="W703" t="n">
        <v>3.4</v>
      </c>
      <c r="X703" t="n">
        <v>0.4</v>
      </c>
      <c r="Y703" t="n">
        <v>1</v>
      </c>
      <c r="Z703" t="n">
        <v>10</v>
      </c>
    </row>
    <row r="704">
      <c r="A704" t="n">
        <v>17</v>
      </c>
      <c r="B704" t="n">
        <v>75</v>
      </c>
      <c r="C704" t="inlineStr">
        <is>
          <t xml:space="preserve">CONCLUIDO	</t>
        </is>
      </c>
      <c r="D704" t="n">
        <v>5.7461</v>
      </c>
      <c r="E704" t="n">
        <v>17.4</v>
      </c>
      <c r="F704" t="n">
        <v>14.52</v>
      </c>
      <c r="G704" t="n">
        <v>43.55</v>
      </c>
      <c r="H704" t="n">
        <v>0.59</v>
      </c>
      <c r="I704" t="n">
        <v>20</v>
      </c>
      <c r="J704" t="n">
        <v>156.39</v>
      </c>
      <c r="K704" t="n">
        <v>49.1</v>
      </c>
      <c r="L704" t="n">
        <v>5.25</v>
      </c>
      <c r="M704" t="n">
        <v>3</v>
      </c>
      <c r="N704" t="n">
        <v>27.04</v>
      </c>
      <c r="O704" t="n">
        <v>19521.59</v>
      </c>
      <c r="P704" t="n">
        <v>132.57</v>
      </c>
      <c r="Q704" t="n">
        <v>1389.76</v>
      </c>
      <c r="R704" t="n">
        <v>52.85</v>
      </c>
      <c r="S704" t="n">
        <v>39.31</v>
      </c>
      <c r="T704" t="n">
        <v>5891.56</v>
      </c>
      <c r="U704" t="n">
        <v>0.74</v>
      </c>
      <c r="V704" t="n">
        <v>0.88</v>
      </c>
      <c r="W704" t="n">
        <v>3.41</v>
      </c>
      <c r="X704" t="n">
        <v>0.39</v>
      </c>
      <c r="Y704" t="n">
        <v>1</v>
      </c>
      <c r="Z704" t="n">
        <v>10</v>
      </c>
    </row>
    <row r="705">
      <c r="A705" t="n">
        <v>18</v>
      </c>
      <c r="B705" t="n">
        <v>75</v>
      </c>
      <c r="C705" t="inlineStr">
        <is>
          <t xml:space="preserve">CONCLUIDO	</t>
        </is>
      </c>
      <c r="D705" t="n">
        <v>5.744</v>
      </c>
      <c r="E705" t="n">
        <v>17.41</v>
      </c>
      <c r="F705" t="n">
        <v>14.52</v>
      </c>
      <c r="G705" t="n">
        <v>43.57</v>
      </c>
      <c r="H705" t="n">
        <v>0.62</v>
      </c>
      <c r="I705" t="n">
        <v>20</v>
      </c>
      <c r="J705" t="n">
        <v>156.74</v>
      </c>
      <c r="K705" t="n">
        <v>49.1</v>
      </c>
      <c r="L705" t="n">
        <v>5.5</v>
      </c>
      <c r="M705" t="n">
        <v>1</v>
      </c>
      <c r="N705" t="n">
        <v>27.14</v>
      </c>
      <c r="O705" t="n">
        <v>19565.07</v>
      </c>
      <c r="P705" t="n">
        <v>133.04</v>
      </c>
      <c r="Q705" t="n">
        <v>1389.76</v>
      </c>
      <c r="R705" t="n">
        <v>52.91</v>
      </c>
      <c r="S705" t="n">
        <v>39.31</v>
      </c>
      <c r="T705" t="n">
        <v>5919.56</v>
      </c>
      <c r="U705" t="n">
        <v>0.74</v>
      </c>
      <c r="V705" t="n">
        <v>0.88</v>
      </c>
      <c r="W705" t="n">
        <v>3.42</v>
      </c>
      <c r="X705" t="n">
        <v>0.4</v>
      </c>
      <c r="Y705" t="n">
        <v>1</v>
      </c>
      <c r="Z705" t="n">
        <v>10</v>
      </c>
    </row>
    <row r="706">
      <c r="A706" t="n">
        <v>19</v>
      </c>
      <c r="B706" t="n">
        <v>75</v>
      </c>
      <c r="C706" t="inlineStr">
        <is>
          <t xml:space="preserve">CONCLUIDO	</t>
        </is>
      </c>
      <c r="D706" t="n">
        <v>5.7424</v>
      </c>
      <c r="E706" t="n">
        <v>17.41</v>
      </c>
      <c r="F706" t="n">
        <v>14.53</v>
      </c>
      <c r="G706" t="n">
        <v>43.58</v>
      </c>
      <c r="H706" t="n">
        <v>0.65</v>
      </c>
      <c r="I706" t="n">
        <v>20</v>
      </c>
      <c r="J706" t="n">
        <v>157.09</v>
      </c>
      <c r="K706" t="n">
        <v>49.1</v>
      </c>
      <c r="L706" t="n">
        <v>5.75</v>
      </c>
      <c r="M706" t="n">
        <v>0</v>
      </c>
      <c r="N706" t="n">
        <v>27.25</v>
      </c>
      <c r="O706" t="n">
        <v>19608.58</v>
      </c>
      <c r="P706" t="n">
        <v>133.34</v>
      </c>
      <c r="Q706" t="n">
        <v>1389.81</v>
      </c>
      <c r="R706" t="n">
        <v>52.94</v>
      </c>
      <c r="S706" t="n">
        <v>39.31</v>
      </c>
      <c r="T706" t="n">
        <v>5936.06</v>
      </c>
      <c r="U706" t="n">
        <v>0.74</v>
      </c>
      <c r="V706" t="n">
        <v>0.88</v>
      </c>
      <c r="W706" t="n">
        <v>3.42</v>
      </c>
      <c r="X706" t="n">
        <v>0.4</v>
      </c>
      <c r="Y706" t="n">
        <v>1</v>
      </c>
      <c r="Z706" t="n">
        <v>10</v>
      </c>
    </row>
    <row r="707">
      <c r="A707" t="n">
        <v>0</v>
      </c>
      <c r="B707" t="n">
        <v>95</v>
      </c>
      <c r="C707" t="inlineStr">
        <is>
          <t xml:space="preserve">CONCLUIDO	</t>
        </is>
      </c>
      <c r="D707" t="n">
        <v>3.7885</v>
      </c>
      <c r="E707" t="n">
        <v>26.4</v>
      </c>
      <c r="F707" t="n">
        <v>17.6</v>
      </c>
      <c r="G707" t="n">
        <v>6.21</v>
      </c>
      <c r="H707" t="n">
        <v>0.1</v>
      </c>
      <c r="I707" t="n">
        <v>170</v>
      </c>
      <c r="J707" t="n">
        <v>185.69</v>
      </c>
      <c r="K707" t="n">
        <v>53.44</v>
      </c>
      <c r="L707" t="n">
        <v>1</v>
      </c>
      <c r="M707" t="n">
        <v>168</v>
      </c>
      <c r="N707" t="n">
        <v>36.26</v>
      </c>
      <c r="O707" t="n">
        <v>23136.14</v>
      </c>
      <c r="P707" t="n">
        <v>235.53</v>
      </c>
      <c r="Q707" t="n">
        <v>1390.68</v>
      </c>
      <c r="R707" t="n">
        <v>149.95</v>
      </c>
      <c r="S707" t="n">
        <v>39.31</v>
      </c>
      <c r="T707" t="n">
        <v>53688.79</v>
      </c>
      <c r="U707" t="n">
        <v>0.26</v>
      </c>
      <c r="V707" t="n">
        <v>0.73</v>
      </c>
      <c r="W707" t="n">
        <v>3.63</v>
      </c>
      <c r="X707" t="n">
        <v>3.47</v>
      </c>
      <c r="Y707" t="n">
        <v>1</v>
      </c>
      <c r="Z707" t="n">
        <v>10</v>
      </c>
    </row>
    <row r="708">
      <c r="A708" t="n">
        <v>1</v>
      </c>
      <c r="B708" t="n">
        <v>95</v>
      </c>
      <c r="C708" t="inlineStr">
        <is>
          <t xml:space="preserve">CONCLUIDO	</t>
        </is>
      </c>
      <c r="D708" t="n">
        <v>4.1634</v>
      </c>
      <c r="E708" t="n">
        <v>24.02</v>
      </c>
      <c r="F708" t="n">
        <v>16.75</v>
      </c>
      <c r="G708" t="n">
        <v>7.79</v>
      </c>
      <c r="H708" t="n">
        <v>0.12</v>
      </c>
      <c r="I708" t="n">
        <v>129</v>
      </c>
      <c r="J708" t="n">
        <v>186.07</v>
      </c>
      <c r="K708" t="n">
        <v>53.44</v>
      </c>
      <c r="L708" t="n">
        <v>1.25</v>
      </c>
      <c r="M708" t="n">
        <v>127</v>
      </c>
      <c r="N708" t="n">
        <v>36.39</v>
      </c>
      <c r="O708" t="n">
        <v>23182.76</v>
      </c>
      <c r="P708" t="n">
        <v>222.53</v>
      </c>
      <c r="Q708" t="n">
        <v>1390.15</v>
      </c>
      <c r="R708" t="n">
        <v>122.73</v>
      </c>
      <c r="S708" t="n">
        <v>39.31</v>
      </c>
      <c r="T708" t="n">
        <v>40285.23</v>
      </c>
      <c r="U708" t="n">
        <v>0.32</v>
      </c>
      <c r="V708" t="n">
        <v>0.77</v>
      </c>
      <c r="W708" t="n">
        <v>3.58</v>
      </c>
      <c r="X708" t="n">
        <v>2.62</v>
      </c>
      <c r="Y708" t="n">
        <v>1</v>
      </c>
      <c r="Z708" t="n">
        <v>10</v>
      </c>
    </row>
    <row r="709">
      <c r="A709" t="n">
        <v>2</v>
      </c>
      <c r="B709" t="n">
        <v>95</v>
      </c>
      <c r="C709" t="inlineStr">
        <is>
          <t xml:space="preserve">CONCLUIDO	</t>
        </is>
      </c>
      <c r="D709" t="n">
        <v>4.4429</v>
      </c>
      <c r="E709" t="n">
        <v>22.51</v>
      </c>
      <c r="F709" t="n">
        <v>16.21</v>
      </c>
      <c r="G709" t="n">
        <v>9.44</v>
      </c>
      <c r="H709" t="n">
        <v>0.14</v>
      </c>
      <c r="I709" t="n">
        <v>103</v>
      </c>
      <c r="J709" t="n">
        <v>186.45</v>
      </c>
      <c r="K709" t="n">
        <v>53.44</v>
      </c>
      <c r="L709" t="n">
        <v>1.5</v>
      </c>
      <c r="M709" t="n">
        <v>101</v>
      </c>
      <c r="N709" t="n">
        <v>36.51</v>
      </c>
      <c r="O709" t="n">
        <v>23229.42</v>
      </c>
      <c r="P709" t="n">
        <v>213.75</v>
      </c>
      <c r="Q709" t="n">
        <v>1390.07</v>
      </c>
      <c r="R709" t="n">
        <v>106.08</v>
      </c>
      <c r="S709" t="n">
        <v>39.31</v>
      </c>
      <c r="T709" t="n">
        <v>32090.02</v>
      </c>
      <c r="U709" t="n">
        <v>0.37</v>
      </c>
      <c r="V709" t="n">
        <v>0.79</v>
      </c>
      <c r="W709" t="n">
        <v>3.53</v>
      </c>
      <c r="X709" t="n">
        <v>2.08</v>
      </c>
      <c r="Y709" t="n">
        <v>1</v>
      </c>
      <c r="Z709" t="n">
        <v>10</v>
      </c>
    </row>
    <row r="710">
      <c r="A710" t="n">
        <v>3</v>
      </c>
      <c r="B710" t="n">
        <v>95</v>
      </c>
      <c r="C710" t="inlineStr">
        <is>
          <t xml:space="preserve">CONCLUIDO	</t>
        </is>
      </c>
      <c r="D710" t="n">
        <v>4.6431</v>
      </c>
      <c r="E710" t="n">
        <v>21.54</v>
      </c>
      <c r="F710" t="n">
        <v>15.87</v>
      </c>
      <c r="G710" t="n">
        <v>11.07</v>
      </c>
      <c r="H710" t="n">
        <v>0.17</v>
      </c>
      <c r="I710" t="n">
        <v>86</v>
      </c>
      <c r="J710" t="n">
        <v>186.83</v>
      </c>
      <c r="K710" t="n">
        <v>53.44</v>
      </c>
      <c r="L710" t="n">
        <v>1.75</v>
      </c>
      <c r="M710" t="n">
        <v>84</v>
      </c>
      <c r="N710" t="n">
        <v>36.64</v>
      </c>
      <c r="O710" t="n">
        <v>23276.13</v>
      </c>
      <c r="P710" t="n">
        <v>207.72</v>
      </c>
      <c r="Q710" t="n">
        <v>1390.15</v>
      </c>
      <c r="R710" t="n">
        <v>95.11</v>
      </c>
      <c r="S710" t="n">
        <v>39.31</v>
      </c>
      <c r="T710" t="n">
        <v>26692.92</v>
      </c>
      <c r="U710" t="n">
        <v>0.41</v>
      </c>
      <c r="V710" t="n">
        <v>0.8100000000000001</v>
      </c>
      <c r="W710" t="n">
        <v>3.52</v>
      </c>
      <c r="X710" t="n">
        <v>1.74</v>
      </c>
      <c r="Y710" t="n">
        <v>1</v>
      </c>
      <c r="Z710" t="n">
        <v>10</v>
      </c>
    </row>
    <row r="711">
      <c r="A711" t="n">
        <v>4</v>
      </c>
      <c r="B711" t="n">
        <v>95</v>
      </c>
      <c r="C711" t="inlineStr">
        <is>
          <t xml:space="preserve">CONCLUIDO	</t>
        </is>
      </c>
      <c r="D711" t="n">
        <v>4.8007</v>
      </c>
      <c r="E711" t="n">
        <v>20.83</v>
      </c>
      <c r="F711" t="n">
        <v>15.61</v>
      </c>
      <c r="G711" t="n">
        <v>12.65</v>
      </c>
      <c r="H711" t="n">
        <v>0.19</v>
      </c>
      <c r="I711" t="n">
        <v>74</v>
      </c>
      <c r="J711" t="n">
        <v>187.21</v>
      </c>
      <c r="K711" t="n">
        <v>53.44</v>
      </c>
      <c r="L711" t="n">
        <v>2</v>
      </c>
      <c r="M711" t="n">
        <v>72</v>
      </c>
      <c r="N711" t="n">
        <v>36.77</v>
      </c>
      <c r="O711" t="n">
        <v>23322.88</v>
      </c>
      <c r="P711" t="n">
        <v>202.67</v>
      </c>
      <c r="Q711" t="n">
        <v>1389.76</v>
      </c>
      <c r="R711" t="n">
        <v>87.66</v>
      </c>
      <c r="S711" t="n">
        <v>39.31</v>
      </c>
      <c r="T711" t="n">
        <v>23026.23</v>
      </c>
      <c r="U711" t="n">
        <v>0.45</v>
      </c>
      <c r="V711" t="n">
        <v>0.82</v>
      </c>
      <c r="W711" t="n">
        <v>3.48</v>
      </c>
      <c r="X711" t="n">
        <v>1.48</v>
      </c>
      <c r="Y711" t="n">
        <v>1</v>
      </c>
      <c r="Z711" t="n">
        <v>10</v>
      </c>
    </row>
    <row r="712">
      <c r="A712" t="n">
        <v>5</v>
      </c>
      <c r="B712" t="n">
        <v>95</v>
      </c>
      <c r="C712" t="inlineStr">
        <is>
          <t xml:space="preserve">CONCLUIDO	</t>
        </is>
      </c>
      <c r="D712" t="n">
        <v>4.9287</v>
      </c>
      <c r="E712" t="n">
        <v>20.29</v>
      </c>
      <c r="F712" t="n">
        <v>15.4</v>
      </c>
      <c r="G712" t="n">
        <v>14.22</v>
      </c>
      <c r="H712" t="n">
        <v>0.21</v>
      </c>
      <c r="I712" t="n">
        <v>65</v>
      </c>
      <c r="J712" t="n">
        <v>187.59</v>
      </c>
      <c r="K712" t="n">
        <v>53.44</v>
      </c>
      <c r="L712" t="n">
        <v>2.25</v>
      </c>
      <c r="M712" t="n">
        <v>63</v>
      </c>
      <c r="N712" t="n">
        <v>36.9</v>
      </c>
      <c r="O712" t="n">
        <v>23369.68</v>
      </c>
      <c r="P712" t="n">
        <v>198.58</v>
      </c>
      <c r="Q712" t="n">
        <v>1389.87</v>
      </c>
      <c r="R712" t="n">
        <v>81.38</v>
      </c>
      <c r="S712" t="n">
        <v>39.31</v>
      </c>
      <c r="T712" t="n">
        <v>19932.51</v>
      </c>
      <c r="U712" t="n">
        <v>0.48</v>
      </c>
      <c r="V712" t="n">
        <v>0.83</v>
      </c>
      <c r="W712" t="n">
        <v>3.46</v>
      </c>
      <c r="X712" t="n">
        <v>1.28</v>
      </c>
      <c r="Y712" t="n">
        <v>1</v>
      </c>
      <c r="Z712" t="n">
        <v>10</v>
      </c>
    </row>
    <row r="713">
      <c r="A713" t="n">
        <v>6</v>
      </c>
      <c r="B713" t="n">
        <v>95</v>
      </c>
      <c r="C713" t="inlineStr">
        <is>
          <t xml:space="preserve">CONCLUIDO	</t>
        </is>
      </c>
      <c r="D713" t="n">
        <v>5.0383</v>
      </c>
      <c r="E713" t="n">
        <v>19.85</v>
      </c>
      <c r="F713" t="n">
        <v>15.26</v>
      </c>
      <c r="G713" t="n">
        <v>16.06</v>
      </c>
      <c r="H713" t="n">
        <v>0.24</v>
      </c>
      <c r="I713" t="n">
        <v>57</v>
      </c>
      <c r="J713" t="n">
        <v>187.97</v>
      </c>
      <c r="K713" t="n">
        <v>53.44</v>
      </c>
      <c r="L713" t="n">
        <v>2.5</v>
      </c>
      <c r="M713" t="n">
        <v>55</v>
      </c>
      <c r="N713" t="n">
        <v>37.03</v>
      </c>
      <c r="O713" t="n">
        <v>23416.52</v>
      </c>
      <c r="P713" t="n">
        <v>195.15</v>
      </c>
      <c r="Q713" t="n">
        <v>1389.77</v>
      </c>
      <c r="R713" t="n">
        <v>76.45999999999999</v>
      </c>
      <c r="S713" t="n">
        <v>39.31</v>
      </c>
      <c r="T713" t="n">
        <v>17509.61</v>
      </c>
      <c r="U713" t="n">
        <v>0.51</v>
      </c>
      <c r="V713" t="n">
        <v>0.84</v>
      </c>
      <c r="W713" t="n">
        <v>3.46</v>
      </c>
      <c r="X713" t="n">
        <v>1.13</v>
      </c>
      <c r="Y713" t="n">
        <v>1</v>
      </c>
      <c r="Z713" t="n">
        <v>10</v>
      </c>
    </row>
    <row r="714">
      <c r="A714" t="n">
        <v>7</v>
      </c>
      <c r="B714" t="n">
        <v>95</v>
      </c>
      <c r="C714" t="inlineStr">
        <is>
          <t xml:space="preserve">CONCLUIDO	</t>
        </is>
      </c>
      <c r="D714" t="n">
        <v>5.127</v>
      </c>
      <c r="E714" t="n">
        <v>19.5</v>
      </c>
      <c r="F714" t="n">
        <v>15.14</v>
      </c>
      <c r="G714" t="n">
        <v>17.81</v>
      </c>
      <c r="H714" t="n">
        <v>0.26</v>
      </c>
      <c r="I714" t="n">
        <v>51</v>
      </c>
      <c r="J714" t="n">
        <v>188.35</v>
      </c>
      <c r="K714" t="n">
        <v>53.44</v>
      </c>
      <c r="L714" t="n">
        <v>2.75</v>
      </c>
      <c r="M714" t="n">
        <v>49</v>
      </c>
      <c r="N714" t="n">
        <v>37.16</v>
      </c>
      <c r="O714" t="n">
        <v>23463.4</v>
      </c>
      <c r="P714" t="n">
        <v>191.88</v>
      </c>
      <c r="Q714" t="n">
        <v>1389.77</v>
      </c>
      <c r="R714" t="n">
        <v>73.05</v>
      </c>
      <c r="S714" t="n">
        <v>39.31</v>
      </c>
      <c r="T714" t="n">
        <v>15835.57</v>
      </c>
      <c r="U714" t="n">
        <v>0.54</v>
      </c>
      <c r="V714" t="n">
        <v>0.85</v>
      </c>
      <c r="W714" t="n">
        <v>3.44</v>
      </c>
      <c r="X714" t="n">
        <v>1.01</v>
      </c>
      <c r="Y714" t="n">
        <v>1</v>
      </c>
      <c r="Z714" t="n">
        <v>10</v>
      </c>
    </row>
    <row r="715">
      <c r="A715" t="n">
        <v>8</v>
      </c>
      <c r="B715" t="n">
        <v>95</v>
      </c>
      <c r="C715" t="inlineStr">
        <is>
          <t xml:space="preserve">CONCLUIDO	</t>
        </is>
      </c>
      <c r="D715" t="n">
        <v>5.1875</v>
      </c>
      <c r="E715" t="n">
        <v>19.28</v>
      </c>
      <c r="F715" t="n">
        <v>15.06</v>
      </c>
      <c r="G715" t="n">
        <v>19.22</v>
      </c>
      <c r="H715" t="n">
        <v>0.28</v>
      </c>
      <c r="I715" t="n">
        <v>47</v>
      </c>
      <c r="J715" t="n">
        <v>188.73</v>
      </c>
      <c r="K715" t="n">
        <v>53.44</v>
      </c>
      <c r="L715" t="n">
        <v>3</v>
      </c>
      <c r="M715" t="n">
        <v>45</v>
      </c>
      <c r="N715" t="n">
        <v>37.29</v>
      </c>
      <c r="O715" t="n">
        <v>23510.33</v>
      </c>
      <c r="P715" t="n">
        <v>189.83</v>
      </c>
      <c r="Q715" t="n">
        <v>1389.84</v>
      </c>
      <c r="R715" t="n">
        <v>70.43000000000001</v>
      </c>
      <c r="S715" t="n">
        <v>39.31</v>
      </c>
      <c r="T715" t="n">
        <v>14546.98</v>
      </c>
      <c r="U715" t="n">
        <v>0.5600000000000001</v>
      </c>
      <c r="V715" t="n">
        <v>0.85</v>
      </c>
      <c r="W715" t="n">
        <v>3.44</v>
      </c>
      <c r="X715" t="n">
        <v>0.9399999999999999</v>
      </c>
      <c r="Y715" t="n">
        <v>1</v>
      </c>
      <c r="Z715" t="n">
        <v>10</v>
      </c>
    </row>
    <row r="716">
      <c r="A716" t="n">
        <v>9</v>
      </c>
      <c r="B716" t="n">
        <v>95</v>
      </c>
      <c r="C716" t="inlineStr">
        <is>
          <t xml:space="preserve">CONCLUIDO	</t>
        </is>
      </c>
      <c r="D716" t="n">
        <v>5.251</v>
      </c>
      <c r="E716" t="n">
        <v>19.04</v>
      </c>
      <c r="F716" t="n">
        <v>14.97</v>
      </c>
      <c r="G716" t="n">
        <v>20.89</v>
      </c>
      <c r="H716" t="n">
        <v>0.3</v>
      </c>
      <c r="I716" t="n">
        <v>43</v>
      </c>
      <c r="J716" t="n">
        <v>189.11</v>
      </c>
      <c r="K716" t="n">
        <v>53.44</v>
      </c>
      <c r="L716" t="n">
        <v>3.25</v>
      </c>
      <c r="M716" t="n">
        <v>41</v>
      </c>
      <c r="N716" t="n">
        <v>37.42</v>
      </c>
      <c r="O716" t="n">
        <v>23557.3</v>
      </c>
      <c r="P716" t="n">
        <v>186.78</v>
      </c>
      <c r="Q716" t="n">
        <v>1389.58</v>
      </c>
      <c r="R716" t="n">
        <v>68.01000000000001</v>
      </c>
      <c r="S716" t="n">
        <v>39.31</v>
      </c>
      <c r="T716" t="n">
        <v>13357.97</v>
      </c>
      <c r="U716" t="n">
        <v>0.58</v>
      </c>
      <c r="V716" t="n">
        <v>0.86</v>
      </c>
      <c r="W716" t="n">
        <v>3.43</v>
      </c>
      <c r="X716" t="n">
        <v>0.85</v>
      </c>
      <c r="Y716" t="n">
        <v>1</v>
      </c>
      <c r="Z716" t="n">
        <v>10</v>
      </c>
    </row>
    <row r="717">
      <c r="A717" t="n">
        <v>10</v>
      </c>
      <c r="B717" t="n">
        <v>95</v>
      </c>
      <c r="C717" t="inlineStr">
        <is>
          <t xml:space="preserve">CONCLUIDO	</t>
        </is>
      </c>
      <c r="D717" t="n">
        <v>5.3198</v>
      </c>
      <c r="E717" t="n">
        <v>18.8</v>
      </c>
      <c r="F717" t="n">
        <v>14.88</v>
      </c>
      <c r="G717" t="n">
        <v>22.89</v>
      </c>
      <c r="H717" t="n">
        <v>0.33</v>
      </c>
      <c r="I717" t="n">
        <v>39</v>
      </c>
      <c r="J717" t="n">
        <v>189.49</v>
      </c>
      <c r="K717" t="n">
        <v>53.44</v>
      </c>
      <c r="L717" t="n">
        <v>3.5</v>
      </c>
      <c r="M717" t="n">
        <v>37</v>
      </c>
      <c r="N717" t="n">
        <v>37.55</v>
      </c>
      <c r="O717" t="n">
        <v>23604.32</v>
      </c>
      <c r="P717" t="n">
        <v>184.16</v>
      </c>
      <c r="Q717" t="n">
        <v>1389.81</v>
      </c>
      <c r="R717" t="n">
        <v>64.86</v>
      </c>
      <c r="S717" t="n">
        <v>39.31</v>
      </c>
      <c r="T717" t="n">
        <v>11798.4</v>
      </c>
      <c r="U717" t="n">
        <v>0.61</v>
      </c>
      <c r="V717" t="n">
        <v>0.86</v>
      </c>
      <c r="W717" t="n">
        <v>3.42</v>
      </c>
      <c r="X717" t="n">
        <v>0.75</v>
      </c>
      <c r="Y717" t="n">
        <v>1</v>
      </c>
      <c r="Z717" t="n">
        <v>10</v>
      </c>
    </row>
    <row r="718">
      <c r="A718" t="n">
        <v>11</v>
      </c>
      <c r="B718" t="n">
        <v>95</v>
      </c>
      <c r="C718" t="inlineStr">
        <is>
          <t xml:space="preserve">CONCLUIDO	</t>
        </is>
      </c>
      <c r="D718" t="n">
        <v>5.3709</v>
      </c>
      <c r="E718" t="n">
        <v>18.62</v>
      </c>
      <c r="F718" t="n">
        <v>14.81</v>
      </c>
      <c r="G718" t="n">
        <v>24.68</v>
      </c>
      <c r="H718" t="n">
        <v>0.35</v>
      </c>
      <c r="I718" t="n">
        <v>36</v>
      </c>
      <c r="J718" t="n">
        <v>189.87</v>
      </c>
      <c r="K718" t="n">
        <v>53.44</v>
      </c>
      <c r="L718" t="n">
        <v>3.75</v>
      </c>
      <c r="M718" t="n">
        <v>34</v>
      </c>
      <c r="N718" t="n">
        <v>37.69</v>
      </c>
      <c r="O718" t="n">
        <v>23651.38</v>
      </c>
      <c r="P718" t="n">
        <v>181.5</v>
      </c>
      <c r="Q718" t="n">
        <v>1389.76</v>
      </c>
      <c r="R718" t="n">
        <v>62.6</v>
      </c>
      <c r="S718" t="n">
        <v>39.31</v>
      </c>
      <c r="T718" t="n">
        <v>10686.6</v>
      </c>
      <c r="U718" t="n">
        <v>0.63</v>
      </c>
      <c r="V718" t="n">
        <v>0.87</v>
      </c>
      <c r="W718" t="n">
        <v>3.42</v>
      </c>
      <c r="X718" t="n">
        <v>0.6899999999999999</v>
      </c>
      <c r="Y718" t="n">
        <v>1</v>
      </c>
      <c r="Z718" t="n">
        <v>10</v>
      </c>
    </row>
    <row r="719">
      <c r="A719" t="n">
        <v>12</v>
      </c>
      <c r="B719" t="n">
        <v>95</v>
      </c>
      <c r="C719" t="inlineStr">
        <is>
          <t xml:space="preserve">CONCLUIDO	</t>
        </is>
      </c>
      <c r="D719" t="n">
        <v>5.4009</v>
      </c>
      <c r="E719" t="n">
        <v>18.52</v>
      </c>
      <c r="F719" t="n">
        <v>14.78</v>
      </c>
      <c r="G719" t="n">
        <v>26.08</v>
      </c>
      <c r="H719" t="n">
        <v>0.37</v>
      </c>
      <c r="I719" t="n">
        <v>34</v>
      </c>
      <c r="J719" t="n">
        <v>190.25</v>
      </c>
      <c r="K719" t="n">
        <v>53.44</v>
      </c>
      <c r="L719" t="n">
        <v>4</v>
      </c>
      <c r="M719" t="n">
        <v>32</v>
      </c>
      <c r="N719" t="n">
        <v>37.82</v>
      </c>
      <c r="O719" t="n">
        <v>23698.48</v>
      </c>
      <c r="P719" t="n">
        <v>179.35</v>
      </c>
      <c r="Q719" t="n">
        <v>1389.82</v>
      </c>
      <c r="R719" t="n">
        <v>62.05</v>
      </c>
      <c r="S719" t="n">
        <v>39.31</v>
      </c>
      <c r="T719" t="n">
        <v>10421.32</v>
      </c>
      <c r="U719" t="n">
        <v>0.63</v>
      </c>
      <c r="V719" t="n">
        <v>0.87</v>
      </c>
      <c r="W719" t="n">
        <v>3.41</v>
      </c>
      <c r="X719" t="n">
        <v>0.66</v>
      </c>
      <c r="Y719" t="n">
        <v>1</v>
      </c>
      <c r="Z719" t="n">
        <v>10</v>
      </c>
    </row>
    <row r="720">
      <c r="A720" t="n">
        <v>13</v>
      </c>
      <c r="B720" t="n">
        <v>95</v>
      </c>
      <c r="C720" t="inlineStr">
        <is>
          <t xml:space="preserve">CONCLUIDO	</t>
        </is>
      </c>
      <c r="D720" t="n">
        <v>5.4455</v>
      </c>
      <c r="E720" t="n">
        <v>18.36</v>
      </c>
      <c r="F720" t="n">
        <v>14.74</v>
      </c>
      <c r="G720" t="n">
        <v>28.53</v>
      </c>
      <c r="H720" t="n">
        <v>0.4</v>
      </c>
      <c r="I720" t="n">
        <v>31</v>
      </c>
      <c r="J720" t="n">
        <v>190.63</v>
      </c>
      <c r="K720" t="n">
        <v>53.44</v>
      </c>
      <c r="L720" t="n">
        <v>4.25</v>
      </c>
      <c r="M720" t="n">
        <v>29</v>
      </c>
      <c r="N720" t="n">
        <v>37.95</v>
      </c>
      <c r="O720" t="n">
        <v>23745.63</v>
      </c>
      <c r="P720" t="n">
        <v>177.44</v>
      </c>
      <c r="Q720" t="n">
        <v>1389.74</v>
      </c>
      <c r="R720" t="n">
        <v>60.76</v>
      </c>
      <c r="S720" t="n">
        <v>39.31</v>
      </c>
      <c r="T720" t="n">
        <v>9790.77</v>
      </c>
      <c r="U720" t="n">
        <v>0.65</v>
      </c>
      <c r="V720" t="n">
        <v>0.87</v>
      </c>
      <c r="W720" t="n">
        <v>3.41</v>
      </c>
      <c r="X720" t="n">
        <v>0.62</v>
      </c>
      <c r="Y720" t="n">
        <v>1</v>
      </c>
      <c r="Z720" t="n">
        <v>10</v>
      </c>
    </row>
    <row r="721">
      <c r="A721" t="n">
        <v>14</v>
      </c>
      <c r="B721" t="n">
        <v>95</v>
      </c>
      <c r="C721" t="inlineStr">
        <is>
          <t xml:space="preserve">CONCLUIDO	</t>
        </is>
      </c>
      <c r="D721" t="n">
        <v>5.4794</v>
      </c>
      <c r="E721" t="n">
        <v>18.25</v>
      </c>
      <c r="F721" t="n">
        <v>14.7</v>
      </c>
      <c r="G721" t="n">
        <v>30.42</v>
      </c>
      <c r="H721" t="n">
        <v>0.42</v>
      </c>
      <c r="I721" t="n">
        <v>29</v>
      </c>
      <c r="J721" t="n">
        <v>191.02</v>
      </c>
      <c r="K721" t="n">
        <v>53.44</v>
      </c>
      <c r="L721" t="n">
        <v>4.5</v>
      </c>
      <c r="M721" t="n">
        <v>27</v>
      </c>
      <c r="N721" t="n">
        <v>38.08</v>
      </c>
      <c r="O721" t="n">
        <v>23792.83</v>
      </c>
      <c r="P721" t="n">
        <v>175.2</v>
      </c>
      <c r="Q721" t="n">
        <v>1389.74</v>
      </c>
      <c r="R721" t="n">
        <v>59.1</v>
      </c>
      <c r="S721" t="n">
        <v>39.31</v>
      </c>
      <c r="T721" t="n">
        <v>8972.84</v>
      </c>
      <c r="U721" t="n">
        <v>0.67</v>
      </c>
      <c r="V721" t="n">
        <v>0.87</v>
      </c>
      <c r="W721" t="n">
        <v>3.42</v>
      </c>
      <c r="X721" t="n">
        <v>0.58</v>
      </c>
      <c r="Y721" t="n">
        <v>1</v>
      </c>
      <c r="Z721" t="n">
        <v>10</v>
      </c>
    </row>
    <row r="722">
      <c r="A722" t="n">
        <v>15</v>
      </c>
      <c r="B722" t="n">
        <v>95</v>
      </c>
      <c r="C722" t="inlineStr">
        <is>
          <t xml:space="preserve">CONCLUIDO	</t>
        </is>
      </c>
      <c r="D722" t="n">
        <v>5.5024</v>
      </c>
      <c r="E722" t="n">
        <v>18.17</v>
      </c>
      <c r="F722" t="n">
        <v>14.66</v>
      </c>
      <c r="G722" t="n">
        <v>31.42</v>
      </c>
      <c r="H722" t="n">
        <v>0.44</v>
      </c>
      <c r="I722" t="n">
        <v>28</v>
      </c>
      <c r="J722" t="n">
        <v>191.4</v>
      </c>
      <c r="K722" t="n">
        <v>53.44</v>
      </c>
      <c r="L722" t="n">
        <v>4.75</v>
      </c>
      <c r="M722" t="n">
        <v>26</v>
      </c>
      <c r="N722" t="n">
        <v>38.22</v>
      </c>
      <c r="O722" t="n">
        <v>23840.07</v>
      </c>
      <c r="P722" t="n">
        <v>173.06</v>
      </c>
      <c r="Q722" t="n">
        <v>1389.8</v>
      </c>
      <c r="R722" t="n">
        <v>58.22</v>
      </c>
      <c r="S722" t="n">
        <v>39.31</v>
      </c>
      <c r="T722" t="n">
        <v>8538.030000000001</v>
      </c>
      <c r="U722" t="n">
        <v>0.68</v>
      </c>
      <c r="V722" t="n">
        <v>0.88</v>
      </c>
      <c r="W722" t="n">
        <v>3.4</v>
      </c>
      <c r="X722" t="n">
        <v>0.54</v>
      </c>
      <c r="Y722" t="n">
        <v>1</v>
      </c>
      <c r="Z722" t="n">
        <v>10</v>
      </c>
    </row>
    <row r="723">
      <c r="A723" t="n">
        <v>16</v>
      </c>
      <c r="B723" t="n">
        <v>95</v>
      </c>
      <c r="C723" t="inlineStr">
        <is>
          <t xml:space="preserve">CONCLUIDO	</t>
        </is>
      </c>
      <c r="D723" t="n">
        <v>5.5347</v>
      </c>
      <c r="E723" t="n">
        <v>18.07</v>
      </c>
      <c r="F723" t="n">
        <v>14.63</v>
      </c>
      <c r="G723" t="n">
        <v>33.76</v>
      </c>
      <c r="H723" t="n">
        <v>0.46</v>
      </c>
      <c r="I723" t="n">
        <v>26</v>
      </c>
      <c r="J723" t="n">
        <v>191.78</v>
      </c>
      <c r="K723" t="n">
        <v>53.44</v>
      </c>
      <c r="L723" t="n">
        <v>5</v>
      </c>
      <c r="M723" t="n">
        <v>24</v>
      </c>
      <c r="N723" t="n">
        <v>38.35</v>
      </c>
      <c r="O723" t="n">
        <v>23887.36</v>
      </c>
      <c r="P723" t="n">
        <v>170.83</v>
      </c>
      <c r="Q723" t="n">
        <v>1389.7</v>
      </c>
      <c r="R723" t="n">
        <v>57.17</v>
      </c>
      <c r="S723" t="n">
        <v>39.31</v>
      </c>
      <c r="T723" t="n">
        <v>8020.61</v>
      </c>
      <c r="U723" t="n">
        <v>0.6899999999999999</v>
      </c>
      <c r="V723" t="n">
        <v>0.88</v>
      </c>
      <c r="W723" t="n">
        <v>3.4</v>
      </c>
      <c r="X723" t="n">
        <v>0.51</v>
      </c>
      <c r="Y723" t="n">
        <v>1</v>
      </c>
      <c r="Z723" t="n">
        <v>10</v>
      </c>
    </row>
    <row r="724">
      <c r="A724" t="n">
        <v>17</v>
      </c>
      <c r="B724" t="n">
        <v>95</v>
      </c>
      <c r="C724" t="inlineStr">
        <is>
          <t xml:space="preserve">CONCLUIDO	</t>
        </is>
      </c>
      <c r="D724" t="n">
        <v>5.5757</v>
      </c>
      <c r="E724" t="n">
        <v>17.93</v>
      </c>
      <c r="F724" t="n">
        <v>14.57</v>
      </c>
      <c r="G724" t="n">
        <v>36.43</v>
      </c>
      <c r="H724" t="n">
        <v>0.48</v>
      </c>
      <c r="I724" t="n">
        <v>24</v>
      </c>
      <c r="J724" t="n">
        <v>192.17</v>
      </c>
      <c r="K724" t="n">
        <v>53.44</v>
      </c>
      <c r="L724" t="n">
        <v>5.25</v>
      </c>
      <c r="M724" t="n">
        <v>22</v>
      </c>
      <c r="N724" t="n">
        <v>38.48</v>
      </c>
      <c r="O724" t="n">
        <v>23934.69</v>
      </c>
      <c r="P724" t="n">
        <v>168.38</v>
      </c>
      <c r="Q724" t="n">
        <v>1389.58</v>
      </c>
      <c r="R724" t="n">
        <v>55.32</v>
      </c>
      <c r="S724" t="n">
        <v>39.31</v>
      </c>
      <c r="T724" t="n">
        <v>7107.29</v>
      </c>
      <c r="U724" t="n">
        <v>0.71</v>
      </c>
      <c r="V724" t="n">
        <v>0.88</v>
      </c>
      <c r="W724" t="n">
        <v>3.4</v>
      </c>
      <c r="X724" t="n">
        <v>0.45</v>
      </c>
      <c r="Y724" t="n">
        <v>1</v>
      </c>
      <c r="Z724" t="n">
        <v>10</v>
      </c>
    </row>
    <row r="725">
      <c r="A725" t="n">
        <v>18</v>
      </c>
      <c r="B725" t="n">
        <v>95</v>
      </c>
      <c r="C725" t="inlineStr">
        <is>
          <t xml:space="preserve">CONCLUIDO	</t>
        </is>
      </c>
      <c r="D725" t="n">
        <v>5.5898</v>
      </c>
      <c r="E725" t="n">
        <v>17.89</v>
      </c>
      <c r="F725" t="n">
        <v>14.56</v>
      </c>
      <c r="G725" t="n">
        <v>38</v>
      </c>
      <c r="H725" t="n">
        <v>0.51</v>
      </c>
      <c r="I725" t="n">
        <v>23</v>
      </c>
      <c r="J725" t="n">
        <v>192.55</v>
      </c>
      <c r="K725" t="n">
        <v>53.44</v>
      </c>
      <c r="L725" t="n">
        <v>5.5</v>
      </c>
      <c r="M725" t="n">
        <v>21</v>
      </c>
      <c r="N725" t="n">
        <v>38.62</v>
      </c>
      <c r="O725" t="n">
        <v>23982.06</v>
      </c>
      <c r="P725" t="n">
        <v>166.52</v>
      </c>
      <c r="Q725" t="n">
        <v>1389.68</v>
      </c>
      <c r="R725" t="n">
        <v>55.04</v>
      </c>
      <c r="S725" t="n">
        <v>39.31</v>
      </c>
      <c r="T725" t="n">
        <v>6969.86</v>
      </c>
      <c r="U725" t="n">
        <v>0.71</v>
      </c>
      <c r="V725" t="n">
        <v>0.88</v>
      </c>
      <c r="W725" t="n">
        <v>3.4</v>
      </c>
      <c r="X725" t="n">
        <v>0.44</v>
      </c>
      <c r="Y725" t="n">
        <v>1</v>
      </c>
      <c r="Z725" t="n">
        <v>10</v>
      </c>
    </row>
    <row r="726">
      <c r="A726" t="n">
        <v>19</v>
      </c>
      <c r="B726" t="n">
        <v>95</v>
      </c>
      <c r="C726" t="inlineStr">
        <is>
          <t xml:space="preserve">CONCLUIDO	</t>
        </is>
      </c>
      <c r="D726" t="n">
        <v>5.608</v>
      </c>
      <c r="E726" t="n">
        <v>17.83</v>
      </c>
      <c r="F726" t="n">
        <v>14.54</v>
      </c>
      <c r="G726" t="n">
        <v>39.67</v>
      </c>
      <c r="H726" t="n">
        <v>0.53</v>
      </c>
      <c r="I726" t="n">
        <v>22</v>
      </c>
      <c r="J726" t="n">
        <v>192.94</v>
      </c>
      <c r="K726" t="n">
        <v>53.44</v>
      </c>
      <c r="L726" t="n">
        <v>5.75</v>
      </c>
      <c r="M726" t="n">
        <v>20</v>
      </c>
      <c r="N726" t="n">
        <v>38.75</v>
      </c>
      <c r="O726" t="n">
        <v>24029.48</v>
      </c>
      <c r="P726" t="n">
        <v>164.55</v>
      </c>
      <c r="Q726" t="n">
        <v>1389.6</v>
      </c>
      <c r="R726" t="n">
        <v>54.31</v>
      </c>
      <c r="S726" t="n">
        <v>39.31</v>
      </c>
      <c r="T726" t="n">
        <v>6612.13</v>
      </c>
      <c r="U726" t="n">
        <v>0.72</v>
      </c>
      <c r="V726" t="n">
        <v>0.88</v>
      </c>
      <c r="W726" t="n">
        <v>3.4</v>
      </c>
      <c r="X726" t="n">
        <v>0.42</v>
      </c>
      <c r="Y726" t="n">
        <v>1</v>
      </c>
      <c r="Z726" t="n">
        <v>10</v>
      </c>
    </row>
    <row r="727">
      <c r="A727" t="n">
        <v>20</v>
      </c>
      <c r="B727" t="n">
        <v>95</v>
      </c>
      <c r="C727" t="inlineStr">
        <is>
          <t xml:space="preserve">CONCLUIDO	</t>
        </is>
      </c>
      <c r="D727" t="n">
        <v>5.6296</v>
      </c>
      <c r="E727" t="n">
        <v>17.76</v>
      </c>
      <c r="F727" t="n">
        <v>14.51</v>
      </c>
      <c r="G727" t="n">
        <v>41.47</v>
      </c>
      <c r="H727" t="n">
        <v>0.55</v>
      </c>
      <c r="I727" t="n">
        <v>21</v>
      </c>
      <c r="J727" t="n">
        <v>193.32</v>
      </c>
      <c r="K727" t="n">
        <v>53.44</v>
      </c>
      <c r="L727" t="n">
        <v>6</v>
      </c>
      <c r="M727" t="n">
        <v>19</v>
      </c>
      <c r="N727" t="n">
        <v>38.89</v>
      </c>
      <c r="O727" t="n">
        <v>24076.95</v>
      </c>
      <c r="P727" t="n">
        <v>160.88</v>
      </c>
      <c r="Q727" t="n">
        <v>1389.67</v>
      </c>
      <c r="R727" t="n">
        <v>53.47</v>
      </c>
      <c r="S727" t="n">
        <v>39.31</v>
      </c>
      <c r="T727" t="n">
        <v>6196.22</v>
      </c>
      <c r="U727" t="n">
        <v>0.74</v>
      </c>
      <c r="V727" t="n">
        <v>0.88</v>
      </c>
      <c r="W727" t="n">
        <v>3.39</v>
      </c>
      <c r="X727" t="n">
        <v>0.39</v>
      </c>
      <c r="Y727" t="n">
        <v>1</v>
      </c>
      <c r="Z727" t="n">
        <v>10</v>
      </c>
    </row>
    <row r="728">
      <c r="A728" t="n">
        <v>21</v>
      </c>
      <c r="B728" t="n">
        <v>95</v>
      </c>
      <c r="C728" t="inlineStr">
        <is>
          <t xml:space="preserve">CONCLUIDO	</t>
        </is>
      </c>
      <c r="D728" t="n">
        <v>5.6486</v>
      </c>
      <c r="E728" t="n">
        <v>17.7</v>
      </c>
      <c r="F728" t="n">
        <v>14.49</v>
      </c>
      <c r="G728" t="n">
        <v>43.47</v>
      </c>
      <c r="H728" t="n">
        <v>0.57</v>
      </c>
      <c r="I728" t="n">
        <v>20</v>
      </c>
      <c r="J728" t="n">
        <v>193.71</v>
      </c>
      <c r="K728" t="n">
        <v>53.44</v>
      </c>
      <c r="L728" t="n">
        <v>6.25</v>
      </c>
      <c r="M728" t="n">
        <v>18</v>
      </c>
      <c r="N728" t="n">
        <v>39.02</v>
      </c>
      <c r="O728" t="n">
        <v>24124.47</v>
      </c>
      <c r="P728" t="n">
        <v>160.57</v>
      </c>
      <c r="Q728" t="n">
        <v>1389.61</v>
      </c>
      <c r="R728" t="n">
        <v>52.62</v>
      </c>
      <c r="S728" t="n">
        <v>39.31</v>
      </c>
      <c r="T728" t="n">
        <v>5776.89</v>
      </c>
      <c r="U728" t="n">
        <v>0.75</v>
      </c>
      <c r="V728" t="n">
        <v>0.89</v>
      </c>
      <c r="W728" t="n">
        <v>3.4</v>
      </c>
      <c r="X728" t="n">
        <v>0.37</v>
      </c>
      <c r="Y728" t="n">
        <v>1</v>
      </c>
      <c r="Z728" t="n">
        <v>10</v>
      </c>
    </row>
    <row r="729">
      <c r="A729" t="n">
        <v>22</v>
      </c>
      <c r="B729" t="n">
        <v>95</v>
      </c>
      <c r="C729" t="inlineStr">
        <is>
          <t xml:space="preserve">CONCLUIDO	</t>
        </is>
      </c>
      <c r="D729" t="n">
        <v>5.6653</v>
      </c>
      <c r="E729" t="n">
        <v>17.65</v>
      </c>
      <c r="F729" t="n">
        <v>14.48</v>
      </c>
      <c r="G729" t="n">
        <v>45.71</v>
      </c>
      <c r="H729" t="n">
        <v>0.59</v>
      </c>
      <c r="I729" t="n">
        <v>19</v>
      </c>
      <c r="J729" t="n">
        <v>194.09</v>
      </c>
      <c r="K729" t="n">
        <v>53.44</v>
      </c>
      <c r="L729" t="n">
        <v>6.5</v>
      </c>
      <c r="M729" t="n">
        <v>17</v>
      </c>
      <c r="N729" t="n">
        <v>39.16</v>
      </c>
      <c r="O729" t="n">
        <v>24172.03</v>
      </c>
      <c r="P729" t="n">
        <v>157.44</v>
      </c>
      <c r="Q729" t="n">
        <v>1389.61</v>
      </c>
      <c r="R729" t="n">
        <v>52.33</v>
      </c>
      <c r="S729" t="n">
        <v>39.31</v>
      </c>
      <c r="T729" t="n">
        <v>5634.8</v>
      </c>
      <c r="U729" t="n">
        <v>0.75</v>
      </c>
      <c r="V729" t="n">
        <v>0.89</v>
      </c>
      <c r="W729" t="n">
        <v>3.39</v>
      </c>
      <c r="X729" t="n">
        <v>0.35</v>
      </c>
      <c r="Y729" t="n">
        <v>1</v>
      </c>
      <c r="Z729" t="n">
        <v>10</v>
      </c>
    </row>
    <row r="730">
      <c r="A730" t="n">
        <v>23</v>
      </c>
      <c r="B730" t="n">
        <v>95</v>
      </c>
      <c r="C730" t="inlineStr">
        <is>
          <t xml:space="preserve">CONCLUIDO	</t>
        </is>
      </c>
      <c r="D730" t="n">
        <v>5.6768</v>
      </c>
      <c r="E730" t="n">
        <v>17.62</v>
      </c>
      <c r="F730" t="n">
        <v>14.48</v>
      </c>
      <c r="G730" t="n">
        <v>48.26</v>
      </c>
      <c r="H730" t="n">
        <v>0.62</v>
      </c>
      <c r="I730" t="n">
        <v>18</v>
      </c>
      <c r="J730" t="n">
        <v>194.48</v>
      </c>
      <c r="K730" t="n">
        <v>53.44</v>
      </c>
      <c r="L730" t="n">
        <v>6.75</v>
      </c>
      <c r="M730" t="n">
        <v>14</v>
      </c>
      <c r="N730" t="n">
        <v>39.29</v>
      </c>
      <c r="O730" t="n">
        <v>24219.63</v>
      </c>
      <c r="P730" t="n">
        <v>155</v>
      </c>
      <c r="Q730" t="n">
        <v>1389.75</v>
      </c>
      <c r="R730" t="n">
        <v>52.29</v>
      </c>
      <c r="S730" t="n">
        <v>39.31</v>
      </c>
      <c r="T730" t="n">
        <v>5622.74</v>
      </c>
      <c r="U730" t="n">
        <v>0.75</v>
      </c>
      <c r="V730" t="n">
        <v>0.89</v>
      </c>
      <c r="W730" t="n">
        <v>3.39</v>
      </c>
      <c r="X730" t="n">
        <v>0.35</v>
      </c>
      <c r="Y730" t="n">
        <v>1</v>
      </c>
      <c r="Z730" t="n">
        <v>10</v>
      </c>
    </row>
    <row r="731">
      <c r="A731" t="n">
        <v>24</v>
      </c>
      <c r="B731" t="n">
        <v>95</v>
      </c>
      <c r="C731" t="inlineStr">
        <is>
          <t xml:space="preserve">CONCLUIDO	</t>
        </is>
      </c>
      <c r="D731" t="n">
        <v>5.703</v>
      </c>
      <c r="E731" t="n">
        <v>17.53</v>
      </c>
      <c r="F731" t="n">
        <v>14.43</v>
      </c>
      <c r="G731" t="n">
        <v>50.94</v>
      </c>
      <c r="H731" t="n">
        <v>0.64</v>
      </c>
      <c r="I731" t="n">
        <v>17</v>
      </c>
      <c r="J731" t="n">
        <v>194.86</v>
      </c>
      <c r="K731" t="n">
        <v>53.44</v>
      </c>
      <c r="L731" t="n">
        <v>7</v>
      </c>
      <c r="M731" t="n">
        <v>11</v>
      </c>
      <c r="N731" t="n">
        <v>39.43</v>
      </c>
      <c r="O731" t="n">
        <v>24267.28</v>
      </c>
      <c r="P731" t="n">
        <v>152.95</v>
      </c>
      <c r="Q731" t="n">
        <v>1389.58</v>
      </c>
      <c r="R731" t="n">
        <v>50.99</v>
      </c>
      <c r="S731" t="n">
        <v>39.31</v>
      </c>
      <c r="T731" t="n">
        <v>4973.85</v>
      </c>
      <c r="U731" t="n">
        <v>0.77</v>
      </c>
      <c r="V731" t="n">
        <v>0.89</v>
      </c>
      <c r="W731" t="n">
        <v>3.39</v>
      </c>
      <c r="X731" t="n">
        <v>0.31</v>
      </c>
      <c r="Y731" t="n">
        <v>1</v>
      </c>
      <c r="Z731" t="n">
        <v>10</v>
      </c>
    </row>
    <row r="732">
      <c r="A732" t="n">
        <v>25</v>
      </c>
      <c r="B732" t="n">
        <v>95</v>
      </c>
      <c r="C732" t="inlineStr">
        <is>
          <t xml:space="preserve">CONCLUIDO	</t>
        </is>
      </c>
      <c r="D732" t="n">
        <v>5.6952</v>
      </c>
      <c r="E732" t="n">
        <v>17.56</v>
      </c>
      <c r="F732" t="n">
        <v>14.46</v>
      </c>
      <c r="G732" t="n">
        <v>51.03</v>
      </c>
      <c r="H732" t="n">
        <v>0.66</v>
      </c>
      <c r="I732" t="n">
        <v>17</v>
      </c>
      <c r="J732" t="n">
        <v>195.25</v>
      </c>
      <c r="K732" t="n">
        <v>53.44</v>
      </c>
      <c r="L732" t="n">
        <v>7.25</v>
      </c>
      <c r="M732" t="n">
        <v>8</v>
      </c>
      <c r="N732" t="n">
        <v>39.57</v>
      </c>
      <c r="O732" t="n">
        <v>24314.98</v>
      </c>
      <c r="P732" t="n">
        <v>152.12</v>
      </c>
      <c r="Q732" t="n">
        <v>1389.7</v>
      </c>
      <c r="R732" t="n">
        <v>51.46</v>
      </c>
      <c r="S732" t="n">
        <v>39.31</v>
      </c>
      <c r="T732" t="n">
        <v>5209.64</v>
      </c>
      <c r="U732" t="n">
        <v>0.76</v>
      </c>
      <c r="V732" t="n">
        <v>0.89</v>
      </c>
      <c r="W732" t="n">
        <v>3.4</v>
      </c>
      <c r="X732" t="n">
        <v>0.33</v>
      </c>
      <c r="Y732" t="n">
        <v>1</v>
      </c>
      <c r="Z732" t="n">
        <v>10</v>
      </c>
    </row>
    <row r="733">
      <c r="A733" t="n">
        <v>26</v>
      </c>
      <c r="B733" t="n">
        <v>95</v>
      </c>
      <c r="C733" t="inlineStr">
        <is>
          <t xml:space="preserve">CONCLUIDO	</t>
        </is>
      </c>
      <c r="D733" t="n">
        <v>5.7113</v>
      </c>
      <c r="E733" t="n">
        <v>17.51</v>
      </c>
      <c r="F733" t="n">
        <v>14.45</v>
      </c>
      <c r="G733" t="n">
        <v>54.17</v>
      </c>
      <c r="H733" t="n">
        <v>0.68</v>
      </c>
      <c r="I733" t="n">
        <v>16</v>
      </c>
      <c r="J733" t="n">
        <v>195.64</v>
      </c>
      <c r="K733" t="n">
        <v>53.44</v>
      </c>
      <c r="L733" t="n">
        <v>7.5</v>
      </c>
      <c r="M733" t="n">
        <v>2</v>
      </c>
      <c r="N733" t="n">
        <v>39.7</v>
      </c>
      <c r="O733" t="n">
        <v>24362.73</v>
      </c>
      <c r="P733" t="n">
        <v>150.5</v>
      </c>
      <c r="Q733" t="n">
        <v>1389.86</v>
      </c>
      <c r="R733" t="n">
        <v>50.84</v>
      </c>
      <c r="S733" t="n">
        <v>39.31</v>
      </c>
      <c r="T733" t="n">
        <v>4905.1</v>
      </c>
      <c r="U733" t="n">
        <v>0.77</v>
      </c>
      <c r="V733" t="n">
        <v>0.89</v>
      </c>
      <c r="W733" t="n">
        <v>3.4</v>
      </c>
      <c r="X733" t="n">
        <v>0.32</v>
      </c>
      <c r="Y733" t="n">
        <v>1</v>
      </c>
      <c r="Z733" t="n">
        <v>10</v>
      </c>
    </row>
    <row r="734">
      <c r="A734" t="n">
        <v>27</v>
      </c>
      <c r="B734" t="n">
        <v>95</v>
      </c>
      <c r="C734" t="inlineStr">
        <is>
          <t xml:space="preserve">CONCLUIDO	</t>
        </is>
      </c>
      <c r="D734" t="n">
        <v>5.7131</v>
      </c>
      <c r="E734" t="n">
        <v>17.5</v>
      </c>
      <c r="F734" t="n">
        <v>14.44</v>
      </c>
      <c r="G734" t="n">
        <v>54.15</v>
      </c>
      <c r="H734" t="n">
        <v>0.7</v>
      </c>
      <c r="I734" t="n">
        <v>16</v>
      </c>
      <c r="J734" t="n">
        <v>196.03</v>
      </c>
      <c r="K734" t="n">
        <v>53.44</v>
      </c>
      <c r="L734" t="n">
        <v>7.75</v>
      </c>
      <c r="M734" t="n">
        <v>2</v>
      </c>
      <c r="N734" t="n">
        <v>39.84</v>
      </c>
      <c r="O734" t="n">
        <v>24410.52</v>
      </c>
      <c r="P734" t="n">
        <v>150.12</v>
      </c>
      <c r="Q734" t="n">
        <v>1389.8</v>
      </c>
      <c r="R734" t="n">
        <v>50.8</v>
      </c>
      <c r="S734" t="n">
        <v>39.31</v>
      </c>
      <c r="T734" t="n">
        <v>4886.7</v>
      </c>
      <c r="U734" t="n">
        <v>0.77</v>
      </c>
      <c r="V734" t="n">
        <v>0.89</v>
      </c>
      <c r="W734" t="n">
        <v>3.4</v>
      </c>
      <c r="X734" t="n">
        <v>0.32</v>
      </c>
      <c r="Y734" t="n">
        <v>1</v>
      </c>
      <c r="Z734" t="n">
        <v>10</v>
      </c>
    </row>
    <row r="735">
      <c r="A735" t="n">
        <v>28</v>
      </c>
      <c r="B735" t="n">
        <v>95</v>
      </c>
      <c r="C735" t="inlineStr">
        <is>
          <t xml:space="preserve">CONCLUIDO	</t>
        </is>
      </c>
      <c r="D735" t="n">
        <v>5.7105</v>
      </c>
      <c r="E735" t="n">
        <v>17.51</v>
      </c>
      <c r="F735" t="n">
        <v>14.45</v>
      </c>
      <c r="G735" t="n">
        <v>54.18</v>
      </c>
      <c r="H735" t="n">
        <v>0.72</v>
      </c>
      <c r="I735" t="n">
        <v>16</v>
      </c>
      <c r="J735" t="n">
        <v>196.41</v>
      </c>
      <c r="K735" t="n">
        <v>53.44</v>
      </c>
      <c r="L735" t="n">
        <v>8</v>
      </c>
      <c r="M735" t="n">
        <v>0</v>
      </c>
      <c r="N735" t="n">
        <v>39.98</v>
      </c>
      <c r="O735" t="n">
        <v>24458.36</v>
      </c>
      <c r="P735" t="n">
        <v>150.49</v>
      </c>
      <c r="Q735" t="n">
        <v>1389.8</v>
      </c>
      <c r="R735" t="n">
        <v>50.93</v>
      </c>
      <c r="S735" t="n">
        <v>39.31</v>
      </c>
      <c r="T735" t="n">
        <v>4953.03</v>
      </c>
      <c r="U735" t="n">
        <v>0.77</v>
      </c>
      <c r="V735" t="n">
        <v>0.89</v>
      </c>
      <c r="W735" t="n">
        <v>3.4</v>
      </c>
      <c r="X735" t="n">
        <v>0.33</v>
      </c>
      <c r="Y735" t="n">
        <v>1</v>
      </c>
      <c r="Z735" t="n">
        <v>10</v>
      </c>
    </row>
    <row r="736">
      <c r="A736" t="n">
        <v>0</v>
      </c>
      <c r="B736" t="n">
        <v>55</v>
      </c>
      <c r="C736" t="inlineStr">
        <is>
          <t xml:space="preserve">CONCLUIDO	</t>
        </is>
      </c>
      <c r="D736" t="n">
        <v>4.7089</v>
      </c>
      <c r="E736" t="n">
        <v>21.24</v>
      </c>
      <c r="F736" t="n">
        <v>16.43</v>
      </c>
      <c r="G736" t="n">
        <v>8.65</v>
      </c>
      <c r="H736" t="n">
        <v>0.15</v>
      </c>
      <c r="I736" t="n">
        <v>114</v>
      </c>
      <c r="J736" t="n">
        <v>116.05</v>
      </c>
      <c r="K736" t="n">
        <v>43.4</v>
      </c>
      <c r="L736" t="n">
        <v>1</v>
      </c>
      <c r="M736" t="n">
        <v>112</v>
      </c>
      <c r="N736" t="n">
        <v>16.65</v>
      </c>
      <c r="O736" t="n">
        <v>14546.17</v>
      </c>
      <c r="P736" t="n">
        <v>157.49</v>
      </c>
      <c r="Q736" t="n">
        <v>1389.77</v>
      </c>
      <c r="R736" t="n">
        <v>112.91</v>
      </c>
      <c r="S736" t="n">
        <v>39.31</v>
      </c>
      <c r="T736" t="n">
        <v>35452.62</v>
      </c>
      <c r="U736" t="n">
        <v>0.35</v>
      </c>
      <c r="V736" t="n">
        <v>0.78</v>
      </c>
      <c r="W736" t="n">
        <v>3.55</v>
      </c>
      <c r="X736" t="n">
        <v>2.31</v>
      </c>
      <c r="Y736" t="n">
        <v>1</v>
      </c>
      <c r="Z736" t="n">
        <v>10</v>
      </c>
    </row>
    <row r="737">
      <c r="A737" t="n">
        <v>1</v>
      </c>
      <c r="B737" t="n">
        <v>55</v>
      </c>
      <c r="C737" t="inlineStr">
        <is>
          <t xml:space="preserve">CONCLUIDO	</t>
        </is>
      </c>
      <c r="D737" t="n">
        <v>4.9893</v>
      </c>
      <c r="E737" t="n">
        <v>20.04</v>
      </c>
      <c r="F737" t="n">
        <v>15.88</v>
      </c>
      <c r="G737" t="n">
        <v>10.95</v>
      </c>
      <c r="H737" t="n">
        <v>0.19</v>
      </c>
      <c r="I737" t="n">
        <v>87</v>
      </c>
      <c r="J737" t="n">
        <v>116.37</v>
      </c>
      <c r="K737" t="n">
        <v>43.4</v>
      </c>
      <c r="L737" t="n">
        <v>1.25</v>
      </c>
      <c r="M737" t="n">
        <v>85</v>
      </c>
      <c r="N737" t="n">
        <v>16.72</v>
      </c>
      <c r="O737" t="n">
        <v>14585.96</v>
      </c>
      <c r="P737" t="n">
        <v>149.37</v>
      </c>
      <c r="Q737" t="n">
        <v>1390.11</v>
      </c>
      <c r="R737" t="n">
        <v>95.52</v>
      </c>
      <c r="S737" t="n">
        <v>39.31</v>
      </c>
      <c r="T737" t="n">
        <v>26888.7</v>
      </c>
      <c r="U737" t="n">
        <v>0.41</v>
      </c>
      <c r="V737" t="n">
        <v>0.8100000000000001</v>
      </c>
      <c r="W737" t="n">
        <v>3.52</v>
      </c>
      <c r="X737" t="n">
        <v>1.75</v>
      </c>
      <c r="Y737" t="n">
        <v>1</v>
      </c>
      <c r="Z737" t="n">
        <v>10</v>
      </c>
    </row>
    <row r="738">
      <c r="A738" t="n">
        <v>2</v>
      </c>
      <c r="B738" t="n">
        <v>55</v>
      </c>
      <c r="C738" t="inlineStr">
        <is>
          <t xml:space="preserve">CONCLUIDO	</t>
        </is>
      </c>
      <c r="D738" t="n">
        <v>5.182</v>
      </c>
      <c r="E738" t="n">
        <v>19.3</v>
      </c>
      <c r="F738" t="n">
        <v>15.54</v>
      </c>
      <c r="G738" t="n">
        <v>13.32</v>
      </c>
      <c r="H738" t="n">
        <v>0.23</v>
      </c>
      <c r="I738" t="n">
        <v>70</v>
      </c>
      <c r="J738" t="n">
        <v>116.69</v>
      </c>
      <c r="K738" t="n">
        <v>43.4</v>
      </c>
      <c r="L738" t="n">
        <v>1.5</v>
      </c>
      <c r="M738" t="n">
        <v>68</v>
      </c>
      <c r="N738" t="n">
        <v>16.79</v>
      </c>
      <c r="O738" t="n">
        <v>14625.77</v>
      </c>
      <c r="P738" t="n">
        <v>143.52</v>
      </c>
      <c r="Q738" t="n">
        <v>1389.79</v>
      </c>
      <c r="R738" t="n">
        <v>85.26000000000001</v>
      </c>
      <c r="S738" t="n">
        <v>39.31</v>
      </c>
      <c r="T738" t="n">
        <v>21843.08</v>
      </c>
      <c r="U738" t="n">
        <v>0.46</v>
      </c>
      <c r="V738" t="n">
        <v>0.83</v>
      </c>
      <c r="W738" t="n">
        <v>3.48</v>
      </c>
      <c r="X738" t="n">
        <v>1.42</v>
      </c>
      <c r="Y738" t="n">
        <v>1</v>
      </c>
      <c r="Z738" t="n">
        <v>10</v>
      </c>
    </row>
    <row r="739">
      <c r="A739" t="n">
        <v>3</v>
      </c>
      <c r="B739" t="n">
        <v>55</v>
      </c>
      <c r="C739" t="inlineStr">
        <is>
          <t xml:space="preserve">CONCLUIDO	</t>
        </is>
      </c>
      <c r="D739" t="n">
        <v>5.331</v>
      </c>
      <c r="E739" t="n">
        <v>18.76</v>
      </c>
      <c r="F739" t="n">
        <v>15.29</v>
      </c>
      <c r="G739" t="n">
        <v>15.82</v>
      </c>
      <c r="H739" t="n">
        <v>0.26</v>
      </c>
      <c r="I739" t="n">
        <v>58</v>
      </c>
      <c r="J739" t="n">
        <v>117.01</v>
      </c>
      <c r="K739" t="n">
        <v>43.4</v>
      </c>
      <c r="L739" t="n">
        <v>1.75</v>
      </c>
      <c r="M739" t="n">
        <v>56</v>
      </c>
      <c r="N739" t="n">
        <v>16.86</v>
      </c>
      <c r="O739" t="n">
        <v>14665.62</v>
      </c>
      <c r="P739" t="n">
        <v>138.46</v>
      </c>
      <c r="Q739" t="n">
        <v>1389.74</v>
      </c>
      <c r="R739" t="n">
        <v>77.17</v>
      </c>
      <c r="S739" t="n">
        <v>39.31</v>
      </c>
      <c r="T739" t="n">
        <v>17860.15</v>
      </c>
      <c r="U739" t="n">
        <v>0.51</v>
      </c>
      <c r="V739" t="n">
        <v>0.84</v>
      </c>
      <c r="W739" t="n">
        <v>3.47</v>
      </c>
      <c r="X739" t="n">
        <v>1.17</v>
      </c>
      <c r="Y739" t="n">
        <v>1</v>
      </c>
      <c r="Z739" t="n">
        <v>10</v>
      </c>
    </row>
    <row r="740">
      <c r="A740" t="n">
        <v>4</v>
      </c>
      <c r="B740" t="n">
        <v>55</v>
      </c>
      <c r="C740" t="inlineStr">
        <is>
          <t xml:space="preserve">CONCLUIDO	</t>
        </is>
      </c>
      <c r="D740" t="n">
        <v>5.4517</v>
      </c>
      <c r="E740" t="n">
        <v>18.34</v>
      </c>
      <c r="F740" t="n">
        <v>15.09</v>
      </c>
      <c r="G740" t="n">
        <v>18.48</v>
      </c>
      <c r="H740" t="n">
        <v>0.3</v>
      </c>
      <c r="I740" t="n">
        <v>49</v>
      </c>
      <c r="J740" t="n">
        <v>117.34</v>
      </c>
      <c r="K740" t="n">
        <v>43.4</v>
      </c>
      <c r="L740" t="n">
        <v>2</v>
      </c>
      <c r="M740" t="n">
        <v>47</v>
      </c>
      <c r="N740" t="n">
        <v>16.94</v>
      </c>
      <c r="O740" t="n">
        <v>14705.49</v>
      </c>
      <c r="P740" t="n">
        <v>133.71</v>
      </c>
      <c r="Q740" t="n">
        <v>1389.68</v>
      </c>
      <c r="R740" t="n">
        <v>71.48999999999999</v>
      </c>
      <c r="S740" t="n">
        <v>39.31</v>
      </c>
      <c r="T740" t="n">
        <v>15063.39</v>
      </c>
      <c r="U740" t="n">
        <v>0.55</v>
      </c>
      <c r="V740" t="n">
        <v>0.85</v>
      </c>
      <c r="W740" t="n">
        <v>3.44</v>
      </c>
      <c r="X740" t="n">
        <v>0.96</v>
      </c>
      <c r="Y740" t="n">
        <v>1</v>
      </c>
      <c r="Z740" t="n">
        <v>10</v>
      </c>
    </row>
    <row r="741">
      <c r="A741" t="n">
        <v>5</v>
      </c>
      <c r="B741" t="n">
        <v>55</v>
      </c>
      <c r="C741" t="inlineStr">
        <is>
          <t xml:space="preserve">CONCLUIDO	</t>
        </is>
      </c>
      <c r="D741" t="n">
        <v>5.5294</v>
      </c>
      <c r="E741" t="n">
        <v>18.08</v>
      </c>
      <c r="F741" t="n">
        <v>14.97</v>
      </c>
      <c r="G741" t="n">
        <v>20.89</v>
      </c>
      <c r="H741" t="n">
        <v>0.34</v>
      </c>
      <c r="I741" t="n">
        <v>43</v>
      </c>
      <c r="J741" t="n">
        <v>117.66</v>
      </c>
      <c r="K741" t="n">
        <v>43.4</v>
      </c>
      <c r="L741" t="n">
        <v>2.25</v>
      </c>
      <c r="M741" t="n">
        <v>41</v>
      </c>
      <c r="N741" t="n">
        <v>17.01</v>
      </c>
      <c r="O741" t="n">
        <v>14745.39</v>
      </c>
      <c r="P741" t="n">
        <v>129.75</v>
      </c>
      <c r="Q741" t="n">
        <v>1389.79</v>
      </c>
      <c r="R741" t="n">
        <v>67.8</v>
      </c>
      <c r="S741" t="n">
        <v>39.31</v>
      </c>
      <c r="T741" t="n">
        <v>13251.51</v>
      </c>
      <c r="U741" t="n">
        <v>0.58</v>
      </c>
      <c r="V741" t="n">
        <v>0.86</v>
      </c>
      <c r="W741" t="n">
        <v>3.43</v>
      </c>
      <c r="X741" t="n">
        <v>0.85</v>
      </c>
      <c r="Y741" t="n">
        <v>1</v>
      </c>
      <c r="Z741" t="n">
        <v>10</v>
      </c>
    </row>
    <row r="742">
      <c r="A742" t="n">
        <v>6</v>
      </c>
      <c r="B742" t="n">
        <v>55</v>
      </c>
      <c r="C742" t="inlineStr">
        <is>
          <t xml:space="preserve">CONCLUIDO	</t>
        </is>
      </c>
      <c r="D742" t="n">
        <v>5.6134</v>
      </c>
      <c r="E742" t="n">
        <v>17.81</v>
      </c>
      <c r="F742" t="n">
        <v>14.85</v>
      </c>
      <c r="G742" t="n">
        <v>24.08</v>
      </c>
      <c r="H742" t="n">
        <v>0.37</v>
      </c>
      <c r="I742" t="n">
        <v>37</v>
      </c>
      <c r="J742" t="n">
        <v>117.98</v>
      </c>
      <c r="K742" t="n">
        <v>43.4</v>
      </c>
      <c r="L742" t="n">
        <v>2.5</v>
      </c>
      <c r="M742" t="n">
        <v>35</v>
      </c>
      <c r="N742" t="n">
        <v>17.08</v>
      </c>
      <c r="O742" t="n">
        <v>14785.31</v>
      </c>
      <c r="P742" t="n">
        <v>125.45</v>
      </c>
      <c r="Q742" t="n">
        <v>1389.65</v>
      </c>
      <c r="R742" t="n">
        <v>63.77</v>
      </c>
      <c r="S742" t="n">
        <v>39.31</v>
      </c>
      <c r="T742" t="n">
        <v>11267.86</v>
      </c>
      <c r="U742" t="n">
        <v>0.62</v>
      </c>
      <c r="V742" t="n">
        <v>0.86</v>
      </c>
      <c r="W742" t="n">
        <v>3.42</v>
      </c>
      <c r="X742" t="n">
        <v>0.72</v>
      </c>
      <c r="Y742" t="n">
        <v>1</v>
      </c>
      <c r="Z742" t="n">
        <v>10</v>
      </c>
    </row>
    <row r="743">
      <c r="A743" t="n">
        <v>7</v>
      </c>
      <c r="B743" t="n">
        <v>55</v>
      </c>
      <c r="C743" t="inlineStr">
        <is>
          <t xml:space="preserve">CONCLUIDO	</t>
        </is>
      </c>
      <c r="D743" t="n">
        <v>5.6702</v>
      </c>
      <c r="E743" t="n">
        <v>17.64</v>
      </c>
      <c r="F743" t="n">
        <v>14.76</v>
      </c>
      <c r="G743" t="n">
        <v>26.84</v>
      </c>
      <c r="H743" t="n">
        <v>0.41</v>
      </c>
      <c r="I743" t="n">
        <v>33</v>
      </c>
      <c r="J743" t="n">
        <v>118.31</v>
      </c>
      <c r="K743" t="n">
        <v>43.4</v>
      </c>
      <c r="L743" t="n">
        <v>2.75</v>
      </c>
      <c r="M743" t="n">
        <v>31</v>
      </c>
      <c r="N743" t="n">
        <v>17.16</v>
      </c>
      <c r="O743" t="n">
        <v>14825.26</v>
      </c>
      <c r="P743" t="n">
        <v>121.58</v>
      </c>
      <c r="Q743" t="n">
        <v>1389.78</v>
      </c>
      <c r="R743" t="n">
        <v>61.11</v>
      </c>
      <c r="S743" t="n">
        <v>39.31</v>
      </c>
      <c r="T743" t="n">
        <v>9956.719999999999</v>
      </c>
      <c r="U743" t="n">
        <v>0.64</v>
      </c>
      <c r="V743" t="n">
        <v>0.87</v>
      </c>
      <c r="W743" t="n">
        <v>3.42</v>
      </c>
      <c r="X743" t="n">
        <v>0.64</v>
      </c>
      <c r="Y743" t="n">
        <v>1</v>
      </c>
      <c r="Z743" t="n">
        <v>10</v>
      </c>
    </row>
    <row r="744">
      <c r="A744" t="n">
        <v>8</v>
      </c>
      <c r="B744" t="n">
        <v>55</v>
      </c>
      <c r="C744" t="inlineStr">
        <is>
          <t xml:space="preserve">CONCLUIDO	</t>
        </is>
      </c>
      <c r="D744" t="n">
        <v>5.7127</v>
      </c>
      <c r="E744" t="n">
        <v>17.5</v>
      </c>
      <c r="F744" t="n">
        <v>14.7</v>
      </c>
      <c r="G744" t="n">
        <v>29.41</v>
      </c>
      <c r="H744" t="n">
        <v>0.45</v>
      </c>
      <c r="I744" t="n">
        <v>30</v>
      </c>
      <c r="J744" t="n">
        <v>118.63</v>
      </c>
      <c r="K744" t="n">
        <v>43.4</v>
      </c>
      <c r="L744" t="n">
        <v>3</v>
      </c>
      <c r="M744" t="n">
        <v>23</v>
      </c>
      <c r="N744" t="n">
        <v>17.23</v>
      </c>
      <c r="O744" t="n">
        <v>14865.24</v>
      </c>
      <c r="P744" t="n">
        <v>117.86</v>
      </c>
      <c r="Q744" t="n">
        <v>1389.72</v>
      </c>
      <c r="R744" t="n">
        <v>58.86</v>
      </c>
      <c r="S744" t="n">
        <v>39.31</v>
      </c>
      <c r="T744" t="n">
        <v>8846.75</v>
      </c>
      <c r="U744" t="n">
        <v>0.67</v>
      </c>
      <c r="V744" t="n">
        <v>0.87</v>
      </c>
      <c r="W744" t="n">
        <v>3.42</v>
      </c>
      <c r="X744" t="n">
        <v>0.58</v>
      </c>
      <c r="Y744" t="n">
        <v>1</v>
      </c>
      <c r="Z744" t="n">
        <v>10</v>
      </c>
    </row>
    <row r="745">
      <c r="A745" t="n">
        <v>9</v>
      </c>
      <c r="B745" t="n">
        <v>55</v>
      </c>
      <c r="C745" t="inlineStr">
        <is>
          <t xml:space="preserve">CONCLUIDO	</t>
        </is>
      </c>
      <c r="D745" t="n">
        <v>5.7309</v>
      </c>
      <c r="E745" t="n">
        <v>17.45</v>
      </c>
      <c r="F745" t="n">
        <v>14.7</v>
      </c>
      <c r="G745" t="n">
        <v>31.49</v>
      </c>
      <c r="H745" t="n">
        <v>0.48</v>
      </c>
      <c r="I745" t="n">
        <v>28</v>
      </c>
      <c r="J745" t="n">
        <v>118.96</v>
      </c>
      <c r="K745" t="n">
        <v>43.4</v>
      </c>
      <c r="L745" t="n">
        <v>3.25</v>
      </c>
      <c r="M745" t="n">
        <v>13</v>
      </c>
      <c r="N745" t="n">
        <v>17.31</v>
      </c>
      <c r="O745" t="n">
        <v>14905.25</v>
      </c>
      <c r="P745" t="n">
        <v>115.65</v>
      </c>
      <c r="Q745" t="n">
        <v>1389.77</v>
      </c>
      <c r="R745" t="n">
        <v>58.57</v>
      </c>
      <c r="S745" t="n">
        <v>39.31</v>
      </c>
      <c r="T745" t="n">
        <v>8711.219999999999</v>
      </c>
      <c r="U745" t="n">
        <v>0.67</v>
      </c>
      <c r="V745" t="n">
        <v>0.87</v>
      </c>
      <c r="W745" t="n">
        <v>3.43</v>
      </c>
      <c r="X745" t="n">
        <v>0.57</v>
      </c>
      <c r="Y745" t="n">
        <v>1</v>
      </c>
      <c r="Z745" t="n">
        <v>10</v>
      </c>
    </row>
    <row r="746">
      <c r="A746" t="n">
        <v>10</v>
      </c>
      <c r="B746" t="n">
        <v>55</v>
      </c>
      <c r="C746" t="inlineStr">
        <is>
          <t xml:space="preserve">CONCLUIDO	</t>
        </is>
      </c>
      <c r="D746" t="n">
        <v>5.7412</v>
      </c>
      <c r="E746" t="n">
        <v>17.42</v>
      </c>
      <c r="F746" t="n">
        <v>14.69</v>
      </c>
      <c r="G746" t="n">
        <v>32.64</v>
      </c>
      <c r="H746" t="n">
        <v>0.52</v>
      </c>
      <c r="I746" t="n">
        <v>27</v>
      </c>
      <c r="J746" t="n">
        <v>119.28</v>
      </c>
      <c r="K746" t="n">
        <v>43.4</v>
      </c>
      <c r="L746" t="n">
        <v>3.5</v>
      </c>
      <c r="M746" t="n">
        <v>2</v>
      </c>
      <c r="N746" t="n">
        <v>17.38</v>
      </c>
      <c r="O746" t="n">
        <v>14945.29</v>
      </c>
      <c r="P746" t="n">
        <v>114.99</v>
      </c>
      <c r="Q746" t="n">
        <v>1389.97</v>
      </c>
      <c r="R746" t="n">
        <v>58.02</v>
      </c>
      <c r="S746" t="n">
        <v>39.31</v>
      </c>
      <c r="T746" t="n">
        <v>8440.700000000001</v>
      </c>
      <c r="U746" t="n">
        <v>0.68</v>
      </c>
      <c r="V746" t="n">
        <v>0.87</v>
      </c>
      <c r="W746" t="n">
        <v>3.44</v>
      </c>
      <c r="X746" t="n">
        <v>0.57</v>
      </c>
      <c r="Y746" t="n">
        <v>1</v>
      </c>
      <c r="Z746" t="n">
        <v>10</v>
      </c>
    </row>
    <row r="747">
      <c r="A747" t="n">
        <v>11</v>
      </c>
      <c r="B747" t="n">
        <v>55</v>
      </c>
      <c r="C747" t="inlineStr">
        <is>
          <t xml:space="preserve">CONCLUIDO	</t>
        </is>
      </c>
      <c r="D747" t="n">
        <v>5.742</v>
      </c>
      <c r="E747" t="n">
        <v>17.42</v>
      </c>
      <c r="F747" t="n">
        <v>14.69</v>
      </c>
      <c r="G747" t="n">
        <v>32.64</v>
      </c>
      <c r="H747" t="n">
        <v>0.55</v>
      </c>
      <c r="I747" t="n">
        <v>27</v>
      </c>
      <c r="J747" t="n">
        <v>119.61</v>
      </c>
      <c r="K747" t="n">
        <v>43.4</v>
      </c>
      <c r="L747" t="n">
        <v>3.75</v>
      </c>
      <c r="M747" t="n">
        <v>0</v>
      </c>
      <c r="N747" t="n">
        <v>17.46</v>
      </c>
      <c r="O747" t="n">
        <v>14985.35</v>
      </c>
      <c r="P747" t="n">
        <v>114.91</v>
      </c>
      <c r="Q747" t="n">
        <v>1389.91</v>
      </c>
      <c r="R747" t="n">
        <v>57.9</v>
      </c>
      <c r="S747" t="n">
        <v>39.31</v>
      </c>
      <c r="T747" t="n">
        <v>8381.07</v>
      </c>
      <c r="U747" t="n">
        <v>0.68</v>
      </c>
      <c r="V747" t="n">
        <v>0.87</v>
      </c>
      <c r="W747" t="n">
        <v>3.44</v>
      </c>
      <c r="X747" t="n">
        <v>0.5600000000000001</v>
      </c>
      <c r="Y747" t="n">
        <v>1</v>
      </c>
      <c r="Z747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INDEX(resultados!$A$2:$ZZ$747, 1, MATCH($B$1, resultados!$A$1:$ZZ$1, 0))</f>
        <v/>
      </c>
      <c r="B7">
        <f>INDEX(resultados!$A$2:$ZZ$747, 1, MATCH($B$2, resultados!$A$1:$ZZ$1, 0))</f>
        <v/>
      </c>
      <c r="C7">
        <f>INDEX(resultados!$A$2:$ZZ$747, 1, MATCH($B$3, resultados!$A$1:$ZZ$1, 0))</f>
        <v/>
      </c>
    </row>
    <row r="8">
      <c r="A8">
        <f>INDEX(resultados!$A$2:$ZZ$747, 2, MATCH($B$1, resultados!$A$1:$ZZ$1, 0))</f>
        <v/>
      </c>
      <c r="B8">
        <f>INDEX(resultados!$A$2:$ZZ$747, 2, MATCH($B$2, resultados!$A$1:$ZZ$1, 0))</f>
        <v/>
      </c>
      <c r="C8">
        <f>INDEX(resultados!$A$2:$ZZ$747, 2, MATCH($B$3, resultados!$A$1:$ZZ$1, 0))</f>
        <v/>
      </c>
    </row>
    <row r="9">
      <c r="A9">
        <f>INDEX(resultados!$A$2:$ZZ$747, 3, MATCH($B$1, resultados!$A$1:$ZZ$1, 0))</f>
        <v/>
      </c>
      <c r="B9">
        <f>INDEX(resultados!$A$2:$ZZ$747, 3, MATCH($B$2, resultados!$A$1:$ZZ$1, 0))</f>
        <v/>
      </c>
      <c r="C9">
        <f>INDEX(resultados!$A$2:$ZZ$747, 3, MATCH($B$3, resultados!$A$1:$ZZ$1, 0))</f>
        <v/>
      </c>
    </row>
    <row r="10">
      <c r="A10">
        <f>INDEX(resultados!$A$2:$ZZ$747, 4, MATCH($B$1, resultados!$A$1:$ZZ$1, 0))</f>
        <v/>
      </c>
      <c r="B10">
        <f>INDEX(resultados!$A$2:$ZZ$747, 4, MATCH($B$2, resultados!$A$1:$ZZ$1, 0))</f>
        <v/>
      </c>
      <c r="C10">
        <f>INDEX(resultados!$A$2:$ZZ$747, 4, MATCH($B$3, resultados!$A$1:$ZZ$1, 0))</f>
        <v/>
      </c>
    </row>
    <row r="11">
      <c r="A11">
        <f>INDEX(resultados!$A$2:$ZZ$747, 5, MATCH($B$1, resultados!$A$1:$ZZ$1, 0))</f>
        <v/>
      </c>
      <c r="B11">
        <f>INDEX(resultados!$A$2:$ZZ$747, 5, MATCH($B$2, resultados!$A$1:$ZZ$1, 0))</f>
        <v/>
      </c>
      <c r="C11">
        <f>INDEX(resultados!$A$2:$ZZ$747, 5, MATCH($B$3, resultados!$A$1:$ZZ$1, 0))</f>
        <v/>
      </c>
    </row>
    <row r="12">
      <c r="A12">
        <f>INDEX(resultados!$A$2:$ZZ$747, 6, MATCH($B$1, resultados!$A$1:$ZZ$1, 0))</f>
        <v/>
      </c>
      <c r="B12">
        <f>INDEX(resultados!$A$2:$ZZ$747, 6, MATCH($B$2, resultados!$A$1:$ZZ$1, 0))</f>
        <v/>
      </c>
      <c r="C12">
        <f>INDEX(resultados!$A$2:$ZZ$747, 6, MATCH($B$3, resultados!$A$1:$ZZ$1, 0))</f>
        <v/>
      </c>
    </row>
    <row r="13">
      <c r="A13">
        <f>INDEX(resultados!$A$2:$ZZ$747, 7, MATCH($B$1, resultados!$A$1:$ZZ$1, 0))</f>
        <v/>
      </c>
      <c r="B13">
        <f>INDEX(resultados!$A$2:$ZZ$747, 7, MATCH($B$2, resultados!$A$1:$ZZ$1, 0))</f>
        <v/>
      </c>
      <c r="C13">
        <f>INDEX(resultados!$A$2:$ZZ$747, 7, MATCH($B$3, resultados!$A$1:$ZZ$1, 0))</f>
        <v/>
      </c>
    </row>
    <row r="14">
      <c r="A14">
        <f>INDEX(resultados!$A$2:$ZZ$747, 8, MATCH($B$1, resultados!$A$1:$ZZ$1, 0))</f>
        <v/>
      </c>
      <c r="B14">
        <f>INDEX(resultados!$A$2:$ZZ$747, 8, MATCH($B$2, resultados!$A$1:$ZZ$1, 0))</f>
        <v/>
      </c>
      <c r="C14">
        <f>INDEX(resultados!$A$2:$ZZ$747, 8, MATCH($B$3, resultados!$A$1:$ZZ$1, 0))</f>
        <v/>
      </c>
    </row>
    <row r="15">
      <c r="A15">
        <f>INDEX(resultados!$A$2:$ZZ$747, 9, MATCH($B$1, resultados!$A$1:$ZZ$1, 0))</f>
        <v/>
      </c>
      <c r="B15">
        <f>INDEX(resultados!$A$2:$ZZ$747, 9, MATCH($B$2, resultados!$A$1:$ZZ$1, 0))</f>
        <v/>
      </c>
      <c r="C15">
        <f>INDEX(resultados!$A$2:$ZZ$747, 9, MATCH($B$3, resultados!$A$1:$ZZ$1, 0))</f>
        <v/>
      </c>
    </row>
    <row r="16">
      <c r="A16">
        <f>INDEX(resultados!$A$2:$ZZ$747, 10, MATCH($B$1, resultados!$A$1:$ZZ$1, 0))</f>
        <v/>
      </c>
      <c r="B16">
        <f>INDEX(resultados!$A$2:$ZZ$747, 10, MATCH($B$2, resultados!$A$1:$ZZ$1, 0))</f>
        <v/>
      </c>
      <c r="C16">
        <f>INDEX(resultados!$A$2:$ZZ$747, 10, MATCH($B$3, resultados!$A$1:$ZZ$1, 0))</f>
        <v/>
      </c>
    </row>
    <row r="17">
      <c r="A17">
        <f>INDEX(resultados!$A$2:$ZZ$747, 11, MATCH($B$1, resultados!$A$1:$ZZ$1, 0))</f>
        <v/>
      </c>
      <c r="B17">
        <f>INDEX(resultados!$A$2:$ZZ$747, 11, MATCH($B$2, resultados!$A$1:$ZZ$1, 0))</f>
        <v/>
      </c>
      <c r="C17">
        <f>INDEX(resultados!$A$2:$ZZ$747, 11, MATCH($B$3, resultados!$A$1:$ZZ$1, 0))</f>
        <v/>
      </c>
    </row>
    <row r="18">
      <c r="A18">
        <f>INDEX(resultados!$A$2:$ZZ$747, 12, MATCH($B$1, resultados!$A$1:$ZZ$1, 0))</f>
        <v/>
      </c>
      <c r="B18">
        <f>INDEX(resultados!$A$2:$ZZ$747, 12, MATCH($B$2, resultados!$A$1:$ZZ$1, 0))</f>
        <v/>
      </c>
      <c r="C18">
        <f>INDEX(resultados!$A$2:$ZZ$747, 12, MATCH($B$3, resultados!$A$1:$ZZ$1, 0))</f>
        <v/>
      </c>
    </row>
    <row r="19">
      <c r="A19">
        <f>INDEX(resultados!$A$2:$ZZ$747, 13, MATCH($B$1, resultados!$A$1:$ZZ$1, 0))</f>
        <v/>
      </c>
      <c r="B19">
        <f>INDEX(resultados!$A$2:$ZZ$747, 13, MATCH($B$2, resultados!$A$1:$ZZ$1, 0))</f>
        <v/>
      </c>
      <c r="C19">
        <f>INDEX(resultados!$A$2:$ZZ$747, 13, MATCH($B$3, resultados!$A$1:$ZZ$1, 0))</f>
        <v/>
      </c>
    </row>
    <row r="20">
      <c r="A20">
        <f>INDEX(resultados!$A$2:$ZZ$747, 14, MATCH($B$1, resultados!$A$1:$ZZ$1, 0))</f>
        <v/>
      </c>
      <c r="B20">
        <f>INDEX(resultados!$A$2:$ZZ$747, 14, MATCH($B$2, resultados!$A$1:$ZZ$1, 0))</f>
        <v/>
      </c>
      <c r="C20">
        <f>INDEX(resultados!$A$2:$ZZ$747, 14, MATCH($B$3, resultados!$A$1:$ZZ$1, 0))</f>
        <v/>
      </c>
    </row>
    <row r="21">
      <c r="A21">
        <f>INDEX(resultados!$A$2:$ZZ$747, 15, MATCH($B$1, resultados!$A$1:$ZZ$1, 0))</f>
        <v/>
      </c>
      <c r="B21">
        <f>INDEX(resultados!$A$2:$ZZ$747, 15, MATCH($B$2, resultados!$A$1:$ZZ$1, 0))</f>
        <v/>
      </c>
      <c r="C21">
        <f>INDEX(resultados!$A$2:$ZZ$747, 15, MATCH($B$3, resultados!$A$1:$ZZ$1, 0))</f>
        <v/>
      </c>
    </row>
    <row r="22">
      <c r="A22">
        <f>INDEX(resultados!$A$2:$ZZ$747, 16, MATCH($B$1, resultados!$A$1:$ZZ$1, 0))</f>
        <v/>
      </c>
      <c r="B22">
        <f>INDEX(resultados!$A$2:$ZZ$747, 16, MATCH($B$2, resultados!$A$1:$ZZ$1, 0))</f>
        <v/>
      </c>
      <c r="C22">
        <f>INDEX(resultados!$A$2:$ZZ$747, 16, MATCH($B$3, resultados!$A$1:$ZZ$1, 0))</f>
        <v/>
      </c>
    </row>
    <row r="23">
      <c r="A23">
        <f>INDEX(resultados!$A$2:$ZZ$747, 17, MATCH($B$1, resultados!$A$1:$ZZ$1, 0))</f>
        <v/>
      </c>
      <c r="B23">
        <f>INDEX(resultados!$A$2:$ZZ$747, 17, MATCH($B$2, resultados!$A$1:$ZZ$1, 0))</f>
        <v/>
      </c>
      <c r="C23">
        <f>INDEX(resultados!$A$2:$ZZ$747, 17, MATCH($B$3, resultados!$A$1:$ZZ$1, 0))</f>
        <v/>
      </c>
    </row>
    <row r="24">
      <c r="A24">
        <f>INDEX(resultados!$A$2:$ZZ$747, 18, MATCH($B$1, resultados!$A$1:$ZZ$1, 0))</f>
        <v/>
      </c>
      <c r="B24">
        <f>INDEX(resultados!$A$2:$ZZ$747, 18, MATCH($B$2, resultados!$A$1:$ZZ$1, 0))</f>
        <v/>
      </c>
      <c r="C24">
        <f>INDEX(resultados!$A$2:$ZZ$747, 18, MATCH($B$3, resultados!$A$1:$ZZ$1, 0))</f>
        <v/>
      </c>
    </row>
    <row r="25">
      <c r="A25">
        <f>INDEX(resultados!$A$2:$ZZ$747, 19, MATCH($B$1, resultados!$A$1:$ZZ$1, 0))</f>
        <v/>
      </c>
      <c r="B25">
        <f>INDEX(resultados!$A$2:$ZZ$747, 19, MATCH($B$2, resultados!$A$1:$ZZ$1, 0))</f>
        <v/>
      </c>
      <c r="C25">
        <f>INDEX(resultados!$A$2:$ZZ$747, 19, MATCH($B$3, resultados!$A$1:$ZZ$1, 0))</f>
        <v/>
      </c>
    </row>
    <row r="26">
      <c r="A26">
        <f>INDEX(resultados!$A$2:$ZZ$747, 20, MATCH($B$1, resultados!$A$1:$ZZ$1, 0))</f>
        <v/>
      </c>
      <c r="B26">
        <f>INDEX(resultados!$A$2:$ZZ$747, 20, MATCH($B$2, resultados!$A$1:$ZZ$1, 0))</f>
        <v/>
      </c>
      <c r="C26">
        <f>INDEX(resultados!$A$2:$ZZ$747, 20, MATCH($B$3, resultados!$A$1:$ZZ$1, 0))</f>
        <v/>
      </c>
    </row>
    <row r="27">
      <c r="A27">
        <f>INDEX(resultados!$A$2:$ZZ$747, 21, MATCH($B$1, resultados!$A$1:$ZZ$1, 0))</f>
        <v/>
      </c>
      <c r="B27">
        <f>INDEX(resultados!$A$2:$ZZ$747, 21, MATCH($B$2, resultados!$A$1:$ZZ$1, 0))</f>
        <v/>
      </c>
      <c r="C27">
        <f>INDEX(resultados!$A$2:$ZZ$747, 21, MATCH($B$3, resultados!$A$1:$ZZ$1, 0))</f>
        <v/>
      </c>
    </row>
    <row r="28">
      <c r="A28">
        <f>INDEX(resultados!$A$2:$ZZ$747, 22, MATCH($B$1, resultados!$A$1:$ZZ$1, 0))</f>
        <v/>
      </c>
      <c r="B28">
        <f>INDEX(resultados!$A$2:$ZZ$747, 22, MATCH($B$2, resultados!$A$1:$ZZ$1, 0))</f>
        <v/>
      </c>
      <c r="C28">
        <f>INDEX(resultados!$A$2:$ZZ$747, 22, MATCH($B$3, resultados!$A$1:$ZZ$1, 0))</f>
        <v/>
      </c>
    </row>
    <row r="29">
      <c r="A29">
        <f>INDEX(resultados!$A$2:$ZZ$747, 23, MATCH($B$1, resultados!$A$1:$ZZ$1, 0))</f>
        <v/>
      </c>
      <c r="B29">
        <f>INDEX(resultados!$A$2:$ZZ$747, 23, MATCH($B$2, resultados!$A$1:$ZZ$1, 0))</f>
        <v/>
      </c>
      <c r="C29">
        <f>INDEX(resultados!$A$2:$ZZ$747, 23, MATCH($B$3, resultados!$A$1:$ZZ$1, 0))</f>
        <v/>
      </c>
    </row>
    <row r="30">
      <c r="A30">
        <f>INDEX(resultados!$A$2:$ZZ$747, 24, MATCH($B$1, resultados!$A$1:$ZZ$1, 0))</f>
        <v/>
      </c>
      <c r="B30">
        <f>INDEX(resultados!$A$2:$ZZ$747, 24, MATCH($B$2, resultados!$A$1:$ZZ$1, 0))</f>
        <v/>
      </c>
      <c r="C30">
        <f>INDEX(resultados!$A$2:$ZZ$747, 24, MATCH($B$3, resultados!$A$1:$ZZ$1, 0))</f>
        <v/>
      </c>
    </row>
    <row r="31">
      <c r="A31">
        <f>INDEX(resultados!$A$2:$ZZ$747, 25, MATCH($B$1, resultados!$A$1:$ZZ$1, 0))</f>
        <v/>
      </c>
      <c r="B31">
        <f>INDEX(resultados!$A$2:$ZZ$747, 25, MATCH($B$2, resultados!$A$1:$ZZ$1, 0))</f>
        <v/>
      </c>
      <c r="C31">
        <f>INDEX(resultados!$A$2:$ZZ$747, 25, MATCH($B$3, resultados!$A$1:$ZZ$1, 0))</f>
        <v/>
      </c>
    </row>
    <row r="32">
      <c r="A32">
        <f>INDEX(resultados!$A$2:$ZZ$747, 26, MATCH($B$1, resultados!$A$1:$ZZ$1, 0))</f>
        <v/>
      </c>
      <c r="B32">
        <f>INDEX(resultados!$A$2:$ZZ$747, 26, MATCH($B$2, resultados!$A$1:$ZZ$1, 0))</f>
        <v/>
      </c>
      <c r="C32">
        <f>INDEX(resultados!$A$2:$ZZ$747, 26, MATCH($B$3, resultados!$A$1:$ZZ$1, 0))</f>
        <v/>
      </c>
    </row>
    <row r="33">
      <c r="A33">
        <f>INDEX(resultados!$A$2:$ZZ$747, 27, MATCH($B$1, resultados!$A$1:$ZZ$1, 0))</f>
        <v/>
      </c>
      <c r="B33">
        <f>INDEX(resultados!$A$2:$ZZ$747, 27, MATCH($B$2, resultados!$A$1:$ZZ$1, 0))</f>
        <v/>
      </c>
      <c r="C33">
        <f>INDEX(resultados!$A$2:$ZZ$747, 27, MATCH($B$3, resultados!$A$1:$ZZ$1, 0))</f>
        <v/>
      </c>
    </row>
    <row r="34">
      <c r="A34">
        <f>INDEX(resultados!$A$2:$ZZ$747, 28, MATCH($B$1, resultados!$A$1:$ZZ$1, 0))</f>
        <v/>
      </c>
      <c r="B34">
        <f>INDEX(resultados!$A$2:$ZZ$747, 28, MATCH($B$2, resultados!$A$1:$ZZ$1, 0))</f>
        <v/>
      </c>
      <c r="C34">
        <f>INDEX(resultados!$A$2:$ZZ$747, 28, MATCH($B$3, resultados!$A$1:$ZZ$1, 0))</f>
        <v/>
      </c>
    </row>
    <row r="35">
      <c r="A35">
        <f>INDEX(resultados!$A$2:$ZZ$747, 29, MATCH($B$1, resultados!$A$1:$ZZ$1, 0))</f>
        <v/>
      </c>
      <c r="B35">
        <f>INDEX(resultados!$A$2:$ZZ$747, 29, MATCH($B$2, resultados!$A$1:$ZZ$1, 0))</f>
        <v/>
      </c>
      <c r="C35">
        <f>INDEX(resultados!$A$2:$ZZ$747, 29, MATCH($B$3, resultados!$A$1:$ZZ$1, 0))</f>
        <v/>
      </c>
    </row>
    <row r="36">
      <c r="A36">
        <f>INDEX(resultados!$A$2:$ZZ$747, 30, MATCH($B$1, resultados!$A$1:$ZZ$1, 0))</f>
        <v/>
      </c>
      <c r="B36">
        <f>INDEX(resultados!$A$2:$ZZ$747, 30, MATCH($B$2, resultados!$A$1:$ZZ$1, 0))</f>
        <v/>
      </c>
      <c r="C36">
        <f>INDEX(resultados!$A$2:$ZZ$747, 30, MATCH($B$3, resultados!$A$1:$ZZ$1, 0))</f>
        <v/>
      </c>
    </row>
    <row r="37">
      <c r="A37">
        <f>INDEX(resultados!$A$2:$ZZ$747, 31, MATCH($B$1, resultados!$A$1:$ZZ$1, 0))</f>
        <v/>
      </c>
      <c r="B37">
        <f>INDEX(resultados!$A$2:$ZZ$747, 31, MATCH($B$2, resultados!$A$1:$ZZ$1, 0))</f>
        <v/>
      </c>
      <c r="C37">
        <f>INDEX(resultados!$A$2:$ZZ$747, 31, MATCH($B$3, resultados!$A$1:$ZZ$1, 0))</f>
        <v/>
      </c>
    </row>
    <row r="38">
      <c r="A38">
        <f>INDEX(resultados!$A$2:$ZZ$747, 32, MATCH($B$1, resultados!$A$1:$ZZ$1, 0))</f>
        <v/>
      </c>
      <c r="B38">
        <f>INDEX(resultados!$A$2:$ZZ$747, 32, MATCH($B$2, resultados!$A$1:$ZZ$1, 0))</f>
        <v/>
      </c>
      <c r="C38">
        <f>INDEX(resultados!$A$2:$ZZ$747, 32, MATCH($B$3, resultados!$A$1:$ZZ$1, 0))</f>
        <v/>
      </c>
    </row>
    <row r="39">
      <c r="A39">
        <f>INDEX(resultados!$A$2:$ZZ$747, 33, MATCH($B$1, resultados!$A$1:$ZZ$1, 0))</f>
        <v/>
      </c>
      <c r="B39">
        <f>INDEX(resultados!$A$2:$ZZ$747, 33, MATCH($B$2, resultados!$A$1:$ZZ$1, 0))</f>
        <v/>
      </c>
      <c r="C39">
        <f>INDEX(resultados!$A$2:$ZZ$747, 33, MATCH($B$3, resultados!$A$1:$ZZ$1, 0))</f>
        <v/>
      </c>
    </row>
    <row r="40">
      <c r="A40">
        <f>INDEX(resultados!$A$2:$ZZ$747, 34, MATCH($B$1, resultados!$A$1:$ZZ$1, 0))</f>
        <v/>
      </c>
      <c r="B40">
        <f>INDEX(resultados!$A$2:$ZZ$747, 34, MATCH($B$2, resultados!$A$1:$ZZ$1, 0))</f>
        <v/>
      </c>
      <c r="C40">
        <f>INDEX(resultados!$A$2:$ZZ$747, 34, MATCH($B$3, resultados!$A$1:$ZZ$1, 0))</f>
        <v/>
      </c>
    </row>
    <row r="41">
      <c r="A41">
        <f>INDEX(resultados!$A$2:$ZZ$747, 35, MATCH($B$1, resultados!$A$1:$ZZ$1, 0))</f>
        <v/>
      </c>
      <c r="B41">
        <f>INDEX(resultados!$A$2:$ZZ$747, 35, MATCH($B$2, resultados!$A$1:$ZZ$1, 0))</f>
        <v/>
      </c>
      <c r="C41">
        <f>INDEX(resultados!$A$2:$ZZ$747, 35, MATCH($B$3, resultados!$A$1:$ZZ$1, 0))</f>
        <v/>
      </c>
    </row>
    <row r="42">
      <c r="A42">
        <f>INDEX(resultados!$A$2:$ZZ$747, 36, MATCH($B$1, resultados!$A$1:$ZZ$1, 0))</f>
        <v/>
      </c>
      <c r="B42">
        <f>INDEX(resultados!$A$2:$ZZ$747, 36, MATCH($B$2, resultados!$A$1:$ZZ$1, 0))</f>
        <v/>
      </c>
      <c r="C42">
        <f>INDEX(resultados!$A$2:$ZZ$747, 36, MATCH($B$3, resultados!$A$1:$ZZ$1, 0))</f>
        <v/>
      </c>
    </row>
    <row r="43">
      <c r="A43">
        <f>INDEX(resultados!$A$2:$ZZ$747, 37, MATCH($B$1, resultados!$A$1:$ZZ$1, 0))</f>
        <v/>
      </c>
      <c r="B43">
        <f>INDEX(resultados!$A$2:$ZZ$747, 37, MATCH($B$2, resultados!$A$1:$ZZ$1, 0))</f>
        <v/>
      </c>
      <c r="C43">
        <f>INDEX(resultados!$A$2:$ZZ$747, 37, MATCH($B$3, resultados!$A$1:$ZZ$1, 0))</f>
        <v/>
      </c>
    </row>
    <row r="44">
      <c r="A44">
        <f>INDEX(resultados!$A$2:$ZZ$747, 38, MATCH($B$1, resultados!$A$1:$ZZ$1, 0))</f>
        <v/>
      </c>
      <c r="B44">
        <f>INDEX(resultados!$A$2:$ZZ$747, 38, MATCH($B$2, resultados!$A$1:$ZZ$1, 0))</f>
        <v/>
      </c>
      <c r="C44">
        <f>INDEX(resultados!$A$2:$ZZ$747, 38, MATCH($B$3, resultados!$A$1:$ZZ$1, 0))</f>
        <v/>
      </c>
    </row>
    <row r="45">
      <c r="A45">
        <f>INDEX(resultados!$A$2:$ZZ$747, 39, MATCH($B$1, resultados!$A$1:$ZZ$1, 0))</f>
        <v/>
      </c>
      <c r="B45">
        <f>INDEX(resultados!$A$2:$ZZ$747, 39, MATCH($B$2, resultados!$A$1:$ZZ$1, 0))</f>
        <v/>
      </c>
      <c r="C45">
        <f>INDEX(resultados!$A$2:$ZZ$747, 39, MATCH($B$3, resultados!$A$1:$ZZ$1, 0))</f>
        <v/>
      </c>
    </row>
    <row r="46">
      <c r="A46">
        <f>INDEX(resultados!$A$2:$ZZ$747, 40, MATCH($B$1, resultados!$A$1:$ZZ$1, 0))</f>
        <v/>
      </c>
      <c r="B46">
        <f>INDEX(resultados!$A$2:$ZZ$747, 40, MATCH($B$2, resultados!$A$1:$ZZ$1, 0))</f>
        <v/>
      </c>
      <c r="C46">
        <f>INDEX(resultados!$A$2:$ZZ$747, 40, MATCH($B$3, resultados!$A$1:$ZZ$1, 0))</f>
        <v/>
      </c>
    </row>
    <row r="47">
      <c r="A47">
        <f>INDEX(resultados!$A$2:$ZZ$747, 41, MATCH($B$1, resultados!$A$1:$ZZ$1, 0))</f>
        <v/>
      </c>
      <c r="B47">
        <f>INDEX(resultados!$A$2:$ZZ$747, 41, MATCH($B$2, resultados!$A$1:$ZZ$1, 0))</f>
        <v/>
      </c>
      <c r="C47">
        <f>INDEX(resultados!$A$2:$ZZ$747, 41, MATCH($B$3, resultados!$A$1:$ZZ$1, 0))</f>
        <v/>
      </c>
    </row>
    <row r="48">
      <c r="A48">
        <f>INDEX(resultados!$A$2:$ZZ$747, 42, MATCH($B$1, resultados!$A$1:$ZZ$1, 0))</f>
        <v/>
      </c>
      <c r="B48">
        <f>INDEX(resultados!$A$2:$ZZ$747, 42, MATCH($B$2, resultados!$A$1:$ZZ$1, 0))</f>
        <v/>
      </c>
      <c r="C48">
        <f>INDEX(resultados!$A$2:$ZZ$747, 42, MATCH($B$3, resultados!$A$1:$ZZ$1, 0))</f>
        <v/>
      </c>
    </row>
    <row r="49">
      <c r="A49">
        <f>INDEX(resultados!$A$2:$ZZ$747, 43, MATCH($B$1, resultados!$A$1:$ZZ$1, 0))</f>
        <v/>
      </c>
      <c r="B49">
        <f>INDEX(resultados!$A$2:$ZZ$747, 43, MATCH($B$2, resultados!$A$1:$ZZ$1, 0))</f>
        <v/>
      </c>
      <c r="C49">
        <f>INDEX(resultados!$A$2:$ZZ$747, 43, MATCH($B$3, resultados!$A$1:$ZZ$1, 0))</f>
        <v/>
      </c>
    </row>
    <row r="50">
      <c r="A50">
        <f>INDEX(resultados!$A$2:$ZZ$747, 44, MATCH($B$1, resultados!$A$1:$ZZ$1, 0))</f>
        <v/>
      </c>
      <c r="B50">
        <f>INDEX(resultados!$A$2:$ZZ$747, 44, MATCH($B$2, resultados!$A$1:$ZZ$1, 0))</f>
        <v/>
      </c>
      <c r="C50">
        <f>INDEX(resultados!$A$2:$ZZ$747, 44, MATCH($B$3, resultados!$A$1:$ZZ$1, 0))</f>
        <v/>
      </c>
    </row>
    <row r="51">
      <c r="A51">
        <f>INDEX(resultados!$A$2:$ZZ$747, 45, MATCH($B$1, resultados!$A$1:$ZZ$1, 0))</f>
        <v/>
      </c>
      <c r="B51">
        <f>INDEX(resultados!$A$2:$ZZ$747, 45, MATCH($B$2, resultados!$A$1:$ZZ$1, 0))</f>
        <v/>
      </c>
      <c r="C51">
        <f>INDEX(resultados!$A$2:$ZZ$747, 45, MATCH($B$3, resultados!$A$1:$ZZ$1, 0))</f>
        <v/>
      </c>
    </row>
    <row r="52">
      <c r="A52">
        <f>INDEX(resultados!$A$2:$ZZ$747, 46, MATCH($B$1, resultados!$A$1:$ZZ$1, 0))</f>
        <v/>
      </c>
      <c r="B52">
        <f>INDEX(resultados!$A$2:$ZZ$747, 46, MATCH($B$2, resultados!$A$1:$ZZ$1, 0))</f>
        <v/>
      </c>
      <c r="C52">
        <f>INDEX(resultados!$A$2:$ZZ$747, 46, MATCH($B$3, resultados!$A$1:$ZZ$1, 0))</f>
        <v/>
      </c>
    </row>
    <row r="53">
      <c r="A53">
        <f>INDEX(resultados!$A$2:$ZZ$747, 47, MATCH($B$1, resultados!$A$1:$ZZ$1, 0))</f>
        <v/>
      </c>
      <c r="B53">
        <f>INDEX(resultados!$A$2:$ZZ$747, 47, MATCH($B$2, resultados!$A$1:$ZZ$1, 0))</f>
        <v/>
      </c>
      <c r="C53">
        <f>INDEX(resultados!$A$2:$ZZ$747, 47, MATCH($B$3, resultados!$A$1:$ZZ$1, 0))</f>
        <v/>
      </c>
    </row>
    <row r="54">
      <c r="A54">
        <f>INDEX(resultados!$A$2:$ZZ$747, 48, MATCH($B$1, resultados!$A$1:$ZZ$1, 0))</f>
        <v/>
      </c>
      <c r="B54">
        <f>INDEX(resultados!$A$2:$ZZ$747, 48, MATCH($B$2, resultados!$A$1:$ZZ$1, 0))</f>
        <v/>
      </c>
      <c r="C54">
        <f>INDEX(resultados!$A$2:$ZZ$747, 48, MATCH($B$3, resultados!$A$1:$ZZ$1, 0))</f>
        <v/>
      </c>
    </row>
    <row r="55">
      <c r="A55">
        <f>INDEX(resultados!$A$2:$ZZ$747, 49, MATCH($B$1, resultados!$A$1:$ZZ$1, 0))</f>
        <v/>
      </c>
      <c r="B55">
        <f>INDEX(resultados!$A$2:$ZZ$747, 49, MATCH($B$2, resultados!$A$1:$ZZ$1, 0))</f>
        <v/>
      </c>
      <c r="C55">
        <f>INDEX(resultados!$A$2:$ZZ$747, 49, MATCH($B$3, resultados!$A$1:$ZZ$1, 0))</f>
        <v/>
      </c>
    </row>
    <row r="56">
      <c r="A56">
        <f>INDEX(resultados!$A$2:$ZZ$747, 50, MATCH($B$1, resultados!$A$1:$ZZ$1, 0))</f>
        <v/>
      </c>
      <c r="B56">
        <f>INDEX(resultados!$A$2:$ZZ$747, 50, MATCH($B$2, resultados!$A$1:$ZZ$1, 0))</f>
        <v/>
      </c>
      <c r="C56">
        <f>INDEX(resultados!$A$2:$ZZ$747, 50, MATCH($B$3, resultados!$A$1:$ZZ$1, 0))</f>
        <v/>
      </c>
    </row>
    <row r="57">
      <c r="A57">
        <f>INDEX(resultados!$A$2:$ZZ$747, 51, MATCH($B$1, resultados!$A$1:$ZZ$1, 0))</f>
        <v/>
      </c>
      <c r="B57">
        <f>INDEX(resultados!$A$2:$ZZ$747, 51, MATCH($B$2, resultados!$A$1:$ZZ$1, 0))</f>
        <v/>
      </c>
      <c r="C57">
        <f>INDEX(resultados!$A$2:$ZZ$747, 51, MATCH($B$3, resultados!$A$1:$ZZ$1, 0))</f>
        <v/>
      </c>
    </row>
    <row r="58">
      <c r="A58">
        <f>INDEX(resultados!$A$2:$ZZ$747, 52, MATCH($B$1, resultados!$A$1:$ZZ$1, 0))</f>
        <v/>
      </c>
      <c r="B58">
        <f>INDEX(resultados!$A$2:$ZZ$747, 52, MATCH($B$2, resultados!$A$1:$ZZ$1, 0))</f>
        <v/>
      </c>
      <c r="C58">
        <f>INDEX(resultados!$A$2:$ZZ$747, 52, MATCH($B$3, resultados!$A$1:$ZZ$1, 0))</f>
        <v/>
      </c>
    </row>
    <row r="59">
      <c r="A59">
        <f>INDEX(resultados!$A$2:$ZZ$747, 53, MATCH($B$1, resultados!$A$1:$ZZ$1, 0))</f>
        <v/>
      </c>
      <c r="B59">
        <f>INDEX(resultados!$A$2:$ZZ$747, 53, MATCH($B$2, resultados!$A$1:$ZZ$1, 0))</f>
        <v/>
      </c>
      <c r="C59">
        <f>INDEX(resultados!$A$2:$ZZ$747, 53, MATCH($B$3, resultados!$A$1:$ZZ$1, 0))</f>
        <v/>
      </c>
    </row>
    <row r="60">
      <c r="A60">
        <f>INDEX(resultados!$A$2:$ZZ$747, 54, MATCH($B$1, resultados!$A$1:$ZZ$1, 0))</f>
        <v/>
      </c>
      <c r="B60">
        <f>INDEX(resultados!$A$2:$ZZ$747, 54, MATCH($B$2, resultados!$A$1:$ZZ$1, 0))</f>
        <v/>
      </c>
      <c r="C60">
        <f>INDEX(resultados!$A$2:$ZZ$747, 54, MATCH($B$3, resultados!$A$1:$ZZ$1, 0))</f>
        <v/>
      </c>
    </row>
    <row r="61">
      <c r="A61">
        <f>INDEX(resultados!$A$2:$ZZ$747, 55, MATCH($B$1, resultados!$A$1:$ZZ$1, 0))</f>
        <v/>
      </c>
      <c r="B61">
        <f>INDEX(resultados!$A$2:$ZZ$747, 55, MATCH($B$2, resultados!$A$1:$ZZ$1, 0))</f>
        <v/>
      </c>
      <c r="C61">
        <f>INDEX(resultados!$A$2:$ZZ$747, 55, MATCH($B$3, resultados!$A$1:$ZZ$1, 0))</f>
        <v/>
      </c>
    </row>
    <row r="62">
      <c r="A62">
        <f>INDEX(resultados!$A$2:$ZZ$747, 56, MATCH($B$1, resultados!$A$1:$ZZ$1, 0))</f>
        <v/>
      </c>
      <c r="B62">
        <f>INDEX(resultados!$A$2:$ZZ$747, 56, MATCH($B$2, resultados!$A$1:$ZZ$1, 0))</f>
        <v/>
      </c>
      <c r="C62">
        <f>INDEX(resultados!$A$2:$ZZ$747, 56, MATCH($B$3, resultados!$A$1:$ZZ$1, 0))</f>
        <v/>
      </c>
    </row>
    <row r="63">
      <c r="A63">
        <f>INDEX(resultados!$A$2:$ZZ$747, 57, MATCH($B$1, resultados!$A$1:$ZZ$1, 0))</f>
        <v/>
      </c>
      <c r="B63">
        <f>INDEX(resultados!$A$2:$ZZ$747, 57, MATCH($B$2, resultados!$A$1:$ZZ$1, 0))</f>
        <v/>
      </c>
      <c r="C63">
        <f>INDEX(resultados!$A$2:$ZZ$747, 57, MATCH($B$3, resultados!$A$1:$ZZ$1, 0))</f>
        <v/>
      </c>
    </row>
    <row r="64">
      <c r="A64">
        <f>INDEX(resultados!$A$2:$ZZ$747, 58, MATCH($B$1, resultados!$A$1:$ZZ$1, 0))</f>
        <v/>
      </c>
      <c r="B64">
        <f>INDEX(resultados!$A$2:$ZZ$747, 58, MATCH($B$2, resultados!$A$1:$ZZ$1, 0))</f>
        <v/>
      </c>
      <c r="C64">
        <f>INDEX(resultados!$A$2:$ZZ$747, 58, MATCH($B$3, resultados!$A$1:$ZZ$1, 0))</f>
        <v/>
      </c>
    </row>
    <row r="65">
      <c r="A65">
        <f>INDEX(resultados!$A$2:$ZZ$747, 59, MATCH($B$1, resultados!$A$1:$ZZ$1, 0))</f>
        <v/>
      </c>
      <c r="B65">
        <f>INDEX(resultados!$A$2:$ZZ$747, 59, MATCH($B$2, resultados!$A$1:$ZZ$1, 0))</f>
        <v/>
      </c>
      <c r="C65">
        <f>INDEX(resultados!$A$2:$ZZ$747, 59, MATCH($B$3, resultados!$A$1:$ZZ$1, 0))</f>
        <v/>
      </c>
    </row>
    <row r="66">
      <c r="A66">
        <f>INDEX(resultados!$A$2:$ZZ$747, 60, MATCH($B$1, resultados!$A$1:$ZZ$1, 0))</f>
        <v/>
      </c>
      <c r="B66">
        <f>INDEX(resultados!$A$2:$ZZ$747, 60, MATCH($B$2, resultados!$A$1:$ZZ$1, 0))</f>
        <v/>
      </c>
      <c r="C66">
        <f>INDEX(resultados!$A$2:$ZZ$747, 60, MATCH($B$3, resultados!$A$1:$ZZ$1, 0))</f>
        <v/>
      </c>
    </row>
    <row r="67">
      <c r="A67">
        <f>INDEX(resultados!$A$2:$ZZ$747, 61, MATCH($B$1, resultados!$A$1:$ZZ$1, 0))</f>
        <v/>
      </c>
      <c r="B67">
        <f>INDEX(resultados!$A$2:$ZZ$747, 61, MATCH($B$2, resultados!$A$1:$ZZ$1, 0))</f>
        <v/>
      </c>
      <c r="C67">
        <f>INDEX(resultados!$A$2:$ZZ$747, 61, MATCH($B$3, resultados!$A$1:$ZZ$1, 0))</f>
        <v/>
      </c>
    </row>
    <row r="68">
      <c r="A68">
        <f>INDEX(resultados!$A$2:$ZZ$747, 62, MATCH($B$1, resultados!$A$1:$ZZ$1, 0))</f>
        <v/>
      </c>
      <c r="B68">
        <f>INDEX(resultados!$A$2:$ZZ$747, 62, MATCH($B$2, resultados!$A$1:$ZZ$1, 0))</f>
        <v/>
      </c>
      <c r="C68">
        <f>INDEX(resultados!$A$2:$ZZ$747, 62, MATCH($B$3, resultados!$A$1:$ZZ$1, 0))</f>
        <v/>
      </c>
    </row>
    <row r="69">
      <c r="A69">
        <f>INDEX(resultados!$A$2:$ZZ$747, 63, MATCH($B$1, resultados!$A$1:$ZZ$1, 0))</f>
        <v/>
      </c>
      <c r="B69">
        <f>INDEX(resultados!$A$2:$ZZ$747, 63, MATCH($B$2, resultados!$A$1:$ZZ$1, 0))</f>
        <v/>
      </c>
      <c r="C69">
        <f>INDEX(resultados!$A$2:$ZZ$747, 63, MATCH($B$3, resultados!$A$1:$ZZ$1, 0))</f>
        <v/>
      </c>
    </row>
    <row r="70">
      <c r="A70">
        <f>INDEX(resultados!$A$2:$ZZ$747, 64, MATCH($B$1, resultados!$A$1:$ZZ$1, 0))</f>
        <v/>
      </c>
      <c r="B70">
        <f>INDEX(resultados!$A$2:$ZZ$747, 64, MATCH($B$2, resultados!$A$1:$ZZ$1, 0))</f>
        <v/>
      </c>
      <c r="C70">
        <f>INDEX(resultados!$A$2:$ZZ$747, 64, MATCH($B$3, resultados!$A$1:$ZZ$1, 0))</f>
        <v/>
      </c>
    </row>
    <row r="71">
      <c r="A71">
        <f>INDEX(resultados!$A$2:$ZZ$747, 65, MATCH($B$1, resultados!$A$1:$ZZ$1, 0))</f>
        <v/>
      </c>
      <c r="B71">
        <f>INDEX(resultados!$A$2:$ZZ$747, 65, MATCH($B$2, resultados!$A$1:$ZZ$1, 0))</f>
        <v/>
      </c>
      <c r="C71">
        <f>INDEX(resultados!$A$2:$ZZ$747, 65, MATCH($B$3, resultados!$A$1:$ZZ$1, 0))</f>
        <v/>
      </c>
    </row>
    <row r="72">
      <c r="A72">
        <f>INDEX(resultados!$A$2:$ZZ$747, 66, MATCH($B$1, resultados!$A$1:$ZZ$1, 0))</f>
        <v/>
      </c>
      <c r="B72">
        <f>INDEX(resultados!$A$2:$ZZ$747, 66, MATCH($B$2, resultados!$A$1:$ZZ$1, 0))</f>
        <v/>
      </c>
      <c r="C72">
        <f>INDEX(resultados!$A$2:$ZZ$747, 66, MATCH($B$3, resultados!$A$1:$ZZ$1, 0))</f>
        <v/>
      </c>
    </row>
    <row r="73">
      <c r="A73">
        <f>INDEX(resultados!$A$2:$ZZ$747, 67, MATCH($B$1, resultados!$A$1:$ZZ$1, 0))</f>
        <v/>
      </c>
      <c r="B73">
        <f>INDEX(resultados!$A$2:$ZZ$747, 67, MATCH($B$2, resultados!$A$1:$ZZ$1, 0))</f>
        <v/>
      </c>
      <c r="C73">
        <f>INDEX(resultados!$A$2:$ZZ$747, 67, MATCH($B$3, resultados!$A$1:$ZZ$1, 0))</f>
        <v/>
      </c>
    </row>
    <row r="74">
      <c r="A74">
        <f>INDEX(resultados!$A$2:$ZZ$747, 68, MATCH($B$1, resultados!$A$1:$ZZ$1, 0))</f>
        <v/>
      </c>
      <c r="B74">
        <f>INDEX(resultados!$A$2:$ZZ$747, 68, MATCH($B$2, resultados!$A$1:$ZZ$1, 0))</f>
        <v/>
      </c>
      <c r="C74">
        <f>INDEX(resultados!$A$2:$ZZ$747, 68, MATCH($B$3, resultados!$A$1:$ZZ$1, 0))</f>
        <v/>
      </c>
    </row>
    <row r="75">
      <c r="A75">
        <f>INDEX(resultados!$A$2:$ZZ$747, 69, MATCH($B$1, resultados!$A$1:$ZZ$1, 0))</f>
        <v/>
      </c>
      <c r="B75">
        <f>INDEX(resultados!$A$2:$ZZ$747, 69, MATCH($B$2, resultados!$A$1:$ZZ$1, 0))</f>
        <v/>
      </c>
      <c r="C75">
        <f>INDEX(resultados!$A$2:$ZZ$747, 69, MATCH($B$3, resultados!$A$1:$ZZ$1, 0))</f>
        <v/>
      </c>
    </row>
    <row r="76">
      <c r="A76">
        <f>INDEX(resultados!$A$2:$ZZ$747, 70, MATCH($B$1, resultados!$A$1:$ZZ$1, 0))</f>
        <v/>
      </c>
      <c r="B76">
        <f>INDEX(resultados!$A$2:$ZZ$747, 70, MATCH($B$2, resultados!$A$1:$ZZ$1, 0))</f>
        <v/>
      </c>
      <c r="C76">
        <f>INDEX(resultados!$A$2:$ZZ$747, 70, MATCH($B$3, resultados!$A$1:$ZZ$1, 0))</f>
        <v/>
      </c>
    </row>
    <row r="77">
      <c r="A77">
        <f>INDEX(resultados!$A$2:$ZZ$747, 71, MATCH($B$1, resultados!$A$1:$ZZ$1, 0))</f>
        <v/>
      </c>
      <c r="B77">
        <f>INDEX(resultados!$A$2:$ZZ$747, 71, MATCH($B$2, resultados!$A$1:$ZZ$1, 0))</f>
        <v/>
      </c>
      <c r="C77">
        <f>INDEX(resultados!$A$2:$ZZ$747, 71, MATCH($B$3, resultados!$A$1:$ZZ$1, 0))</f>
        <v/>
      </c>
    </row>
    <row r="78">
      <c r="A78">
        <f>INDEX(resultados!$A$2:$ZZ$747, 72, MATCH($B$1, resultados!$A$1:$ZZ$1, 0))</f>
        <v/>
      </c>
      <c r="B78">
        <f>INDEX(resultados!$A$2:$ZZ$747, 72, MATCH($B$2, resultados!$A$1:$ZZ$1, 0))</f>
        <v/>
      </c>
      <c r="C78">
        <f>INDEX(resultados!$A$2:$ZZ$747, 72, MATCH($B$3, resultados!$A$1:$ZZ$1, 0))</f>
        <v/>
      </c>
    </row>
    <row r="79">
      <c r="A79">
        <f>INDEX(resultados!$A$2:$ZZ$747, 73, MATCH($B$1, resultados!$A$1:$ZZ$1, 0))</f>
        <v/>
      </c>
      <c r="B79">
        <f>INDEX(resultados!$A$2:$ZZ$747, 73, MATCH($B$2, resultados!$A$1:$ZZ$1, 0))</f>
        <v/>
      </c>
      <c r="C79">
        <f>INDEX(resultados!$A$2:$ZZ$747, 73, MATCH($B$3, resultados!$A$1:$ZZ$1, 0))</f>
        <v/>
      </c>
    </row>
    <row r="80">
      <c r="A80">
        <f>INDEX(resultados!$A$2:$ZZ$747, 74, MATCH($B$1, resultados!$A$1:$ZZ$1, 0))</f>
        <v/>
      </c>
      <c r="B80">
        <f>INDEX(resultados!$A$2:$ZZ$747, 74, MATCH($B$2, resultados!$A$1:$ZZ$1, 0))</f>
        <v/>
      </c>
      <c r="C80">
        <f>INDEX(resultados!$A$2:$ZZ$747, 74, MATCH($B$3, resultados!$A$1:$ZZ$1, 0))</f>
        <v/>
      </c>
    </row>
    <row r="81">
      <c r="A81">
        <f>INDEX(resultados!$A$2:$ZZ$747, 75, MATCH($B$1, resultados!$A$1:$ZZ$1, 0))</f>
        <v/>
      </c>
      <c r="B81">
        <f>INDEX(resultados!$A$2:$ZZ$747, 75, MATCH($B$2, resultados!$A$1:$ZZ$1, 0))</f>
        <v/>
      </c>
      <c r="C81">
        <f>INDEX(resultados!$A$2:$ZZ$747, 75, MATCH($B$3, resultados!$A$1:$ZZ$1, 0))</f>
        <v/>
      </c>
    </row>
    <row r="82">
      <c r="A82">
        <f>INDEX(resultados!$A$2:$ZZ$747, 76, MATCH($B$1, resultados!$A$1:$ZZ$1, 0))</f>
        <v/>
      </c>
      <c r="B82">
        <f>INDEX(resultados!$A$2:$ZZ$747, 76, MATCH($B$2, resultados!$A$1:$ZZ$1, 0))</f>
        <v/>
      </c>
      <c r="C82">
        <f>INDEX(resultados!$A$2:$ZZ$747, 76, MATCH($B$3, resultados!$A$1:$ZZ$1, 0))</f>
        <v/>
      </c>
    </row>
    <row r="83">
      <c r="A83">
        <f>INDEX(resultados!$A$2:$ZZ$747, 77, MATCH($B$1, resultados!$A$1:$ZZ$1, 0))</f>
        <v/>
      </c>
      <c r="B83">
        <f>INDEX(resultados!$A$2:$ZZ$747, 77, MATCH($B$2, resultados!$A$1:$ZZ$1, 0))</f>
        <v/>
      </c>
      <c r="C83">
        <f>INDEX(resultados!$A$2:$ZZ$747, 77, MATCH($B$3, resultados!$A$1:$ZZ$1, 0))</f>
        <v/>
      </c>
    </row>
    <row r="84">
      <c r="A84">
        <f>INDEX(resultados!$A$2:$ZZ$747, 78, MATCH($B$1, resultados!$A$1:$ZZ$1, 0))</f>
        <v/>
      </c>
      <c r="B84">
        <f>INDEX(resultados!$A$2:$ZZ$747, 78, MATCH($B$2, resultados!$A$1:$ZZ$1, 0))</f>
        <v/>
      </c>
      <c r="C84">
        <f>INDEX(resultados!$A$2:$ZZ$747, 78, MATCH($B$3, resultados!$A$1:$ZZ$1, 0))</f>
        <v/>
      </c>
    </row>
    <row r="85">
      <c r="A85">
        <f>INDEX(resultados!$A$2:$ZZ$747, 79, MATCH($B$1, resultados!$A$1:$ZZ$1, 0))</f>
        <v/>
      </c>
      <c r="B85">
        <f>INDEX(resultados!$A$2:$ZZ$747, 79, MATCH($B$2, resultados!$A$1:$ZZ$1, 0))</f>
        <v/>
      </c>
      <c r="C85">
        <f>INDEX(resultados!$A$2:$ZZ$747, 79, MATCH($B$3, resultados!$A$1:$ZZ$1, 0))</f>
        <v/>
      </c>
    </row>
    <row r="86">
      <c r="A86">
        <f>INDEX(resultados!$A$2:$ZZ$747, 80, MATCH($B$1, resultados!$A$1:$ZZ$1, 0))</f>
        <v/>
      </c>
      <c r="B86">
        <f>INDEX(resultados!$A$2:$ZZ$747, 80, MATCH($B$2, resultados!$A$1:$ZZ$1, 0))</f>
        <v/>
      </c>
      <c r="C86">
        <f>INDEX(resultados!$A$2:$ZZ$747, 80, MATCH($B$3, resultados!$A$1:$ZZ$1, 0))</f>
        <v/>
      </c>
    </row>
    <row r="87">
      <c r="A87">
        <f>INDEX(resultados!$A$2:$ZZ$747, 81, MATCH($B$1, resultados!$A$1:$ZZ$1, 0))</f>
        <v/>
      </c>
      <c r="B87">
        <f>INDEX(resultados!$A$2:$ZZ$747, 81, MATCH($B$2, resultados!$A$1:$ZZ$1, 0))</f>
        <v/>
      </c>
      <c r="C87">
        <f>INDEX(resultados!$A$2:$ZZ$747, 81, MATCH($B$3, resultados!$A$1:$ZZ$1, 0))</f>
        <v/>
      </c>
    </row>
    <row r="88">
      <c r="A88">
        <f>INDEX(resultados!$A$2:$ZZ$747, 82, MATCH($B$1, resultados!$A$1:$ZZ$1, 0))</f>
        <v/>
      </c>
      <c r="B88">
        <f>INDEX(resultados!$A$2:$ZZ$747, 82, MATCH($B$2, resultados!$A$1:$ZZ$1, 0))</f>
        <v/>
      </c>
      <c r="C88">
        <f>INDEX(resultados!$A$2:$ZZ$747, 82, MATCH($B$3, resultados!$A$1:$ZZ$1, 0))</f>
        <v/>
      </c>
    </row>
    <row r="89">
      <c r="A89">
        <f>INDEX(resultados!$A$2:$ZZ$747, 83, MATCH($B$1, resultados!$A$1:$ZZ$1, 0))</f>
        <v/>
      </c>
      <c r="B89">
        <f>INDEX(resultados!$A$2:$ZZ$747, 83, MATCH($B$2, resultados!$A$1:$ZZ$1, 0))</f>
        <v/>
      </c>
      <c r="C89">
        <f>INDEX(resultados!$A$2:$ZZ$747, 83, MATCH($B$3, resultados!$A$1:$ZZ$1, 0))</f>
        <v/>
      </c>
    </row>
    <row r="90">
      <c r="A90">
        <f>INDEX(resultados!$A$2:$ZZ$747, 84, MATCH($B$1, resultados!$A$1:$ZZ$1, 0))</f>
        <v/>
      </c>
      <c r="B90">
        <f>INDEX(resultados!$A$2:$ZZ$747, 84, MATCH($B$2, resultados!$A$1:$ZZ$1, 0))</f>
        <v/>
      </c>
      <c r="C90">
        <f>INDEX(resultados!$A$2:$ZZ$747, 84, MATCH($B$3, resultados!$A$1:$ZZ$1, 0))</f>
        <v/>
      </c>
    </row>
    <row r="91">
      <c r="A91">
        <f>INDEX(resultados!$A$2:$ZZ$747, 85, MATCH($B$1, resultados!$A$1:$ZZ$1, 0))</f>
        <v/>
      </c>
      <c r="B91">
        <f>INDEX(resultados!$A$2:$ZZ$747, 85, MATCH($B$2, resultados!$A$1:$ZZ$1, 0))</f>
        <v/>
      </c>
      <c r="C91">
        <f>INDEX(resultados!$A$2:$ZZ$747, 85, MATCH($B$3, resultados!$A$1:$ZZ$1, 0))</f>
        <v/>
      </c>
    </row>
    <row r="92">
      <c r="A92">
        <f>INDEX(resultados!$A$2:$ZZ$747, 86, MATCH($B$1, resultados!$A$1:$ZZ$1, 0))</f>
        <v/>
      </c>
      <c r="B92">
        <f>INDEX(resultados!$A$2:$ZZ$747, 86, MATCH($B$2, resultados!$A$1:$ZZ$1, 0))</f>
        <v/>
      </c>
      <c r="C92">
        <f>INDEX(resultados!$A$2:$ZZ$747, 86, MATCH($B$3, resultados!$A$1:$ZZ$1, 0))</f>
        <v/>
      </c>
    </row>
    <row r="93">
      <c r="A93">
        <f>INDEX(resultados!$A$2:$ZZ$747, 87, MATCH($B$1, resultados!$A$1:$ZZ$1, 0))</f>
        <v/>
      </c>
      <c r="B93">
        <f>INDEX(resultados!$A$2:$ZZ$747, 87, MATCH($B$2, resultados!$A$1:$ZZ$1, 0))</f>
        <v/>
      </c>
      <c r="C93">
        <f>INDEX(resultados!$A$2:$ZZ$747, 87, MATCH($B$3, resultados!$A$1:$ZZ$1, 0))</f>
        <v/>
      </c>
    </row>
    <row r="94">
      <c r="A94">
        <f>INDEX(resultados!$A$2:$ZZ$747, 88, MATCH($B$1, resultados!$A$1:$ZZ$1, 0))</f>
        <v/>
      </c>
      <c r="B94">
        <f>INDEX(resultados!$A$2:$ZZ$747, 88, MATCH($B$2, resultados!$A$1:$ZZ$1, 0))</f>
        <v/>
      </c>
      <c r="C94">
        <f>INDEX(resultados!$A$2:$ZZ$747, 88, MATCH($B$3, resultados!$A$1:$ZZ$1, 0))</f>
        <v/>
      </c>
    </row>
    <row r="95">
      <c r="A95">
        <f>INDEX(resultados!$A$2:$ZZ$747, 89, MATCH($B$1, resultados!$A$1:$ZZ$1, 0))</f>
        <v/>
      </c>
      <c r="B95">
        <f>INDEX(resultados!$A$2:$ZZ$747, 89, MATCH($B$2, resultados!$A$1:$ZZ$1, 0))</f>
        <v/>
      </c>
      <c r="C95">
        <f>INDEX(resultados!$A$2:$ZZ$747, 89, MATCH($B$3, resultados!$A$1:$ZZ$1, 0))</f>
        <v/>
      </c>
    </row>
    <row r="96">
      <c r="A96">
        <f>INDEX(resultados!$A$2:$ZZ$747, 90, MATCH($B$1, resultados!$A$1:$ZZ$1, 0))</f>
        <v/>
      </c>
      <c r="B96">
        <f>INDEX(resultados!$A$2:$ZZ$747, 90, MATCH($B$2, resultados!$A$1:$ZZ$1, 0))</f>
        <v/>
      </c>
      <c r="C96">
        <f>INDEX(resultados!$A$2:$ZZ$747, 90, MATCH($B$3, resultados!$A$1:$ZZ$1, 0))</f>
        <v/>
      </c>
    </row>
    <row r="97">
      <c r="A97">
        <f>INDEX(resultados!$A$2:$ZZ$747, 91, MATCH($B$1, resultados!$A$1:$ZZ$1, 0))</f>
        <v/>
      </c>
      <c r="B97">
        <f>INDEX(resultados!$A$2:$ZZ$747, 91, MATCH($B$2, resultados!$A$1:$ZZ$1, 0))</f>
        <v/>
      </c>
      <c r="C97">
        <f>INDEX(resultados!$A$2:$ZZ$747, 91, MATCH($B$3, resultados!$A$1:$ZZ$1, 0))</f>
        <v/>
      </c>
    </row>
    <row r="98">
      <c r="A98">
        <f>INDEX(resultados!$A$2:$ZZ$747, 92, MATCH($B$1, resultados!$A$1:$ZZ$1, 0))</f>
        <v/>
      </c>
      <c r="B98">
        <f>INDEX(resultados!$A$2:$ZZ$747, 92, MATCH($B$2, resultados!$A$1:$ZZ$1, 0))</f>
        <v/>
      </c>
      <c r="C98">
        <f>INDEX(resultados!$A$2:$ZZ$747, 92, MATCH($B$3, resultados!$A$1:$ZZ$1, 0))</f>
        <v/>
      </c>
    </row>
    <row r="99">
      <c r="A99">
        <f>INDEX(resultados!$A$2:$ZZ$747, 93, MATCH($B$1, resultados!$A$1:$ZZ$1, 0))</f>
        <v/>
      </c>
      <c r="B99">
        <f>INDEX(resultados!$A$2:$ZZ$747, 93, MATCH($B$2, resultados!$A$1:$ZZ$1, 0))</f>
        <v/>
      </c>
      <c r="C99">
        <f>INDEX(resultados!$A$2:$ZZ$747, 93, MATCH($B$3, resultados!$A$1:$ZZ$1, 0))</f>
        <v/>
      </c>
    </row>
    <row r="100">
      <c r="A100">
        <f>INDEX(resultados!$A$2:$ZZ$747, 94, MATCH($B$1, resultados!$A$1:$ZZ$1, 0))</f>
        <v/>
      </c>
      <c r="B100">
        <f>INDEX(resultados!$A$2:$ZZ$747, 94, MATCH($B$2, resultados!$A$1:$ZZ$1, 0))</f>
        <v/>
      </c>
      <c r="C100">
        <f>INDEX(resultados!$A$2:$ZZ$747, 94, MATCH($B$3, resultados!$A$1:$ZZ$1, 0))</f>
        <v/>
      </c>
    </row>
    <row r="101">
      <c r="A101">
        <f>INDEX(resultados!$A$2:$ZZ$747, 95, MATCH($B$1, resultados!$A$1:$ZZ$1, 0))</f>
        <v/>
      </c>
      <c r="B101">
        <f>INDEX(resultados!$A$2:$ZZ$747, 95, MATCH($B$2, resultados!$A$1:$ZZ$1, 0))</f>
        <v/>
      </c>
      <c r="C101">
        <f>INDEX(resultados!$A$2:$ZZ$747, 95, MATCH($B$3, resultados!$A$1:$ZZ$1, 0))</f>
        <v/>
      </c>
    </row>
    <row r="102">
      <c r="A102">
        <f>INDEX(resultados!$A$2:$ZZ$747, 96, MATCH($B$1, resultados!$A$1:$ZZ$1, 0))</f>
        <v/>
      </c>
      <c r="B102">
        <f>INDEX(resultados!$A$2:$ZZ$747, 96, MATCH($B$2, resultados!$A$1:$ZZ$1, 0))</f>
        <v/>
      </c>
      <c r="C102">
        <f>INDEX(resultados!$A$2:$ZZ$747, 96, MATCH($B$3, resultados!$A$1:$ZZ$1, 0))</f>
        <v/>
      </c>
    </row>
    <row r="103">
      <c r="A103">
        <f>INDEX(resultados!$A$2:$ZZ$747, 97, MATCH($B$1, resultados!$A$1:$ZZ$1, 0))</f>
        <v/>
      </c>
      <c r="B103">
        <f>INDEX(resultados!$A$2:$ZZ$747, 97, MATCH($B$2, resultados!$A$1:$ZZ$1, 0))</f>
        <v/>
      </c>
      <c r="C103">
        <f>INDEX(resultados!$A$2:$ZZ$747, 97, MATCH($B$3, resultados!$A$1:$ZZ$1, 0))</f>
        <v/>
      </c>
    </row>
    <row r="104">
      <c r="A104">
        <f>INDEX(resultados!$A$2:$ZZ$747, 98, MATCH($B$1, resultados!$A$1:$ZZ$1, 0))</f>
        <v/>
      </c>
      <c r="B104">
        <f>INDEX(resultados!$A$2:$ZZ$747, 98, MATCH($B$2, resultados!$A$1:$ZZ$1, 0))</f>
        <v/>
      </c>
      <c r="C104">
        <f>INDEX(resultados!$A$2:$ZZ$747, 98, MATCH($B$3, resultados!$A$1:$ZZ$1, 0))</f>
        <v/>
      </c>
    </row>
    <row r="105">
      <c r="A105">
        <f>INDEX(resultados!$A$2:$ZZ$747, 99, MATCH($B$1, resultados!$A$1:$ZZ$1, 0))</f>
        <v/>
      </c>
      <c r="B105">
        <f>INDEX(resultados!$A$2:$ZZ$747, 99, MATCH($B$2, resultados!$A$1:$ZZ$1, 0))</f>
        <v/>
      </c>
      <c r="C105">
        <f>INDEX(resultados!$A$2:$ZZ$747, 99, MATCH($B$3, resultados!$A$1:$ZZ$1, 0))</f>
        <v/>
      </c>
    </row>
    <row r="106">
      <c r="A106">
        <f>INDEX(resultados!$A$2:$ZZ$747, 100, MATCH($B$1, resultados!$A$1:$ZZ$1, 0))</f>
        <v/>
      </c>
      <c r="B106">
        <f>INDEX(resultados!$A$2:$ZZ$747, 100, MATCH($B$2, resultados!$A$1:$ZZ$1, 0))</f>
        <v/>
      </c>
      <c r="C106">
        <f>INDEX(resultados!$A$2:$ZZ$747, 100, MATCH($B$3, resultados!$A$1:$ZZ$1, 0))</f>
        <v/>
      </c>
    </row>
    <row r="107">
      <c r="A107">
        <f>INDEX(resultados!$A$2:$ZZ$747, 101, MATCH($B$1, resultados!$A$1:$ZZ$1, 0))</f>
        <v/>
      </c>
      <c r="B107">
        <f>INDEX(resultados!$A$2:$ZZ$747, 101, MATCH($B$2, resultados!$A$1:$ZZ$1, 0))</f>
        <v/>
      </c>
      <c r="C107">
        <f>INDEX(resultados!$A$2:$ZZ$747, 101, MATCH($B$3, resultados!$A$1:$ZZ$1, 0))</f>
        <v/>
      </c>
    </row>
    <row r="108">
      <c r="A108">
        <f>INDEX(resultados!$A$2:$ZZ$747, 102, MATCH($B$1, resultados!$A$1:$ZZ$1, 0))</f>
        <v/>
      </c>
      <c r="B108">
        <f>INDEX(resultados!$A$2:$ZZ$747, 102, MATCH($B$2, resultados!$A$1:$ZZ$1, 0))</f>
        <v/>
      </c>
      <c r="C108">
        <f>INDEX(resultados!$A$2:$ZZ$747, 102, MATCH($B$3, resultados!$A$1:$ZZ$1, 0))</f>
        <v/>
      </c>
    </row>
    <row r="109">
      <c r="A109">
        <f>INDEX(resultados!$A$2:$ZZ$747, 103, MATCH($B$1, resultados!$A$1:$ZZ$1, 0))</f>
        <v/>
      </c>
      <c r="B109">
        <f>INDEX(resultados!$A$2:$ZZ$747, 103, MATCH($B$2, resultados!$A$1:$ZZ$1, 0))</f>
        <v/>
      </c>
      <c r="C109">
        <f>INDEX(resultados!$A$2:$ZZ$747, 103, MATCH($B$3, resultados!$A$1:$ZZ$1, 0))</f>
        <v/>
      </c>
    </row>
    <row r="110">
      <c r="A110">
        <f>INDEX(resultados!$A$2:$ZZ$747, 104, MATCH($B$1, resultados!$A$1:$ZZ$1, 0))</f>
        <v/>
      </c>
      <c r="B110">
        <f>INDEX(resultados!$A$2:$ZZ$747, 104, MATCH($B$2, resultados!$A$1:$ZZ$1, 0))</f>
        <v/>
      </c>
      <c r="C110">
        <f>INDEX(resultados!$A$2:$ZZ$747, 104, MATCH($B$3, resultados!$A$1:$ZZ$1, 0))</f>
        <v/>
      </c>
    </row>
    <row r="111">
      <c r="A111">
        <f>INDEX(resultados!$A$2:$ZZ$747, 105, MATCH($B$1, resultados!$A$1:$ZZ$1, 0))</f>
        <v/>
      </c>
      <c r="B111">
        <f>INDEX(resultados!$A$2:$ZZ$747, 105, MATCH($B$2, resultados!$A$1:$ZZ$1, 0))</f>
        <v/>
      </c>
      <c r="C111">
        <f>INDEX(resultados!$A$2:$ZZ$747, 105, MATCH($B$3, resultados!$A$1:$ZZ$1, 0))</f>
        <v/>
      </c>
    </row>
    <row r="112">
      <c r="A112">
        <f>INDEX(resultados!$A$2:$ZZ$747, 106, MATCH($B$1, resultados!$A$1:$ZZ$1, 0))</f>
        <v/>
      </c>
      <c r="B112">
        <f>INDEX(resultados!$A$2:$ZZ$747, 106, MATCH($B$2, resultados!$A$1:$ZZ$1, 0))</f>
        <v/>
      </c>
      <c r="C112">
        <f>INDEX(resultados!$A$2:$ZZ$747, 106, MATCH($B$3, resultados!$A$1:$ZZ$1, 0))</f>
        <v/>
      </c>
    </row>
    <row r="113">
      <c r="A113">
        <f>INDEX(resultados!$A$2:$ZZ$747, 107, MATCH($B$1, resultados!$A$1:$ZZ$1, 0))</f>
        <v/>
      </c>
      <c r="B113">
        <f>INDEX(resultados!$A$2:$ZZ$747, 107, MATCH($B$2, resultados!$A$1:$ZZ$1, 0))</f>
        <v/>
      </c>
      <c r="C113">
        <f>INDEX(resultados!$A$2:$ZZ$747, 107, MATCH($B$3, resultados!$A$1:$ZZ$1, 0))</f>
        <v/>
      </c>
    </row>
    <row r="114">
      <c r="A114">
        <f>INDEX(resultados!$A$2:$ZZ$747, 108, MATCH($B$1, resultados!$A$1:$ZZ$1, 0))</f>
        <v/>
      </c>
      <c r="B114">
        <f>INDEX(resultados!$A$2:$ZZ$747, 108, MATCH($B$2, resultados!$A$1:$ZZ$1, 0))</f>
        <v/>
      </c>
      <c r="C114">
        <f>INDEX(resultados!$A$2:$ZZ$747, 108, MATCH($B$3, resultados!$A$1:$ZZ$1, 0))</f>
        <v/>
      </c>
    </row>
    <row r="115">
      <c r="A115">
        <f>INDEX(resultados!$A$2:$ZZ$747, 109, MATCH($B$1, resultados!$A$1:$ZZ$1, 0))</f>
        <v/>
      </c>
      <c r="B115">
        <f>INDEX(resultados!$A$2:$ZZ$747, 109, MATCH($B$2, resultados!$A$1:$ZZ$1, 0))</f>
        <v/>
      </c>
      <c r="C115">
        <f>INDEX(resultados!$A$2:$ZZ$747, 109, MATCH($B$3, resultados!$A$1:$ZZ$1, 0))</f>
        <v/>
      </c>
    </row>
    <row r="116">
      <c r="A116">
        <f>INDEX(resultados!$A$2:$ZZ$747, 110, MATCH($B$1, resultados!$A$1:$ZZ$1, 0))</f>
        <v/>
      </c>
      <c r="B116">
        <f>INDEX(resultados!$A$2:$ZZ$747, 110, MATCH($B$2, resultados!$A$1:$ZZ$1, 0))</f>
        <v/>
      </c>
      <c r="C116">
        <f>INDEX(resultados!$A$2:$ZZ$747, 110, MATCH($B$3, resultados!$A$1:$ZZ$1, 0))</f>
        <v/>
      </c>
    </row>
    <row r="117">
      <c r="A117">
        <f>INDEX(resultados!$A$2:$ZZ$747, 111, MATCH($B$1, resultados!$A$1:$ZZ$1, 0))</f>
        <v/>
      </c>
      <c r="B117">
        <f>INDEX(resultados!$A$2:$ZZ$747, 111, MATCH($B$2, resultados!$A$1:$ZZ$1, 0))</f>
        <v/>
      </c>
      <c r="C117">
        <f>INDEX(resultados!$A$2:$ZZ$747, 111, MATCH($B$3, resultados!$A$1:$ZZ$1, 0))</f>
        <v/>
      </c>
    </row>
    <row r="118">
      <c r="A118">
        <f>INDEX(resultados!$A$2:$ZZ$747, 112, MATCH($B$1, resultados!$A$1:$ZZ$1, 0))</f>
        <v/>
      </c>
      <c r="B118">
        <f>INDEX(resultados!$A$2:$ZZ$747, 112, MATCH($B$2, resultados!$A$1:$ZZ$1, 0))</f>
        <v/>
      </c>
      <c r="C118">
        <f>INDEX(resultados!$A$2:$ZZ$747, 112, MATCH($B$3, resultados!$A$1:$ZZ$1, 0))</f>
        <v/>
      </c>
    </row>
    <row r="119">
      <c r="A119">
        <f>INDEX(resultados!$A$2:$ZZ$747, 113, MATCH($B$1, resultados!$A$1:$ZZ$1, 0))</f>
        <v/>
      </c>
      <c r="B119">
        <f>INDEX(resultados!$A$2:$ZZ$747, 113, MATCH($B$2, resultados!$A$1:$ZZ$1, 0))</f>
        <v/>
      </c>
      <c r="C119">
        <f>INDEX(resultados!$A$2:$ZZ$747, 113, MATCH($B$3, resultados!$A$1:$ZZ$1, 0))</f>
        <v/>
      </c>
    </row>
    <row r="120">
      <c r="A120">
        <f>INDEX(resultados!$A$2:$ZZ$747, 114, MATCH($B$1, resultados!$A$1:$ZZ$1, 0))</f>
        <v/>
      </c>
      <c r="B120">
        <f>INDEX(resultados!$A$2:$ZZ$747, 114, MATCH($B$2, resultados!$A$1:$ZZ$1, 0))</f>
        <v/>
      </c>
      <c r="C120">
        <f>INDEX(resultados!$A$2:$ZZ$747, 114, MATCH($B$3, resultados!$A$1:$ZZ$1, 0))</f>
        <v/>
      </c>
    </row>
    <row r="121">
      <c r="A121">
        <f>INDEX(resultados!$A$2:$ZZ$747, 115, MATCH($B$1, resultados!$A$1:$ZZ$1, 0))</f>
        <v/>
      </c>
      <c r="B121">
        <f>INDEX(resultados!$A$2:$ZZ$747, 115, MATCH($B$2, resultados!$A$1:$ZZ$1, 0))</f>
        <v/>
      </c>
      <c r="C121">
        <f>INDEX(resultados!$A$2:$ZZ$747, 115, MATCH($B$3, resultados!$A$1:$ZZ$1, 0))</f>
        <v/>
      </c>
    </row>
    <row r="122">
      <c r="A122">
        <f>INDEX(resultados!$A$2:$ZZ$747, 116, MATCH($B$1, resultados!$A$1:$ZZ$1, 0))</f>
        <v/>
      </c>
      <c r="B122">
        <f>INDEX(resultados!$A$2:$ZZ$747, 116, MATCH($B$2, resultados!$A$1:$ZZ$1, 0))</f>
        <v/>
      </c>
      <c r="C122">
        <f>INDEX(resultados!$A$2:$ZZ$747, 116, MATCH($B$3, resultados!$A$1:$ZZ$1, 0))</f>
        <v/>
      </c>
    </row>
    <row r="123">
      <c r="A123">
        <f>INDEX(resultados!$A$2:$ZZ$747, 117, MATCH($B$1, resultados!$A$1:$ZZ$1, 0))</f>
        <v/>
      </c>
      <c r="B123">
        <f>INDEX(resultados!$A$2:$ZZ$747, 117, MATCH($B$2, resultados!$A$1:$ZZ$1, 0))</f>
        <v/>
      </c>
      <c r="C123">
        <f>INDEX(resultados!$A$2:$ZZ$747, 117, MATCH($B$3, resultados!$A$1:$ZZ$1, 0))</f>
        <v/>
      </c>
    </row>
    <row r="124">
      <c r="A124">
        <f>INDEX(resultados!$A$2:$ZZ$747, 118, MATCH($B$1, resultados!$A$1:$ZZ$1, 0))</f>
        <v/>
      </c>
      <c r="B124">
        <f>INDEX(resultados!$A$2:$ZZ$747, 118, MATCH($B$2, resultados!$A$1:$ZZ$1, 0))</f>
        <v/>
      </c>
      <c r="C124">
        <f>INDEX(resultados!$A$2:$ZZ$747, 118, MATCH($B$3, resultados!$A$1:$ZZ$1, 0))</f>
        <v/>
      </c>
    </row>
    <row r="125">
      <c r="A125">
        <f>INDEX(resultados!$A$2:$ZZ$747, 119, MATCH($B$1, resultados!$A$1:$ZZ$1, 0))</f>
        <v/>
      </c>
      <c r="B125">
        <f>INDEX(resultados!$A$2:$ZZ$747, 119, MATCH($B$2, resultados!$A$1:$ZZ$1, 0))</f>
        <v/>
      </c>
      <c r="C125">
        <f>INDEX(resultados!$A$2:$ZZ$747, 119, MATCH($B$3, resultados!$A$1:$ZZ$1, 0))</f>
        <v/>
      </c>
    </row>
    <row r="126">
      <c r="A126">
        <f>INDEX(resultados!$A$2:$ZZ$747, 120, MATCH($B$1, resultados!$A$1:$ZZ$1, 0))</f>
        <v/>
      </c>
      <c r="B126">
        <f>INDEX(resultados!$A$2:$ZZ$747, 120, MATCH($B$2, resultados!$A$1:$ZZ$1, 0))</f>
        <v/>
      </c>
      <c r="C126">
        <f>INDEX(resultados!$A$2:$ZZ$747, 120, MATCH($B$3, resultados!$A$1:$ZZ$1, 0))</f>
        <v/>
      </c>
    </row>
    <row r="127">
      <c r="A127">
        <f>INDEX(resultados!$A$2:$ZZ$747, 121, MATCH($B$1, resultados!$A$1:$ZZ$1, 0))</f>
        <v/>
      </c>
      <c r="B127">
        <f>INDEX(resultados!$A$2:$ZZ$747, 121, MATCH($B$2, resultados!$A$1:$ZZ$1, 0))</f>
        <v/>
      </c>
      <c r="C127">
        <f>INDEX(resultados!$A$2:$ZZ$747, 121, MATCH($B$3, resultados!$A$1:$ZZ$1, 0))</f>
        <v/>
      </c>
    </row>
    <row r="128">
      <c r="A128">
        <f>INDEX(resultados!$A$2:$ZZ$747, 122, MATCH($B$1, resultados!$A$1:$ZZ$1, 0))</f>
        <v/>
      </c>
      <c r="B128">
        <f>INDEX(resultados!$A$2:$ZZ$747, 122, MATCH($B$2, resultados!$A$1:$ZZ$1, 0))</f>
        <v/>
      </c>
      <c r="C128">
        <f>INDEX(resultados!$A$2:$ZZ$747, 122, MATCH($B$3, resultados!$A$1:$ZZ$1, 0))</f>
        <v/>
      </c>
    </row>
    <row r="129">
      <c r="A129">
        <f>INDEX(resultados!$A$2:$ZZ$747, 123, MATCH($B$1, resultados!$A$1:$ZZ$1, 0))</f>
        <v/>
      </c>
      <c r="B129">
        <f>INDEX(resultados!$A$2:$ZZ$747, 123, MATCH($B$2, resultados!$A$1:$ZZ$1, 0))</f>
        <v/>
      </c>
      <c r="C129">
        <f>INDEX(resultados!$A$2:$ZZ$747, 123, MATCH($B$3, resultados!$A$1:$ZZ$1, 0))</f>
        <v/>
      </c>
    </row>
    <row r="130">
      <c r="A130">
        <f>INDEX(resultados!$A$2:$ZZ$747, 124, MATCH($B$1, resultados!$A$1:$ZZ$1, 0))</f>
        <v/>
      </c>
      <c r="B130">
        <f>INDEX(resultados!$A$2:$ZZ$747, 124, MATCH($B$2, resultados!$A$1:$ZZ$1, 0))</f>
        <v/>
      </c>
      <c r="C130">
        <f>INDEX(resultados!$A$2:$ZZ$747, 124, MATCH($B$3, resultados!$A$1:$ZZ$1, 0))</f>
        <v/>
      </c>
    </row>
    <row r="131">
      <c r="A131">
        <f>INDEX(resultados!$A$2:$ZZ$747, 125, MATCH($B$1, resultados!$A$1:$ZZ$1, 0))</f>
        <v/>
      </c>
      <c r="B131">
        <f>INDEX(resultados!$A$2:$ZZ$747, 125, MATCH($B$2, resultados!$A$1:$ZZ$1, 0))</f>
        <v/>
      </c>
      <c r="C131">
        <f>INDEX(resultados!$A$2:$ZZ$747, 125, MATCH($B$3, resultados!$A$1:$ZZ$1, 0))</f>
        <v/>
      </c>
    </row>
    <row r="132">
      <c r="A132">
        <f>INDEX(resultados!$A$2:$ZZ$747, 126, MATCH($B$1, resultados!$A$1:$ZZ$1, 0))</f>
        <v/>
      </c>
      <c r="B132">
        <f>INDEX(resultados!$A$2:$ZZ$747, 126, MATCH($B$2, resultados!$A$1:$ZZ$1, 0))</f>
        <v/>
      </c>
      <c r="C132">
        <f>INDEX(resultados!$A$2:$ZZ$747, 126, MATCH($B$3, resultados!$A$1:$ZZ$1, 0))</f>
        <v/>
      </c>
    </row>
    <row r="133">
      <c r="A133">
        <f>INDEX(resultados!$A$2:$ZZ$747, 127, MATCH($B$1, resultados!$A$1:$ZZ$1, 0))</f>
        <v/>
      </c>
      <c r="B133">
        <f>INDEX(resultados!$A$2:$ZZ$747, 127, MATCH($B$2, resultados!$A$1:$ZZ$1, 0))</f>
        <v/>
      </c>
      <c r="C133">
        <f>INDEX(resultados!$A$2:$ZZ$747, 127, MATCH($B$3, resultados!$A$1:$ZZ$1, 0))</f>
        <v/>
      </c>
    </row>
    <row r="134">
      <c r="A134">
        <f>INDEX(resultados!$A$2:$ZZ$747, 128, MATCH($B$1, resultados!$A$1:$ZZ$1, 0))</f>
        <v/>
      </c>
      <c r="B134">
        <f>INDEX(resultados!$A$2:$ZZ$747, 128, MATCH($B$2, resultados!$A$1:$ZZ$1, 0))</f>
        <v/>
      </c>
      <c r="C134">
        <f>INDEX(resultados!$A$2:$ZZ$747, 128, MATCH($B$3, resultados!$A$1:$ZZ$1, 0))</f>
        <v/>
      </c>
    </row>
    <row r="135">
      <c r="A135">
        <f>INDEX(resultados!$A$2:$ZZ$747, 129, MATCH($B$1, resultados!$A$1:$ZZ$1, 0))</f>
        <v/>
      </c>
      <c r="B135">
        <f>INDEX(resultados!$A$2:$ZZ$747, 129, MATCH($B$2, resultados!$A$1:$ZZ$1, 0))</f>
        <v/>
      </c>
      <c r="C135">
        <f>INDEX(resultados!$A$2:$ZZ$747, 129, MATCH($B$3, resultados!$A$1:$ZZ$1, 0))</f>
        <v/>
      </c>
    </row>
    <row r="136">
      <c r="A136">
        <f>INDEX(resultados!$A$2:$ZZ$747, 130, MATCH($B$1, resultados!$A$1:$ZZ$1, 0))</f>
        <v/>
      </c>
      <c r="B136">
        <f>INDEX(resultados!$A$2:$ZZ$747, 130, MATCH($B$2, resultados!$A$1:$ZZ$1, 0))</f>
        <v/>
      </c>
      <c r="C136">
        <f>INDEX(resultados!$A$2:$ZZ$747, 130, MATCH($B$3, resultados!$A$1:$ZZ$1, 0))</f>
        <v/>
      </c>
    </row>
    <row r="137">
      <c r="A137">
        <f>INDEX(resultados!$A$2:$ZZ$747, 131, MATCH($B$1, resultados!$A$1:$ZZ$1, 0))</f>
        <v/>
      </c>
      <c r="B137">
        <f>INDEX(resultados!$A$2:$ZZ$747, 131, MATCH($B$2, resultados!$A$1:$ZZ$1, 0))</f>
        <v/>
      </c>
      <c r="C137">
        <f>INDEX(resultados!$A$2:$ZZ$747, 131, MATCH($B$3, resultados!$A$1:$ZZ$1, 0))</f>
        <v/>
      </c>
    </row>
    <row r="138">
      <c r="A138">
        <f>INDEX(resultados!$A$2:$ZZ$747, 132, MATCH($B$1, resultados!$A$1:$ZZ$1, 0))</f>
        <v/>
      </c>
      <c r="B138">
        <f>INDEX(resultados!$A$2:$ZZ$747, 132, MATCH($B$2, resultados!$A$1:$ZZ$1, 0))</f>
        <v/>
      </c>
      <c r="C138">
        <f>INDEX(resultados!$A$2:$ZZ$747, 132, MATCH($B$3, resultados!$A$1:$ZZ$1, 0))</f>
        <v/>
      </c>
    </row>
    <row r="139">
      <c r="A139">
        <f>INDEX(resultados!$A$2:$ZZ$747, 133, MATCH($B$1, resultados!$A$1:$ZZ$1, 0))</f>
        <v/>
      </c>
      <c r="B139">
        <f>INDEX(resultados!$A$2:$ZZ$747, 133, MATCH($B$2, resultados!$A$1:$ZZ$1, 0))</f>
        <v/>
      </c>
      <c r="C139">
        <f>INDEX(resultados!$A$2:$ZZ$747, 133, MATCH($B$3, resultados!$A$1:$ZZ$1, 0))</f>
        <v/>
      </c>
    </row>
    <row r="140">
      <c r="A140">
        <f>INDEX(resultados!$A$2:$ZZ$747, 134, MATCH($B$1, resultados!$A$1:$ZZ$1, 0))</f>
        <v/>
      </c>
      <c r="B140">
        <f>INDEX(resultados!$A$2:$ZZ$747, 134, MATCH($B$2, resultados!$A$1:$ZZ$1, 0))</f>
        <v/>
      </c>
      <c r="C140">
        <f>INDEX(resultados!$A$2:$ZZ$747, 134, MATCH($B$3, resultados!$A$1:$ZZ$1, 0))</f>
        <v/>
      </c>
    </row>
    <row r="141">
      <c r="A141">
        <f>INDEX(resultados!$A$2:$ZZ$747, 135, MATCH($B$1, resultados!$A$1:$ZZ$1, 0))</f>
        <v/>
      </c>
      <c r="B141">
        <f>INDEX(resultados!$A$2:$ZZ$747, 135, MATCH($B$2, resultados!$A$1:$ZZ$1, 0))</f>
        <v/>
      </c>
      <c r="C141">
        <f>INDEX(resultados!$A$2:$ZZ$747, 135, MATCH($B$3, resultados!$A$1:$ZZ$1, 0))</f>
        <v/>
      </c>
    </row>
    <row r="142">
      <c r="A142">
        <f>INDEX(resultados!$A$2:$ZZ$747, 136, MATCH($B$1, resultados!$A$1:$ZZ$1, 0))</f>
        <v/>
      </c>
      <c r="B142">
        <f>INDEX(resultados!$A$2:$ZZ$747, 136, MATCH($B$2, resultados!$A$1:$ZZ$1, 0))</f>
        <v/>
      </c>
      <c r="C142">
        <f>INDEX(resultados!$A$2:$ZZ$747, 136, MATCH($B$3, resultados!$A$1:$ZZ$1, 0))</f>
        <v/>
      </c>
    </row>
    <row r="143">
      <c r="A143">
        <f>INDEX(resultados!$A$2:$ZZ$747, 137, MATCH($B$1, resultados!$A$1:$ZZ$1, 0))</f>
        <v/>
      </c>
      <c r="B143">
        <f>INDEX(resultados!$A$2:$ZZ$747, 137, MATCH($B$2, resultados!$A$1:$ZZ$1, 0))</f>
        <v/>
      </c>
      <c r="C143">
        <f>INDEX(resultados!$A$2:$ZZ$747, 137, MATCH($B$3, resultados!$A$1:$ZZ$1, 0))</f>
        <v/>
      </c>
    </row>
    <row r="144">
      <c r="A144">
        <f>INDEX(resultados!$A$2:$ZZ$747, 138, MATCH($B$1, resultados!$A$1:$ZZ$1, 0))</f>
        <v/>
      </c>
      <c r="B144">
        <f>INDEX(resultados!$A$2:$ZZ$747, 138, MATCH($B$2, resultados!$A$1:$ZZ$1, 0))</f>
        <v/>
      </c>
      <c r="C144">
        <f>INDEX(resultados!$A$2:$ZZ$747, 138, MATCH($B$3, resultados!$A$1:$ZZ$1, 0))</f>
        <v/>
      </c>
    </row>
    <row r="145">
      <c r="A145">
        <f>INDEX(resultados!$A$2:$ZZ$747, 139, MATCH($B$1, resultados!$A$1:$ZZ$1, 0))</f>
        <v/>
      </c>
      <c r="B145">
        <f>INDEX(resultados!$A$2:$ZZ$747, 139, MATCH($B$2, resultados!$A$1:$ZZ$1, 0))</f>
        <v/>
      </c>
      <c r="C145">
        <f>INDEX(resultados!$A$2:$ZZ$747, 139, MATCH($B$3, resultados!$A$1:$ZZ$1, 0))</f>
        <v/>
      </c>
    </row>
    <row r="146">
      <c r="A146">
        <f>INDEX(resultados!$A$2:$ZZ$747, 140, MATCH($B$1, resultados!$A$1:$ZZ$1, 0))</f>
        <v/>
      </c>
      <c r="B146">
        <f>INDEX(resultados!$A$2:$ZZ$747, 140, MATCH($B$2, resultados!$A$1:$ZZ$1, 0))</f>
        <v/>
      </c>
      <c r="C146">
        <f>INDEX(resultados!$A$2:$ZZ$747, 140, MATCH($B$3, resultados!$A$1:$ZZ$1, 0))</f>
        <v/>
      </c>
    </row>
    <row r="147">
      <c r="A147">
        <f>INDEX(resultados!$A$2:$ZZ$747, 141, MATCH($B$1, resultados!$A$1:$ZZ$1, 0))</f>
        <v/>
      </c>
      <c r="B147">
        <f>INDEX(resultados!$A$2:$ZZ$747, 141, MATCH($B$2, resultados!$A$1:$ZZ$1, 0))</f>
        <v/>
      </c>
      <c r="C147">
        <f>INDEX(resultados!$A$2:$ZZ$747, 141, MATCH($B$3, resultados!$A$1:$ZZ$1, 0))</f>
        <v/>
      </c>
    </row>
    <row r="148">
      <c r="A148">
        <f>INDEX(resultados!$A$2:$ZZ$747, 142, MATCH($B$1, resultados!$A$1:$ZZ$1, 0))</f>
        <v/>
      </c>
      <c r="B148">
        <f>INDEX(resultados!$A$2:$ZZ$747, 142, MATCH($B$2, resultados!$A$1:$ZZ$1, 0))</f>
        <v/>
      </c>
      <c r="C148">
        <f>INDEX(resultados!$A$2:$ZZ$747, 142, MATCH($B$3, resultados!$A$1:$ZZ$1, 0))</f>
        <v/>
      </c>
    </row>
    <row r="149">
      <c r="A149">
        <f>INDEX(resultados!$A$2:$ZZ$747, 143, MATCH($B$1, resultados!$A$1:$ZZ$1, 0))</f>
        <v/>
      </c>
      <c r="B149">
        <f>INDEX(resultados!$A$2:$ZZ$747, 143, MATCH($B$2, resultados!$A$1:$ZZ$1, 0))</f>
        <v/>
      </c>
      <c r="C149">
        <f>INDEX(resultados!$A$2:$ZZ$747, 143, MATCH($B$3, resultados!$A$1:$ZZ$1, 0))</f>
        <v/>
      </c>
    </row>
    <row r="150">
      <c r="A150">
        <f>INDEX(resultados!$A$2:$ZZ$747, 144, MATCH($B$1, resultados!$A$1:$ZZ$1, 0))</f>
        <v/>
      </c>
      <c r="B150">
        <f>INDEX(resultados!$A$2:$ZZ$747, 144, MATCH($B$2, resultados!$A$1:$ZZ$1, 0))</f>
        <v/>
      </c>
      <c r="C150">
        <f>INDEX(resultados!$A$2:$ZZ$747, 144, MATCH($B$3, resultados!$A$1:$ZZ$1, 0))</f>
        <v/>
      </c>
    </row>
    <row r="151">
      <c r="A151">
        <f>INDEX(resultados!$A$2:$ZZ$747, 145, MATCH($B$1, resultados!$A$1:$ZZ$1, 0))</f>
        <v/>
      </c>
      <c r="B151">
        <f>INDEX(resultados!$A$2:$ZZ$747, 145, MATCH($B$2, resultados!$A$1:$ZZ$1, 0))</f>
        <v/>
      </c>
      <c r="C151">
        <f>INDEX(resultados!$A$2:$ZZ$747, 145, MATCH($B$3, resultados!$A$1:$ZZ$1, 0))</f>
        <v/>
      </c>
    </row>
    <row r="152">
      <c r="A152">
        <f>INDEX(resultados!$A$2:$ZZ$747, 146, MATCH($B$1, resultados!$A$1:$ZZ$1, 0))</f>
        <v/>
      </c>
      <c r="B152">
        <f>INDEX(resultados!$A$2:$ZZ$747, 146, MATCH($B$2, resultados!$A$1:$ZZ$1, 0))</f>
        <v/>
      </c>
      <c r="C152">
        <f>INDEX(resultados!$A$2:$ZZ$747, 146, MATCH($B$3, resultados!$A$1:$ZZ$1, 0))</f>
        <v/>
      </c>
    </row>
    <row r="153">
      <c r="A153">
        <f>INDEX(resultados!$A$2:$ZZ$747, 147, MATCH($B$1, resultados!$A$1:$ZZ$1, 0))</f>
        <v/>
      </c>
      <c r="B153">
        <f>INDEX(resultados!$A$2:$ZZ$747, 147, MATCH($B$2, resultados!$A$1:$ZZ$1, 0))</f>
        <v/>
      </c>
      <c r="C153">
        <f>INDEX(resultados!$A$2:$ZZ$747, 147, MATCH($B$3, resultados!$A$1:$ZZ$1, 0))</f>
        <v/>
      </c>
    </row>
    <row r="154">
      <c r="A154">
        <f>INDEX(resultados!$A$2:$ZZ$747, 148, MATCH($B$1, resultados!$A$1:$ZZ$1, 0))</f>
        <v/>
      </c>
      <c r="B154">
        <f>INDEX(resultados!$A$2:$ZZ$747, 148, MATCH($B$2, resultados!$A$1:$ZZ$1, 0))</f>
        <v/>
      </c>
      <c r="C154">
        <f>INDEX(resultados!$A$2:$ZZ$747, 148, MATCH($B$3, resultados!$A$1:$ZZ$1, 0))</f>
        <v/>
      </c>
    </row>
    <row r="155">
      <c r="A155">
        <f>INDEX(resultados!$A$2:$ZZ$747, 149, MATCH($B$1, resultados!$A$1:$ZZ$1, 0))</f>
        <v/>
      </c>
      <c r="B155">
        <f>INDEX(resultados!$A$2:$ZZ$747, 149, MATCH($B$2, resultados!$A$1:$ZZ$1, 0))</f>
        <v/>
      </c>
      <c r="C155">
        <f>INDEX(resultados!$A$2:$ZZ$747, 149, MATCH($B$3, resultados!$A$1:$ZZ$1, 0))</f>
        <v/>
      </c>
    </row>
    <row r="156">
      <c r="A156">
        <f>INDEX(resultados!$A$2:$ZZ$747, 150, MATCH($B$1, resultados!$A$1:$ZZ$1, 0))</f>
        <v/>
      </c>
      <c r="B156">
        <f>INDEX(resultados!$A$2:$ZZ$747, 150, MATCH($B$2, resultados!$A$1:$ZZ$1, 0))</f>
        <v/>
      </c>
      <c r="C156">
        <f>INDEX(resultados!$A$2:$ZZ$747, 150, MATCH($B$3, resultados!$A$1:$ZZ$1, 0))</f>
        <v/>
      </c>
    </row>
    <row r="157">
      <c r="A157">
        <f>INDEX(resultados!$A$2:$ZZ$747, 151, MATCH($B$1, resultados!$A$1:$ZZ$1, 0))</f>
        <v/>
      </c>
      <c r="B157">
        <f>INDEX(resultados!$A$2:$ZZ$747, 151, MATCH($B$2, resultados!$A$1:$ZZ$1, 0))</f>
        <v/>
      </c>
      <c r="C157">
        <f>INDEX(resultados!$A$2:$ZZ$747, 151, MATCH($B$3, resultados!$A$1:$ZZ$1, 0))</f>
        <v/>
      </c>
    </row>
    <row r="158">
      <c r="A158">
        <f>INDEX(resultados!$A$2:$ZZ$747, 152, MATCH($B$1, resultados!$A$1:$ZZ$1, 0))</f>
        <v/>
      </c>
      <c r="B158">
        <f>INDEX(resultados!$A$2:$ZZ$747, 152, MATCH($B$2, resultados!$A$1:$ZZ$1, 0))</f>
        <v/>
      </c>
      <c r="C158">
        <f>INDEX(resultados!$A$2:$ZZ$747, 152, MATCH($B$3, resultados!$A$1:$ZZ$1, 0))</f>
        <v/>
      </c>
    </row>
    <row r="159">
      <c r="A159">
        <f>INDEX(resultados!$A$2:$ZZ$747, 153, MATCH($B$1, resultados!$A$1:$ZZ$1, 0))</f>
        <v/>
      </c>
      <c r="B159">
        <f>INDEX(resultados!$A$2:$ZZ$747, 153, MATCH($B$2, resultados!$A$1:$ZZ$1, 0))</f>
        <v/>
      </c>
      <c r="C159">
        <f>INDEX(resultados!$A$2:$ZZ$747, 153, MATCH($B$3, resultados!$A$1:$ZZ$1, 0))</f>
        <v/>
      </c>
    </row>
    <row r="160">
      <c r="A160">
        <f>INDEX(resultados!$A$2:$ZZ$747, 154, MATCH($B$1, resultados!$A$1:$ZZ$1, 0))</f>
        <v/>
      </c>
      <c r="B160">
        <f>INDEX(resultados!$A$2:$ZZ$747, 154, MATCH($B$2, resultados!$A$1:$ZZ$1, 0))</f>
        <v/>
      </c>
      <c r="C160">
        <f>INDEX(resultados!$A$2:$ZZ$747, 154, MATCH($B$3, resultados!$A$1:$ZZ$1, 0))</f>
        <v/>
      </c>
    </row>
    <row r="161">
      <c r="A161">
        <f>INDEX(resultados!$A$2:$ZZ$747, 155, MATCH($B$1, resultados!$A$1:$ZZ$1, 0))</f>
        <v/>
      </c>
      <c r="B161">
        <f>INDEX(resultados!$A$2:$ZZ$747, 155, MATCH($B$2, resultados!$A$1:$ZZ$1, 0))</f>
        <v/>
      </c>
      <c r="C161">
        <f>INDEX(resultados!$A$2:$ZZ$747, 155, MATCH($B$3, resultados!$A$1:$ZZ$1, 0))</f>
        <v/>
      </c>
    </row>
    <row r="162">
      <c r="A162">
        <f>INDEX(resultados!$A$2:$ZZ$747, 156, MATCH($B$1, resultados!$A$1:$ZZ$1, 0))</f>
        <v/>
      </c>
      <c r="B162">
        <f>INDEX(resultados!$A$2:$ZZ$747, 156, MATCH($B$2, resultados!$A$1:$ZZ$1, 0))</f>
        <v/>
      </c>
      <c r="C162">
        <f>INDEX(resultados!$A$2:$ZZ$747, 156, MATCH($B$3, resultados!$A$1:$ZZ$1, 0))</f>
        <v/>
      </c>
    </row>
    <row r="163">
      <c r="A163">
        <f>INDEX(resultados!$A$2:$ZZ$747, 157, MATCH($B$1, resultados!$A$1:$ZZ$1, 0))</f>
        <v/>
      </c>
      <c r="B163">
        <f>INDEX(resultados!$A$2:$ZZ$747, 157, MATCH($B$2, resultados!$A$1:$ZZ$1, 0))</f>
        <v/>
      </c>
      <c r="C163">
        <f>INDEX(resultados!$A$2:$ZZ$747, 157, MATCH($B$3, resultados!$A$1:$ZZ$1, 0))</f>
        <v/>
      </c>
    </row>
    <row r="164">
      <c r="A164">
        <f>INDEX(resultados!$A$2:$ZZ$747, 158, MATCH($B$1, resultados!$A$1:$ZZ$1, 0))</f>
        <v/>
      </c>
      <c r="B164">
        <f>INDEX(resultados!$A$2:$ZZ$747, 158, MATCH($B$2, resultados!$A$1:$ZZ$1, 0))</f>
        <v/>
      </c>
      <c r="C164">
        <f>INDEX(resultados!$A$2:$ZZ$747, 158, MATCH($B$3, resultados!$A$1:$ZZ$1, 0))</f>
        <v/>
      </c>
    </row>
    <row r="165">
      <c r="A165">
        <f>INDEX(resultados!$A$2:$ZZ$747, 159, MATCH($B$1, resultados!$A$1:$ZZ$1, 0))</f>
        <v/>
      </c>
      <c r="B165">
        <f>INDEX(resultados!$A$2:$ZZ$747, 159, MATCH($B$2, resultados!$A$1:$ZZ$1, 0))</f>
        <v/>
      </c>
      <c r="C165">
        <f>INDEX(resultados!$A$2:$ZZ$747, 159, MATCH($B$3, resultados!$A$1:$ZZ$1, 0))</f>
        <v/>
      </c>
    </row>
    <row r="166">
      <c r="A166">
        <f>INDEX(resultados!$A$2:$ZZ$747, 160, MATCH($B$1, resultados!$A$1:$ZZ$1, 0))</f>
        <v/>
      </c>
      <c r="B166">
        <f>INDEX(resultados!$A$2:$ZZ$747, 160, MATCH($B$2, resultados!$A$1:$ZZ$1, 0))</f>
        <v/>
      </c>
      <c r="C166">
        <f>INDEX(resultados!$A$2:$ZZ$747, 160, MATCH($B$3, resultados!$A$1:$ZZ$1, 0))</f>
        <v/>
      </c>
    </row>
    <row r="167">
      <c r="A167">
        <f>INDEX(resultados!$A$2:$ZZ$747, 161, MATCH($B$1, resultados!$A$1:$ZZ$1, 0))</f>
        <v/>
      </c>
      <c r="B167">
        <f>INDEX(resultados!$A$2:$ZZ$747, 161, MATCH($B$2, resultados!$A$1:$ZZ$1, 0))</f>
        <v/>
      </c>
      <c r="C167">
        <f>INDEX(resultados!$A$2:$ZZ$747, 161, MATCH($B$3, resultados!$A$1:$ZZ$1, 0))</f>
        <v/>
      </c>
    </row>
    <row r="168">
      <c r="A168">
        <f>INDEX(resultados!$A$2:$ZZ$747, 162, MATCH($B$1, resultados!$A$1:$ZZ$1, 0))</f>
        <v/>
      </c>
      <c r="B168">
        <f>INDEX(resultados!$A$2:$ZZ$747, 162, MATCH($B$2, resultados!$A$1:$ZZ$1, 0))</f>
        <v/>
      </c>
      <c r="C168">
        <f>INDEX(resultados!$A$2:$ZZ$747, 162, MATCH($B$3, resultados!$A$1:$ZZ$1, 0))</f>
        <v/>
      </c>
    </row>
    <row r="169">
      <c r="A169">
        <f>INDEX(resultados!$A$2:$ZZ$747, 163, MATCH($B$1, resultados!$A$1:$ZZ$1, 0))</f>
        <v/>
      </c>
      <c r="B169">
        <f>INDEX(resultados!$A$2:$ZZ$747, 163, MATCH($B$2, resultados!$A$1:$ZZ$1, 0))</f>
        <v/>
      </c>
      <c r="C169">
        <f>INDEX(resultados!$A$2:$ZZ$747, 163, MATCH($B$3, resultados!$A$1:$ZZ$1, 0))</f>
        <v/>
      </c>
    </row>
    <row r="170">
      <c r="A170">
        <f>INDEX(resultados!$A$2:$ZZ$747, 164, MATCH($B$1, resultados!$A$1:$ZZ$1, 0))</f>
        <v/>
      </c>
      <c r="B170">
        <f>INDEX(resultados!$A$2:$ZZ$747, 164, MATCH($B$2, resultados!$A$1:$ZZ$1, 0))</f>
        <v/>
      </c>
      <c r="C170">
        <f>INDEX(resultados!$A$2:$ZZ$747, 164, MATCH($B$3, resultados!$A$1:$ZZ$1, 0))</f>
        <v/>
      </c>
    </row>
    <row r="171">
      <c r="A171">
        <f>INDEX(resultados!$A$2:$ZZ$747, 165, MATCH($B$1, resultados!$A$1:$ZZ$1, 0))</f>
        <v/>
      </c>
      <c r="B171">
        <f>INDEX(resultados!$A$2:$ZZ$747, 165, MATCH($B$2, resultados!$A$1:$ZZ$1, 0))</f>
        <v/>
      </c>
      <c r="C171">
        <f>INDEX(resultados!$A$2:$ZZ$747, 165, MATCH($B$3, resultados!$A$1:$ZZ$1, 0))</f>
        <v/>
      </c>
    </row>
    <row r="172">
      <c r="A172">
        <f>INDEX(resultados!$A$2:$ZZ$747, 166, MATCH($B$1, resultados!$A$1:$ZZ$1, 0))</f>
        <v/>
      </c>
      <c r="B172">
        <f>INDEX(resultados!$A$2:$ZZ$747, 166, MATCH($B$2, resultados!$A$1:$ZZ$1, 0))</f>
        <v/>
      </c>
      <c r="C172">
        <f>INDEX(resultados!$A$2:$ZZ$747, 166, MATCH($B$3, resultados!$A$1:$ZZ$1, 0))</f>
        <v/>
      </c>
    </row>
    <row r="173">
      <c r="A173">
        <f>INDEX(resultados!$A$2:$ZZ$747, 167, MATCH($B$1, resultados!$A$1:$ZZ$1, 0))</f>
        <v/>
      </c>
      <c r="B173">
        <f>INDEX(resultados!$A$2:$ZZ$747, 167, MATCH($B$2, resultados!$A$1:$ZZ$1, 0))</f>
        <v/>
      </c>
      <c r="C173">
        <f>INDEX(resultados!$A$2:$ZZ$747, 167, MATCH($B$3, resultados!$A$1:$ZZ$1, 0))</f>
        <v/>
      </c>
    </row>
    <row r="174">
      <c r="A174">
        <f>INDEX(resultados!$A$2:$ZZ$747, 168, MATCH($B$1, resultados!$A$1:$ZZ$1, 0))</f>
        <v/>
      </c>
      <c r="B174">
        <f>INDEX(resultados!$A$2:$ZZ$747, 168, MATCH($B$2, resultados!$A$1:$ZZ$1, 0))</f>
        <v/>
      </c>
      <c r="C174">
        <f>INDEX(resultados!$A$2:$ZZ$747, 168, MATCH($B$3, resultados!$A$1:$ZZ$1, 0))</f>
        <v/>
      </c>
    </row>
    <row r="175">
      <c r="A175">
        <f>INDEX(resultados!$A$2:$ZZ$747, 169, MATCH($B$1, resultados!$A$1:$ZZ$1, 0))</f>
        <v/>
      </c>
      <c r="B175">
        <f>INDEX(resultados!$A$2:$ZZ$747, 169, MATCH($B$2, resultados!$A$1:$ZZ$1, 0))</f>
        <v/>
      </c>
      <c r="C175">
        <f>INDEX(resultados!$A$2:$ZZ$747, 169, MATCH($B$3, resultados!$A$1:$ZZ$1, 0))</f>
        <v/>
      </c>
    </row>
    <row r="176">
      <c r="A176">
        <f>INDEX(resultados!$A$2:$ZZ$747, 170, MATCH($B$1, resultados!$A$1:$ZZ$1, 0))</f>
        <v/>
      </c>
      <c r="B176">
        <f>INDEX(resultados!$A$2:$ZZ$747, 170, MATCH($B$2, resultados!$A$1:$ZZ$1, 0))</f>
        <v/>
      </c>
      <c r="C176">
        <f>INDEX(resultados!$A$2:$ZZ$747, 170, MATCH($B$3, resultados!$A$1:$ZZ$1, 0))</f>
        <v/>
      </c>
    </row>
    <row r="177">
      <c r="A177">
        <f>INDEX(resultados!$A$2:$ZZ$747, 171, MATCH($B$1, resultados!$A$1:$ZZ$1, 0))</f>
        <v/>
      </c>
      <c r="B177">
        <f>INDEX(resultados!$A$2:$ZZ$747, 171, MATCH($B$2, resultados!$A$1:$ZZ$1, 0))</f>
        <v/>
      </c>
      <c r="C177">
        <f>INDEX(resultados!$A$2:$ZZ$747, 171, MATCH($B$3, resultados!$A$1:$ZZ$1, 0))</f>
        <v/>
      </c>
    </row>
    <row r="178">
      <c r="A178">
        <f>INDEX(resultados!$A$2:$ZZ$747, 172, MATCH($B$1, resultados!$A$1:$ZZ$1, 0))</f>
        <v/>
      </c>
      <c r="B178">
        <f>INDEX(resultados!$A$2:$ZZ$747, 172, MATCH($B$2, resultados!$A$1:$ZZ$1, 0))</f>
        <v/>
      </c>
      <c r="C178">
        <f>INDEX(resultados!$A$2:$ZZ$747, 172, MATCH($B$3, resultados!$A$1:$ZZ$1, 0))</f>
        <v/>
      </c>
    </row>
    <row r="179">
      <c r="A179">
        <f>INDEX(resultados!$A$2:$ZZ$747, 173, MATCH($B$1, resultados!$A$1:$ZZ$1, 0))</f>
        <v/>
      </c>
      <c r="B179">
        <f>INDEX(resultados!$A$2:$ZZ$747, 173, MATCH($B$2, resultados!$A$1:$ZZ$1, 0))</f>
        <v/>
      </c>
      <c r="C179">
        <f>INDEX(resultados!$A$2:$ZZ$747, 173, MATCH($B$3, resultados!$A$1:$ZZ$1, 0))</f>
        <v/>
      </c>
    </row>
    <row r="180">
      <c r="A180">
        <f>INDEX(resultados!$A$2:$ZZ$747, 174, MATCH($B$1, resultados!$A$1:$ZZ$1, 0))</f>
        <v/>
      </c>
      <c r="B180">
        <f>INDEX(resultados!$A$2:$ZZ$747, 174, MATCH($B$2, resultados!$A$1:$ZZ$1, 0))</f>
        <v/>
      </c>
      <c r="C180">
        <f>INDEX(resultados!$A$2:$ZZ$747, 174, MATCH($B$3, resultados!$A$1:$ZZ$1, 0))</f>
        <v/>
      </c>
    </row>
    <row r="181">
      <c r="A181">
        <f>INDEX(resultados!$A$2:$ZZ$747, 175, MATCH($B$1, resultados!$A$1:$ZZ$1, 0))</f>
        <v/>
      </c>
      <c r="B181">
        <f>INDEX(resultados!$A$2:$ZZ$747, 175, MATCH($B$2, resultados!$A$1:$ZZ$1, 0))</f>
        <v/>
      </c>
      <c r="C181">
        <f>INDEX(resultados!$A$2:$ZZ$747, 175, MATCH($B$3, resultados!$A$1:$ZZ$1, 0))</f>
        <v/>
      </c>
    </row>
    <row r="182">
      <c r="A182">
        <f>INDEX(resultados!$A$2:$ZZ$747, 176, MATCH($B$1, resultados!$A$1:$ZZ$1, 0))</f>
        <v/>
      </c>
      <c r="B182">
        <f>INDEX(resultados!$A$2:$ZZ$747, 176, MATCH($B$2, resultados!$A$1:$ZZ$1, 0))</f>
        <v/>
      </c>
      <c r="C182">
        <f>INDEX(resultados!$A$2:$ZZ$747, 176, MATCH($B$3, resultados!$A$1:$ZZ$1, 0))</f>
        <v/>
      </c>
    </row>
    <row r="183">
      <c r="A183">
        <f>INDEX(resultados!$A$2:$ZZ$747, 177, MATCH($B$1, resultados!$A$1:$ZZ$1, 0))</f>
        <v/>
      </c>
      <c r="B183">
        <f>INDEX(resultados!$A$2:$ZZ$747, 177, MATCH($B$2, resultados!$A$1:$ZZ$1, 0))</f>
        <v/>
      </c>
      <c r="C183">
        <f>INDEX(resultados!$A$2:$ZZ$747, 177, MATCH($B$3, resultados!$A$1:$ZZ$1, 0))</f>
        <v/>
      </c>
    </row>
    <row r="184">
      <c r="A184">
        <f>INDEX(resultados!$A$2:$ZZ$747, 178, MATCH($B$1, resultados!$A$1:$ZZ$1, 0))</f>
        <v/>
      </c>
      <c r="B184">
        <f>INDEX(resultados!$A$2:$ZZ$747, 178, MATCH($B$2, resultados!$A$1:$ZZ$1, 0))</f>
        <v/>
      </c>
      <c r="C184">
        <f>INDEX(resultados!$A$2:$ZZ$747, 178, MATCH($B$3, resultados!$A$1:$ZZ$1, 0))</f>
        <v/>
      </c>
    </row>
    <row r="185">
      <c r="A185">
        <f>INDEX(resultados!$A$2:$ZZ$747, 179, MATCH($B$1, resultados!$A$1:$ZZ$1, 0))</f>
        <v/>
      </c>
      <c r="B185">
        <f>INDEX(resultados!$A$2:$ZZ$747, 179, MATCH($B$2, resultados!$A$1:$ZZ$1, 0))</f>
        <v/>
      </c>
      <c r="C185">
        <f>INDEX(resultados!$A$2:$ZZ$747, 179, MATCH($B$3, resultados!$A$1:$ZZ$1, 0))</f>
        <v/>
      </c>
    </row>
    <row r="186">
      <c r="A186">
        <f>INDEX(resultados!$A$2:$ZZ$747, 180, MATCH($B$1, resultados!$A$1:$ZZ$1, 0))</f>
        <v/>
      </c>
      <c r="B186">
        <f>INDEX(resultados!$A$2:$ZZ$747, 180, MATCH($B$2, resultados!$A$1:$ZZ$1, 0))</f>
        <v/>
      </c>
      <c r="C186">
        <f>INDEX(resultados!$A$2:$ZZ$747, 180, MATCH($B$3, resultados!$A$1:$ZZ$1, 0))</f>
        <v/>
      </c>
    </row>
    <row r="187">
      <c r="A187">
        <f>INDEX(resultados!$A$2:$ZZ$747, 181, MATCH($B$1, resultados!$A$1:$ZZ$1, 0))</f>
        <v/>
      </c>
      <c r="B187">
        <f>INDEX(resultados!$A$2:$ZZ$747, 181, MATCH($B$2, resultados!$A$1:$ZZ$1, 0))</f>
        <v/>
      </c>
      <c r="C187">
        <f>INDEX(resultados!$A$2:$ZZ$747, 181, MATCH($B$3, resultados!$A$1:$ZZ$1, 0))</f>
        <v/>
      </c>
    </row>
    <row r="188">
      <c r="A188">
        <f>INDEX(resultados!$A$2:$ZZ$747, 182, MATCH($B$1, resultados!$A$1:$ZZ$1, 0))</f>
        <v/>
      </c>
      <c r="B188">
        <f>INDEX(resultados!$A$2:$ZZ$747, 182, MATCH($B$2, resultados!$A$1:$ZZ$1, 0))</f>
        <v/>
      </c>
      <c r="C188">
        <f>INDEX(resultados!$A$2:$ZZ$747, 182, MATCH($B$3, resultados!$A$1:$ZZ$1, 0))</f>
        <v/>
      </c>
    </row>
    <row r="189">
      <c r="A189">
        <f>INDEX(resultados!$A$2:$ZZ$747, 183, MATCH($B$1, resultados!$A$1:$ZZ$1, 0))</f>
        <v/>
      </c>
      <c r="B189">
        <f>INDEX(resultados!$A$2:$ZZ$747, 183, MATCH($B$2, resultados!$A$1:$ZZ$1, 0))</f>
        <v/>
      </c>
      <c r="C189">
        <f>INDEX(resultados!$A$2:$ZZ$747, 183, MATCH($B$3, resultados!$A$1:$ZZ$1, 0))</f>
        <v/>
      </c>
    </row>
    <row r="190">
      <c r="A190">
        <f>INDEX(resultados!$A$2:$ZZ$747, 184, MATCH($B$1, resultados!$A$1:$ZZ$1, 0))</f>
        <v/>
      </c>
      <c r="B190">
        <f>INDEX(resultados!$A$2:$ZZ$747, 184, MATCH($B$2, resultados!$A$1:$ZZ$1, 0))</f>
        <v/>
      </c>
      <c r="C190">
        <f>INDEX(resultados!$A$2:$ZZ$747, 184, MATCH($B$3, resultados!$A$1:$ZZ$1, 0))</f>
        <v/>
      </c>
    </row>
    <row r="191">
      <c r="A191">
        <f>INDEX(resultados!$A$2:$ZZ$747, 185, MATCH($B$1, resultados!$A$1:$ZZ$1, 0))</f>
        <v/>
      </c>
      <c r="B191">
        <f>INDEX(resultados!$A$2:$ZZ$747, 185, MATCH($B$2, resultados!$A$1:$ZZ$1, 0))</f>
        <v/>
      </c>
      <c r="C191">
        <f>INDEX(resultados!$A$2:$ZZ$747, 185, MATCH($B$3, resultados!$A$1:$ZZ$1, 0))</f>
        <v/>
      </c>
    </row>
    <row r="192">
      <c r="A192">
        <f>INDEX(resultados!$A$2:$ZZ$747, 186, MATCH($B$1, resultados!$A$1:$ZZ$1, 0))</f>
        <v/>
      </c>
      <c r="B192">
        <f>INDEX(resultados!$A$2:$ZZ$747, 186, MATCH($B$2, resultados!$A$1:$ZZ$1, 0))</f>
        <v/>
      </c>
      <c r="C192">
        <f>INDEX(resultados!$A$2:$ZZ$747, 186, MATCH($B$3, resultados!$A$1:$ZZ$1, 0))</f>
        <v/>
      </c>
    </row>
    <row r="193">
      <c r="A193">
        <f>INDEX(resultados!$A$2:$ZZ$747, 187, MATCH($B$1, resultados!$A$1:$ZZ$1, 0))</f>
        <v/>
      </c>
      <c r="B193">
        <f>INDEX(resultados!$A$2:$ZZ$747, 187, MATCH($B$2, resultados!$A$1:$ZZ$1, 0))</f>
        <v/>
      </c>
      <c r="C193">
        <f>INDEX(resultados!$A$2:$ZZ$747, 187, MATCH($B$3, resultados!$A$1:$ZZ$1, 0))</f>
        <v/>
      </c>
    </row>
    <row r="194">
      <c r="A194">
        <f>INDEX(resultados!$A$2:$ZZ$747, 188, MATCH($B$1, resultados!$A$1:$ZZ$1, 0))</f>
        <v/>
      </c>
      <c r="B194">
        <f>INDEX(resultados!$A$2:$ZZ$747, 188, MATCH($B$2, resultados!$A$1:$ZZ$1, 0))</f>
        <v/>
      </c>
      <c r="C194">
        <f>INDEX(resultados!$A$2:$ZZ$747, 188, MATCH($B$3, resultados!$A$1:$ZZ$1, 0))</f>
        <v/>
      </c>
    </row>
    <row r="195">
      <c r="A195">
        <f>INDEX(resultados!$A$2:$ZZ$747, 189, MATCH($B$1, resultados!$A$1:$ZZ$1, 0))</f>
        <v/>
      </c>
      <c r="B195">
        <f>INDEX(resultados!$A$2:$ZZ$747, 189, MATCH($B$2, resultados!$A$1:$ZZ$1, 0))</f>
        <v/>
      </c>
      <c r="C195">
        <f>INDEX(resultados!$A$2:$ZZ$747, 189, MATCH($B$3, resultados!$A$1:$ZZ$1, 0))</f>
        <v/>
      </c>
    </row>
    <row r="196">
      <c r="A196">
        <f>INDEX(resultados!$A$2:$ZZ$747, 190, MATCH($B$1, resultados!$A$1:$ZZ$1, 0))</f>
        <v/>
      </c>
      <c r="B196">
        <f>INDEX(resultados!$A$2:$ZZ$747, 190, MATCH($B$2, resultados!$A$1:$ZZ$1, 0))</f>
        <v/>
      </c>
      <c r="C196">
        <f>INDEX(resultados!$A$2:$ZZ$747, 190, MATCH($B$3, resultados!$A$1:$ZZ$1, 0))</f>
        <v/>
      </c>
    </row>
    <row r="197">
      <c r="A197">
        <f>INDEX(resultados!$A$2:$ZZ$747, 191, MATCH($B$1, resultados!$A$1:$ZZ$1, 0))</f>
        <v/>
      </c>
      <c r="B197">
        <f>INDEX(resultados!$A$2:$ZZ$747, 191, MATCH($B$2, resultados!$A$1:$ZZ$1, 0))</f>
        <v/>
      </c>
      <c r="C197">
        <f>INDEX(resultados!$A$2:$ZZ$747, 191, MATCH($B$3, resultados!$A$1:$ZZ$1, 0))</f>
        <v/>
      </c>
    </row>
    <row r="198">
      <c r="A198">
        <f>INDEX(resultados!$A$2:$ZZ$747, 192, MATCH($B$1, resultados!$A$1:$ZZ$1, 0))</f>
        <v/>
      </c>
      <c r="B198">
        <f>INDEX(resultados!$A$2:$ZZ$747, 192, MATCH($B$2, resultados!$A$1:$ZZ$1, 0))</f>
        <v/>
      </c>
      <c r="C198">
        <f>INDEX(resultados!$A$2:$ZZ$747, 192, MATCH($B$3, resultados!$A$1:$ZZ$1, 0))</f>
        <v/>
      </c>
    </row>
    <row r="199">
      <c r="A199">
        <f>INDEX(resultados!$A$2:$ZZ$747, 193, MATCH($B$1, resultados!$A$1:$ZZ$1, 0))</f>
        <v/>
      </c>
      <c r="B199">
        <f>INDEX(resultados!$A$2:$ZZ$747, 193, MATCH($B$2, resultados!$A$1:$ZZ$1, 0))</f>
        <v/>
      </c>
      <c r="C199">
        <f>INDEX(resultados!$A$2:$ZZ$747, 193, MATCH($B$3, resultados!$A$1:$ZZ$1, 0))</f>
        <v/>
      </c>
    </row>
    <row r="200">
      <c r="A200">
        <f>INDEX(resultados!$A$2:$ZZ$747, 194, MATCH($B$1, resultados!$A$1:$ZZ$1, 0))</f>
        <v/>
      </c>
      <c r="B200">
        <f>INDEX(resultados!$A$2:$ZZ$747, 194, MATCH($B$2, resultados!$A$1:$ZZ$1, 0))</f>
        <v/>
      </c>
      <c r="C200">
        <f>INDEX(resultados!$A$2:$ZZ$747, 194, MATCH($B$3, resultados!$A$1:$ZZ$1, 0))</f>
        <v/>
      </c>
    </row>
    <row r="201">
      <c r="A201">
        <f>INDEX(resultados!$A$2:$ZZ$747, 195, MATCH($B$1, resultados!$A$1:$ZZ$1, 0))</f>
        <v/>
      </c>
      <c r="B201">
        <f>INDEX(resultados!$A$2:$ZZ$747, 195, MATCH($B$2, resultados!$A$1:$ZZ$1, 0))</f>
        <v/>
      </c>
      <c r="C201">
        <f>INDEX(resultados!$A$2:$ZZ$747, 195, MATCH($B$3, resultados!$A$1:$ZZ$1, 0))</f>
        <v/>
      </c>
    </row>
    <row r="202">
      <c r="A202">
        <f>INDEX(resultados!$A$2:$ZZ$747, 196, MATCH($B$1, resultados!$A$1:$ZZ$1, 0))</f>
        <v/>
      </c>
      <c r="B202">
        <f>INDEX(resultados!$A$2:$ZZ$747, 196, MATCH($B$2, resultados!$A$1:$ZZ$1, 0))</f>
        <v/>
      </c>
      <c r="C202">
        <f>INDEX(resultados!$A$2:$ZZ$747, 196, MATCH($B$3, resultados!$A$1:$ZZ$1, 0))</f>
        <v/>
      </c>
    </row>
    <row r="203">
      <c r="A203">
        <f>INDEX(resultados!$A$2:$ZZ$747, 197, MATCH($B$1, resultados!$A$1:$ZZ$1, 0))</f>
        <v/>
      </c>
      <c r="B203">
        <f>INDEX(resultados!$A$2:$ZZ$747, 197, MATCH($B$2, resultados!$A$1:$ZZ$1, 0))</f>
        <v/>
      </c>
      <c r="C203">
        <f>INDEX(resultados!$A$2:$ZZ$747, 197, MATCH($B$3, resultados!$A$1:$ZZ$1, 0))</f>
        <v/>
      </c>
    </row>
    <row r="204">
      <c r="A204">
        <f>INDEX(resultados!$A$2:$ZZ$747, 198, MATCH($B$1, resultados!$A$1:$ZZ$1, 0))</f>
        <v/>
      </c>
      <c r="B204">
        <f>INDEX(resultados!$A$2:$ZZ$747, 198, MATCH($B$2, resultados!$A$1:$ZZ$1, 0))</f>
        <v/>
      </c>
      <c r="C204">
        <f>INDEX(resultados!$A$2:$ZZ$747, 198, MATCH($B$3, resultados!$A$1:$ZZ$1, 0))</f>
        <v/>
      </c>
    </row>
    <row r="205">
      <c r="A205">
        <f>INDEX(resultados!$A$2:$ZZ$747, 199, MATCH($B$1, resultados!$A$1:$ZZ$1, 0))</f>
        <v/>
      </c>
      <c r="B205">
        <f>INDEX(resultados!$A$2:$ZZ$747, 199, MATCH($B$2, resultados!$A$1:$ZZ$1, 0))</f>
        <v/>
      </c>
      <c r="C205">
        <f>INDEX(resultados!$A$2:$ZZ$747, 199, MATCH($B$3, resultados!$A$1:$ZZ$1, 0))</f>
        <v/>
      </c>
    </row>
    <row r="206">
      <c r="A206">
        <f>INDEX(resultados!$A$2:$ZZ$747, 200, MATCH($B$1, resultados!$A$1:$ZZ$1, 0))</f>
        <v/>
      </c>
      <c r="B206">
        <f>INDEX(resultados!$A$2:$ZZ$747, 200, MATCH($B$2, resultados!$A$1:$ZZ$1, 0))</f>
        <v/>
      </c>
      <c r="C206">
        <f>INDEX(resultados!$A$2:$ZZ$747, 200, MATCH($B$3, resultados!$A$1:$ZZ$1, 0))</f>
        <v/>
      </c>
    </row>
    <row r="207">
      <c r="A207">
        <f>INDEX(resultados!$A$2:$ZZ$747, 201, MATCH($B$1, resultados!$A$1:$ZZ$1, 0))</f>
        <v/>
      </c>
      <c r="B207">
        <f>INDEX(resultados!$A$2:$ZZ$747, 201, MATCH($B$2, resultados!$A$1:$ZZ$1, 0))</f>
        <v/>
      </c>
      <c r="C207">
        <f>INDEX(resultados!$A$2:$ZZ$747, 201, MATCH($B$3, resultados!$A$1:$ZZ$1, 0))</f>
        <v/>
      </c>
    </row>
    <row r="208">
      <c r="A208">
        <f>INDEX(resultados!$A$2:$ZZ$747, 202, MATCH($B$1, resultados!$A$1:$ZZ$1, 0))</f>
        <v/>
      </c>
      <c r="B208">
        <f>INDEX(resultados!$A$2:$ZZ$747, 202, MATCH($B$2, resultados!$A$1:$ZZ$1, 0))</f>
        <v/>
      </c>
      <c r="C208">
        <f>INDEX(resultados!$A$2:$ZZ$747, 202, MATCH($B$3, resultados!$A$1:$ZZ$1, 0))</f>
        <v/>
      </c>
    </row>
    <row r="209">
      <c r="A209">
        <f>INDEX(resultados!$A$2:$ZZ$747, 203, MATCH($B$1, resultados!$A$1:$ZZ$1, 0))</f>
        <v/>
      </c>
      <c r="B209">
        <f>INDEX(resultados!$A$2:$ZZ$747, 203, MATCH($B$2, resultados!$A$1:$ZZ$1, 0))</f>
        <v/>
      </c>
      <c r="C209">
        <f>INDEX(resultados!$A$2:$ZZ$747, 203, MATCH($B$3, resultados!$A$1:$ZZ$1, 0))</f>
        <v/>
      </c>
    </row>
    <row r="210">
      <c r="A210">
        <f>INDEX(resultados!$A$2:$ZZ$747, 204, MATCH($B$1, resultados!$A$1:$ZZ$1, 0))</f>
        <v/>
      </c>
      <c r="B210">
        <f>INDEX(resultados!$A$2:$ZZ$747, 204, MATCH($B$2, resultados!$A$1:$ZZ$1, 0))</f>
        <v/>
      </c>
      <c r="C210">
        <f>INDEX(resultados!$A$2:$ZZ$747, 204, MATCH($B$3, resultados!$A$1:$ZZ$1, 0))</f>
        <v/>
      </c>
    </row>
    <row r="211">
      <c r="A211">
        <f>INDEX(resultados!$A$2:$ZZ$747, 205, MATCH($B$1, resultados!$A$1:$ZZ$1, 0))</f>
        <v/>
      </c>
      <c r="B211">
        <f>INDEX(resultados!$A$2:$ZZ$747, 205, MATCH($B$2, resultados!$A$1:$ZZ$1, 0))</f>
        <v/>
      </c>
      <c r="C211">
        <f>INDEX(resultados!$A$2:$ZZ$747, 205, MATCH($B$3, resultados!$A$1:$ZZ$1, 0))</f>
        <v/>
      </c>
    </row>
    <row r="212">
      <c r="A212">
        <f>INDEX(resultados!$A$2:$ZZ$747, 206, MATCH($B$1, resultados!$A$1:$ZZ$1, 0))</f>
        <v/>
      </c>
      <c r="B212">
        <f>INDEX(resultados!$A$2:$ZZ$747, 206, MATCH($B$2, resultados!$A$1:$ZZ$1, 0))</f>
        <v/>
      </c>
      <c r="C212">
        <f>INDEX(resultados!$A$2:$ZZ$747, 206, MATCH($B$3, resultados!$A$1:$ZZ$1, 0))</f>
        <v/>
      </c>
    </row>
    <row r="213">
      <c r="A213">
        <f>INDEX(resultados!$A$2:$ZZ$747, 207, MATCH($B$1, resultados!$A$1:$ZZ$1, 0))</f>
        <v/>
      </c>
      <c r="B213">
        <f>INDEX(resultados!$A$2:$ZZ$747, 207, MATCH($B$2, resultados!$A$1:$ZZ$1, 0))</f>
        <v/>
      </c>
      <c r="C213">
        <f>INDEX(resultados!$A$2:$ZZ$747, 207, MATCH($B$3, resultados!$A$1:$ZZ$1, 0))</f>
        <v/>
      </c>
    </row>
    <row r="214">
      <c r="A214">
        <f>INDEX(resultados!$A$2:$ZZ$747, 208, MATCH($B$1, resultados!$A$1:$ZZ$1, 0))</f>
        <v/>
      </c>
      <c r="B214">
        <f>INDEX(resultados!$A$2:$ZZ$747, 208, MATCH($B$2, resultados!$A$1:$ZZ$1, 0))</f>
        <v/>
      </c>
      <c r="C214">
        <f>INDEX(resultados!$A$2:$ZZ$747, 208, MATCH($B$3, resultados!$A$1:$ZZ$1, 0))</f>
        <v/>
      </c>
    </row>
    <row r="215">
      <c r="A215">
        <f>INDEX(resultados!$A$2:$ZZ$747, 209, MATCH($B$1, resultados!$A$1:$ZZ$1, 0))</f>
        <v/>
      </c>
      <c r="B215">
        <f>INDEX(resultados!$A$2:$ZZ$747, 209, MATCH($B$2, resultados!$A$1:$ZZ$1, 0))</f>
        <v/>
      </c>
      <c r="C215">
        <f>INDEX(resultados!$A$2:$ZZ$747, 209, MATCH($B$3, resultados!$A$1:$ZZ$1, 0))</f>
        <v/>
      </c>
    </row>
    <row r="216">
      <c r="A216">
        <f>INDEX(resultados!$A$2:$ZZ$747, 210, MATCH($B$1, resultados!$A$1:$ZZ$1, 0))</f>
        <v/>
      </c>
      <c r="B216">
        <f>INDEX(resultados!$A$2:$ZZ$747, 210, MATCH($B$2, resultados!$A$1:$ZZ$1, 0))</f>
        <v/>
      </c>
      <c r="C216">
        <f>INDEX(resultados!$A$2:$ZZ$747, 210, MATCH($B$3, resultados!$A$1:$ZZ$1, 0))</f>
        <v/>
      </c>
    </row>
    <row r="217">
      <c r="A217">
        <f>INDEX(resultados!$A$2:$ZZ$747, 211, MATCH($B$1, resultados!$A$1:$ZZ$1, 0))</f>
        <v/>
      </c>
      <c r="B217">
        <f>INDEX(resultados!$A$2:$ZZ$747, 211, MATCH($B$2, resultados!$A$1:$ZZ$1, 0))</f>
        <v/>
      </c>
      <c r="C217">
        <f>INDEX(resultados!$A$2:$ZZ$747, 211, MATCH($B$3, resultados!$A$1:$ZZ$1, 0))</f>
        <v/>
      </c>
    </row>
    <row r="218">
      <c r="A218">
        <f>INDEX(resultados!$A$2:$ZZ$747, 212, MATCH($B$1, resultados!$A$1:$ZZ$1, 0))</f>
        <v/>
      </c>
      <c r="B218">
        <f>INDEX(resultados!$A$2:$ZZ$747, 212, MATCH($B$2, resultados!$A$1:$ZZ$1, 0))</f>
        <v/>
      </c>
      <c r="C218">
        <f>INDEX(resultados!$A$2:$ZZ$747, 212, MATCH($B$3, resultados!$A$1:$ZZ$1, 0))</f>
        <v/>
      </c>
    </row>
    <row r="219">
      <c r="A219">
        <f>INDEX(resultados!$A$2:$ZZ$747, 213, MATCH($B$1, resultados!$A$1:$ZZ$1, 0))</f>
        <v/>
      </c>
      <c r="B219">
        <f>INDEX(resultados!$A$2:$ZZ$747, 213, MATCH($B$2, resultados!$A$1:$ZZ$1, 0))</f>
        <v/>
      </c>
      <c r="C219">
        <f>INDEX(resultados!$A$2:$ZZ$747, 213, MATCH($B$3, resultados!$A$1:$ZZ$1, 0))</f>
        <v/>
      </c>
    </row>
    <row r="220">
      <c r="A220">
        <f>INDEX(resultados!$A$2:$ZZ$747, 214, MATCH($B$1, resultados!$A$1:$ZZ$1, 0))</f>
        <v/>
      </c>
      <c r="B220">
        <f>INDEX(resultados!$A$2:$ZZ$747, 214, MATCH($B$2, resultados!$A$1:$ZZ$1, 0))</f>
        <v/>
      </c>
      <c r="C220">
        <f>INDEX(resultados!$A$2:$ZZ$747, 214, MATCH($B$3, resultados!$A$1:$ZZ$1, 0))</f>
        <v/>
      </c>
    </row>
    <row r="221">
      <c r="A221">
        <f>INDEX(resultados!$A$2:$ZZ$747, 215, MATCH($B$1, resultados!$A$1:$ZZ$1, 0))</f>
        <v/>
      </c>
      <c r="B221">
        <f>INDEX(resultados!$A$2:$ZZ$747, 215, MATCH($B$2, resultados!$A$1:$ZZ$1, 0))</f>
        <v/>
      </c>
      <c r="C221">
        <f>INDEX(resultados!$A$2:$ZZ$747, 215, MATCH($B$3, resultados!$A$1:$ZZ$1, 0))</f>
        <v/>
      </c>
    </row>
    <row r="222">
      <c r="A222">
        <f>INDEX(resultados!$A$2:$ZZ$747, 216, MATCH($B$1, resultados!$A$1:$ZZ$1, 0))</f>
        <v/>
      </c>
      <c r="B222">
        <f>INDEX(resultados!$A$2:$ZZ$747, 216, MATCH($B$2, resultados!$A$1:$ZZ$1, 0))</f>
        <v/>
      </c>
      <c r="C222">
        <f>INDEX(resultados!$A$2:$ZZ$747, 216, MATCH($B$3, resultados!$A$1:$ZZ$1, 0))</f>
        <v/>
      </c>
    </row>
    <row r="223">
      <c r="A223">
        <f>INDEX(resultados!$A$2:$ZZ$747, 217, MATCH($B$1, resultados!$A$1:$ZZ$1, 0))</f>
        <v/>
      </c>
      <c r="B223">
        <f>INDEX(resultados!$A$2:$ZZ$747, 217, MATCH($B$2, resultados!$A$1:$ZZ$1, 0))</f>
        <v/>
      </c>
      <c r="C223">
        <f>INDEX(resultados!$A$2:$ZZ$747, 217, MATCH($B$3, resultados!$A$1:$ZZ$1, 0))</f>
        <v/>
      </c>
    </row>
    <row r="224">
      <c r="A224">
        <f>INDEX(resultados!$A$2:$ZZ$747, 218, MATCH($B$1, resultados!$A$1:$ZZ$1, 0))</f>
        <v/>
      </c>
      <c r="B224">
        <f>INDEX(resultados!$A$2:$ZZ$747, 218, MATCH($B$2, resultados!$A$1:$ZZ$1, 0))</f>
        <v/>
      </c>
      <c r="C224">
        <f>INDEX(resultados!$A$2:$ZZ$747, 218, MATCH($B$3, resultados!$A$1:$ZZ$1, 0))</f>
        <v/>
      </c>
    </row>
    <row r="225">
      <c r="A225">
        <f>INDEX(resultados!$A$2:$ZZ$747, 219, MATCH($B$1, resultados!$A$1:$ZZ$1, 0))</f>
        <v/>
      </c>
      <c r="B225">
        <f>INDEX(resultados!$A$2:$ZZ$747, 219, MATCH($B$2, resultados!$A$1:$ZZ$1, 0))</f>
        <v/>
      </c>
      <c r="C225">
        <f>INDEX(resultados!$A$2:$ZZ$747, 219, MATCH($B$3, resultados!$A$1:$ZZ$1, 0))</f>
        <v/>
      </c>
    </row>
    <row r="226">
      <c r="A226">
        <f>INDEX(resultados!$A$2:$ZZ$747, 220, MATCH($B$1, resultados!$A$1:$ZZ$1, 0))</f>
        <v/>
      </c>
      <c r="B226">
        <f>INDEX(resultados!$A$2:$ZZ$747, 220, MATCH($B$2, resultados!$A$1:$ZZ$1, 0))</f>
        <v/>
      </c>
      <c r="C226">
        <f>INDEX(resultados!$A$2:$ZZ$747, 220, MATCH($B$3, resultados!$A$1:$ZZ$1, 0))</f>
        <v/>
      </c>
    </row>
    <row r="227">
      <c r="A227">
        <f>INDEX(resultados!$A$2:$ZZ$747, 221, MATCH($B$1, resultados!$A$1:$ZZ$1, 0))</f>
        <v/>
      </c>
      <c r="B227">
        <f>INDEX(resultados!$A$2:$ZZ$747, 221, MATCH($B$2, resultados!$A$1:$ZZ$1, 0))</f>
        <v/>
      </c>
      <c r="C227">
        <f>INDEX(resultados!$A$2:$ZZ$747, 221, MATCH($B$3, resultados!$A$1:$ZZ$1, 0))</f>
        <v/>
      </c>
    </row>
    <row r="228">
      <c r="A228">
        <f>INDEX(resultados!$A$2:$ZZ$747, 222, MATCH($B$1, resultados!$A$1:$ZZ$1, 0))</f>
        <v/>
      </c>
      <c r="B228">
        <f>INDEX(resultados!$A$2:$ZZ$747, 222, MATCH($B$2, resultados!$A$1:$ZZ$1, 0))</f>
        <v/>
      </c>
      <c r="C228">
        <f>INDEX(resultados!$A$2:$ZZ$747, 222, MATCH($B$3, resultados!$A$1:$ZZ$1, 0))</f>
        <v/>
      </c>
    </row>
    <row r="229">
      <c r="A229">
        <f>INDEX(resultados!$A$2:$ZZ$747, 223, MATCH($B$1, resultados!$A$1:$ZZ$1, 0))</f>
        <v/>
      </c>
      <c r="B229">
        <f>INDEX(resultados!$A$2:$ZZ$747, 223, MATCH($B$2, resultados!$A$1:$ZZ$1, 0))</f>
        <v/>
      </c>
      <c r="C229">
        <f>INDEX(resultados!$A$2:$ZZ$747, 223, MATCH($B$3, resultados!$A$1:$ZZ$1, 0))</f>
        <v/>
      </c>
    </row>
    <row r="230">
      <c r="A230">
        <f>INDEX(resultados!$A$2:$ZZ$747, 224, MATCH($B$1, resultados!$A$1:$ZZ$1, 0))</f>
        <v/>
      </c>
      <c r="B230">
        <f>INDEX(resultados!$A$2:$ZZ$747, 224, MATCH($B$2, resultados!$A$1:$ZZ$1, 0))</f>
        <v/>
      </c>
      <c r="C230">
        <f>INDEX(resultados!$A$2:$ZZ$747, 224, MATCH($B$3, resultados!$A$1:$ZZ$1, 0))</f>
        <v/>
      </c>
    </row>
    <row r="231">
      <c r="A231">
        <f>INDEX(resultados!$A$2:$ZZ$747, 225, MATCH($B$1, resultados!$A$1:$ZZ$1, 0))</f>
        <v/>
      </c>
      <c r="B231">
        <f>INDEX(resultados!$A$2:$ZZ$747, 225, MATCH($B$2, resultados!$A$1:$ZZ$1, 0))</f>
        <v/>
      </c>
      <c r="C231">
        <f>INDEX(resultados!$A$2:$ZZ$747, 225, MATCH($B$3, resultados!$A$1:$ZZ$1, 0))</f>
        <v/>
      </c>
    </row>
    <row r="232">
      <c r="A232">
        <f>INDEX(resultados!$A$2:$ZZ$747, 226, MATCH($B$1, resultados!$A$1:$ZZ$1, 0))</f>
        <v/>
      </c>
      <c r="B232">
        <f>INDEX(resultados!$A$2:$ZZ$747, 226, MATCH($B$2, resultados!$A$1:$ZZ$1, 0))</f>
        <v/>
      </c>
      <c r="C232">
        <f>INDEX(resultados!$A$2:$ZZ$747, 226, MATCH($B$3, resultados!$A$1:$ZZ$1, 0))</f>
        <v/>
      </c>
    </row>
    <row r="233">
      <c r="A233">
        <f>INDEX(resultados!$A$2:$ZZ$747, 227, MATCH($B$1, resultados!$A$1:$ZZ$1, 0))</f>
        <v/>
      </c>
      <c r="B233">
        <f>INDEX(resultados!$A$2:$ZZ$747, 227, MATCH($B$2, resultados!$A$1:$ZZ$1, 0))</f>
        <v/>
      </c>
      <c r="C233">
        <f>INDEX(resultados!$A$2:$ZZ$747, 227, MATCH($B$3, resultados!$A$1:$ZZ$1, 0))</f>
        <v/>
      </c>
    </row>
    <row r="234">
      <c r="A234">
        <f>INDEX(resultados!$A$2:$ZZ$747, 228, MATCH($B$1, resultados!$A$1:$ZZ$1, 0))</f>
        <v/>
      </c>
      <c r="B234">
        <f>INDEX(resultados!$A$2:$ZZ$747, 228, MATCH($B$2, resultados!$A$1:$ZZ$1, 0))</f>
        <v/>
      </c>
      <c r="C234">
        <f>INDEX(resultados!$A$2:$ZZ$747, 228, MATCH($B$3, resultados!$A$1:$ZZ$1, 0))</f>
        <v/>
      </c>
    </row>
    <row r="235">
      <c r="A235">
        <f>INDEX(resultados!$A$2:$ZZ$747, 229, MATCH($B$1, resultados!$A$1:$ZZ$1, 0))</f>
        <v/>
      </c>
      <c r="B235">
        <f>INDEX(resultados!$A$2:$ZZ$747, 229, MATCH($B$2, resultados!$A$1:$ZZ$1, 0))</f>
        <v/>
      </c>
      <c r="C235">
        <f>INDEX(resultados!$A$2:$ZZ$747, 229, MATCH($B$3, resultados!$A$1:$ZZ$1, 0))</f>
        <v/>
      </c>
    </row>
    <row r="236">
      <c r="A236">
        <f>INDEX(resultados!$A$2:$ZZ$747, 230, MATCH($B$1, resultados!$A$1:$ZZ$1, 0))</f>
        <v/>
      </c>
      <c r="B236">
        <f>INDEX(resultados!$A$2:$ZZ$747, 230, MATCH($B$2, resultados!$A$1:$ZZ$1, 0))</f>
        <v/>
      </c>
      <c r="C236">
        <f>INDEX(resultados!$A$2:$ZZ$747, 230, MATCH($B$3, resultados!$A$1:$ZZ$1, 0))</f>
        <v/>
      </c>
    </row>
    <row r="237">
      <c r="A237">
        <f>INDEX(resultados!$A$2:$ZZ$747, 231, MATCH($B$1, resultados!$A$1:$ZZ$1, 0))</f>
        <v/>
      </c>
      <c r="B237">
        <f>INDEX(resultados!$A$2:$ZZ$747, 231, MATCH($B$2, resultados!$A$1:$ZZ$1, 0))</f>
        <v/>
      </c>
      <c r="C237">
        <f>INDEX(resultados!$A$2:$ZZ$747, 231, MATCH($B$3, resultados!$A$1:$ZZ$1, 0))</f>
        <v/>
      </c>
    </row>
    <row r="238">
      <c r="A238">
        <f>INDEX(resultados!$A$2:$ZZ$747, 232, MATCH($B$1, resultados!$A$1:$ZZ$1, 0))</f>
        <v/>
      </c>
      <c r="B238">
        <f>INDEX(resultados!$A$2:$ZZ$747, 232, MATCH($B$2, resultados!$A$1:$ZZ$1, 0))</f>
        <v/>
      </c>
      <c r="C238">
        <f>INDEX(resultados!$A$2:$ZZ$747, 232, MATCH($B$3, resultados!$A$1:$ZZ$1, 0))</f>
        <v/>
      </c>
    </row>
    <row r="239">
      <c r="A239">
        <f>INDEX(resultados!$A$2:$ZZ$747, 233, MATCH($B$1, resultados!$A$1:$ZZ$1, 0))</f>
        <v/>
      </c>
      <c r="B239">
        <f>INDEX(resultados!$A$2:$ZZ$747, 233, MATCH($B$2, resultados!$A$1:$ZZ$1, 0))</f>
        <v/>
      </c>
      <c r="C239">
        <f>INDEX(resultados!$A$2:$ZZ$747, 233, MATCH($B$3, resultados!$A$1:$ZZ$1, 0))</f>
        <v/>
      </c>
    </row>
    <row r="240">
      <c r="A240">
        <f>INDEX(resultados!$A$2:$ZZ$747, 234, MATCH($B$1, resultados!$A$1:$ZZ$1, 0))</f>
        <v/>
      </c>
      <c r="B240">
        <f>INDEX(resultados!$A$2:$ZZ$747, 234, MATCH($B$2, resultados!$A$1:$ZZ$1, 0))</f>
        <v/>
      </c>
      <c r="C240">
        <f>INDEX(resultados!$A$2:$ZZ$747, 234, MATCH($B$3, resultados!$A$1:$ZZ$1, 0))</f>
        <v/>
      </c>
    </row>
    <row r="241">
      <c r="A241">
        <f>INDEX(resultados!$A$2:$ZZ$747, 235, MATCH($B$1, resultados!$A$1:$ZZ$1, 0))</f>
        <v/>
      </c>
      <c r="B241">
        <f>INDEX(resultados!$A$2:$ZZ$747, 235, MATCH($B$2, resultados!$A$1:$ZZ$1, 0))</f>
        <v/>
      </c>
      <c r="C241">
        <f>INDEX(resultados!$A$2:$ZZ$747, 235, MATCH($B$3, resultados!$A$1:$ZZ$1, 0))</f>
        <v/>
      </c>
    </row>
    <row r="242">
      <c r="A242">
        <f>INDEX(resultados!$A$2:$ZZ$747, 236, MATCH($B$1, resultados!$A$1:$ZZ$1, 0))</f>
        <v/>
      </c>
      <c r="B242">
        <f>INDEX(resultados!$A$2:$ZZ$747, 236, MATCH($B$2, resultados!$A$1:$ZZ$1, 0))</f>
        <v/>
      </c>
      <c r="C242">
        <f>INDEX(resultados!$A$2:$ZZ$747, 236, MATCH($B$3, resultados!$A$1:$ZZ$1, 0))</f>
        <v/>
      </c>
    </row>
    <row r="243">
      <c r="A243">
        <f>INDEX(resultados!$A$2:$ZZ$747, 237, MATCH($B$1, resultados!$A$1:$ZZ$1, 0))</f>
        <v/>
      </c>
      <c r="B243">
        <f>INDEX(resultados!$A$2:$ZZ$747, 237, MATCH($B$2, resultados!$A$1:$ZZ$1, 0))</f>
        <v/>
      </c>
      <c r="C243">
        <f>INDEX(resultados!$A$2:$ZZ$747, 237, MATCH($B$3, resultados!$A$1:$ZZ$1, 0))</f>
        <v/>
      </c>
    </row>
    <row r="244">
      <c r="A244">
        <f>INDEX(resultados!$A$2:$ZZ$747, 238, MATCH($B$1, resultados!$A$1:$ZZ$1, 0))</f>
        <v/>
      </c>
      <c r="B244">
        <f>INDEX(resultados!$A$2:$ZZ$747, 238, MATCH($B$2, resultados!$A$1:$ZZ$1, 0))</f>
        <v/>
      </c>
      <c r="C244">
        <f>INDEX(resultados!$A$2:$ZZ$747, 238, MATCH($B$3, resultados!$A$1:$ZZ$1, 0))</f>
        <v/>
      </c>
    </row>
    <row r="245">
      <c r="A245">
        <f>INDEX(resultados!$A$2:$ZZ$747, 239, MATCH($B$1, resultados!$A$1:$ZZ$1, 0))</f>
        <v/>
      </c>
      <c r="B245">
        <f>INDEX(resultados!$A$2:$ZZ$747, 239, MATCH($B$2, resultados!$A$1:$ZZ$1, 0))</f>
        <v/>
      </c>
      <c r="C245">
        <f>INDEX(resultados!$A$2:$ZZ$747, 239, MATCH($B$3, resultados!$A$1:$ZZ$1, 0))</f>
        <v/>
      </c>
    </row>
    <row r="246">
      <c r="A246">
        <f>INDEX(resultados!$A$2:$ZZ$747, 240, MATCH($B$1, resultados!$A$1:$ZZ$1, 0))</f>
        <v/>
      </c>
      <c r="B246">
        <f>INDEX(resultados!$A$2:$ZZ$747, 240, MATCH($B$2, resultados!$A$1:$ZZ$1, 0))</f>
        <v/>
      </c>
      <c r="C246">
        <f>INDEX(resultados!$A$2:$ZZ$747, 240, MATCH($B$3, resultados!$A$1:$ZZ$1, 0))</f>
        <v/>
      </c>
    </row>
    <row r="247">
      <c r="A247">
        <f>INDEX(resultados!$A$2:$ZZ$747, 241, MATCH($B$1, resultados!$A$1:$ZZ$1, 0))</f>
        <v/>
      </c>
      <c r="B247">
        <f>INDEX(resultados!$A$2:$ZZ$747, 241, MATCH($B$2, resultados!$A$1:$ZZ$1, 0))</f>
        <v/>
      </c>
      <c r="C247">
        <f>INDEX(resultados!$A$2:$ZZ$747, 241, MATCH($B$3, resultados!$A$1:$ZZ$1, 0))</f>
        <v/>
      </c>
    </row>
    <row r="248">
      <c r="A248">
        <f>INDEX(resultados!$A$2:$ZZ$747, 242, MATCH($B$1, resultados!$A$1:$ZZ$1, 0))</f>
        <v/>
      </c>
      <c r="B248">
        <f>INDEX(resultados!$A$2:$ZZ$747, 242, MATCH($B$2, resultados!$A$1:$ZZ$1, 0))</f>
        <v/>
      </c>
      <c r="C248">
        <f>INDEX(resultados!$A$2:$ZZ$747, 242, MATCH($B$3, resultados!$A$1:$ZZ$1, 0))</f>
        <v/>
      </c>
    </row>
    <row r="249">
      <c r="A249">
        <f>INDEX(resultados!$A$2:$ZZ$747, 243, MATCH($B$1, resultados!$A$1:$ZZ$1, 0))</f>
        <v/>
      </c>
      <c r="B249">
        <f>INDEX(resultados!$A$2:$ZZ$747, 243, MATCH($B$2, resultados!$A$1:$ZZ$1, 0))</f>
        <v/>
      </c>
      <c r="C249">
        <f>INDEX(resultados!$A$2:$ZZ$747, 243, MATCH($B$3, resultados!$A$1:$ZZ$1, 0))</f>
        <v/>
      </c>
    </row>
    <row r="250">
      <c r="A250">
        <f>INDEX(resultados!$A$2:$ZZ$747, 244, MATCH($B$1, resultados!$A$1:$ZZ$1, 0))</f>
        <v/>
      </c>
      <c r="B250">
        <f>INDEX(resultados!$A$2:$ZZ$747, 244, MATCH($B$2, resultados!$A$1:$ZZ$1, 0))</f>
        <v/>
      </c>
      <c r="C250">
        <f>INDEX(resultados!$A$2:$ZZ$747, 244, MATCH($B$3, resultados!$A$1:$ZZ$1, 0))</f>
        <v/>
      </c>
    </row>
    <row r="251">
      <c r="A251">
        <f>INDEX(resultados!$A$2:$ZZ$747, 245, MATCH($B$1, resultados!$A$1:$ZZ$1, 0))</f>
        <v/>
      </c>
      <c r="B251">
        <f>INDEX(resultados!$A$2:$ZZ$747, 245, MATCH($B$2, resultados!$A$1:$ZZ$1, 0))</f>
        <v/>
      </c>
      <c r="C251">
        <f>INDEX(resultados!$A$2:$ZZ$747, 245, MATCH($B$3, resultados!$A$1:$ZZ$1, 0))</f>
        <v/>
      </c>
    </row>
    <row r="252">
      <c r="A252">
        <f>INDEX(resultados!$A$2:$ZZ$747, 246, MATCH($B$1, resultados!$A$1:$ZZ$1, 0))</f>
        <v/>
      </c>
      <c r="B252">
        <f>INDEX(resultados!$A$2:$ZZ$747, 246, MATCH($B$2, resultados!$A$1:$ZZ$1, 0))</f>
        <v/>
      </c>
      <c r="C252">
        <f>INDEX(resultados!$A$2:$ZZ$747, 246, MATCH($B$3, resultados!$A$1:$ZZ$1, 0))</f>
        <v/>
      </c>
    </row>
    <row r="253">
      <c r="A253">
        <f>INDEX(resultados!$A$2:$ZZ$747, 247, MATCH($B$1, resultados!$A$1:$ZZ$1, 0))</f>
        <v/>
      </c>
      <c r="B253">
        <f>INDEX(resultados!$A$2:$ZZ$747, 247, MATCH($B$2, resultados!$A$1:$ZZ$1, 0))</f>
        <v/>
      </c>
      <c r="C253">
        <f>INDEX(resultados!$A$2:$ZZ$747, 247, MATCH($B$3, resultados!$A$1:$ZZ$1, 0))</f>
        <v/>
      </c>
    </row>
    <row r="254">
      <c r="A254">
        <f>INDEX(resultados!$A$2:$ZZ$747, 248, MATCH($B$1, resultados!$A$1:$ZZ$1, 0))</f>
        <v/>
      </c>
      <c r="B254">
        <f>INDEX(resultados!$A$2:$ZZ$747, 248, MATCH($B$2, resultados!$A$1:$ZZ$1, 0))</f>
        <v/>
      </c>
      <c r="C254">
        <f>INDEX(resultados!$A$2:$ZZ$747, 248, MATCH($B$3, resultados!$A$1:$ZZ$1, 0))</f>
        <v/>
      </c>
    </row>
    <row r="255">
      <c r="A255">
        <f>INDEX(resultados!$A$2:$ZZ$747, 249, MATCH($B$1, resultados!$A$1:$ZZ$1, 0))</f>
        <v/>
      </c>
      <c r="B255">
        <f>INDEX(resultados!$A$2:$ZZ$747, 249, MATCH($B$2, resultados!$A$1:$ZZ$1, 0))</f>
        <v/>
      </c>
      <c r="C255">
        <f>INDEX(resultados!$A$2:$ZZ$747, 249, MATCH($B$3, resultados!$A$1:$ZZ$1, 0))</f>
        <v/>
      </c>
    </row>
    <row r="256">
      <c r="A256">
        <f>INDEX(resultados!$A$2:$ZZ$747, 250, MATCH($B$1, resultados!$A$1:$ZZ$1, 0))</f>
        <v/>
      </c>
      <c r="B256">
        <f>INDEX(resultados!$A$2:$ZZ$747, 250, MATCH($B$2, resultados!$A$1:$ZZ$1, 0))</f>
        <v/>
      </c>
      <c r="C256">
        <f>INDEX(resultados!$A$2:$ZZ$747, 250, MATCH($B$3, resultados!$A$1:$ZZ$1, 0))</f>
        <v/>
      </c>
    </row>
    <row r="257">
      <c r="A257">
        <f>INDEX(resultados!$A$2:$ZZ$747, 251, MATCH($B$1, resultados!$A$1:$ZZ$1, 0))</f>
        <v/>
      </c>
      <c r="B257">
        <f>INDEX(resultados!$A$2:$ZZ$747, 251, MATCH($B$2, resultados!$A$1:$ZZ$1, 0))</f>
        <v/>
      </c>
      <c r="C257">
        <f>INDEX(resultados!$A$2:$ZZ$747, 251, MATCH($B$3, resultados!$A$1:$ZZ$1, 0))</f>
        <v/>
      </c>
    </row>
    <row r="258">
      <c r="A258">
        <f>INDEX(resultados!$A$2:$ZZ$747, 252, MATCH($B$1, resultados!$A$1:$ZZ$1, 0))</f>
        <v/>
      </c>
      <c r="B258">
        <f>INDEX(resultados!$A$2:$ZZ$747, 252, MATCH($B$2, resultados!$A$1:$ZZ$1, 0))</f>
        <v/>
      </c>
      <c r="C258">
        <f>INDEX(resultados!$A$2:$ZZ$747, 252, MATCH($B$3, resultados!$A$1:$ZZ$1, 0))</f>
        <v/>
      </c>
    </row>
    <row r="259">
      <c r="A259">
        <f>INDEX(resultados!$A$2:$ZZ$747, 253, MATCH($B$1, resultados!$A$1:$ZZ$1, 0))</f>
        <v/>
      </c>
      <c r="B259">
        <f>INDEX(resultados!$A$2:$ZZ$747, 253, MATCH($B$2, resultados!$A$1:$ZZ$1, 0))</f>
        <v/>
      </c>
      <c r="C259">
        <f>INDEX(resultados!$A$2:$ZZ$747, 253, MATCH($B$3, resultados!$A$1:$ZZ$1, 0))</f>
        <v/>
      </c>
    </row>
    <row r="260">
      <c r="A260">
        <f>INDEX(resultados!$A$2:$ZZ$747, 254, MATCH($B$1, resultados!$A$1:$ZZ$1, 0))</f>
        <v/>
      </c>
      <c r="B260">
        <f>INDEX(resultados!$A$2:$ZZ$747, 254, MATCH($B$2, resultados!$A$1:$ZZ$1, 0))</f>
        <v/>
      </c>
      <c r="C260">
        <f>INDEX(resultados!$A$2:$ZZ$747, 254, MATCH($B$3, resultados!$A$1:$ZZ$1, 0))</f>
        <v/>
      </c>
    </row>
    <row r="261">
      <c r="A261">
        <f>INDEX(resultados!$A$2:$ZZ$747, 255, MATCH($B$1, resultados!$A$1:$ZZ$1, 0))</f>
        <v/>
      </c>
      <c r="B261">
        <f>INDEX(resultados!$A$2:$ZZ$747, 255, MATCH($B$2, resultados!$A$1:$ZZ$1, 0))</f>
        <v/>
      </c>
      <c r="C261">
        <f>INDEX(resultados!$A$2:$ZZ$747, 255, MATCH($B$3, resultados!$A$1:$ZZ$1, 0))</f>
        <v/>
      </c>
    </row>
    <row r="262">
      <c r="A262">
        <f>INDEX(resultados!$A$2:$ZZ$747, 256, MATCH($B$1, resultados!$A$1:$ZZ$1, 0))</f>
        <v/>
      </c>
      <c r="B262">
        <f>INDEX(resultados!$A$2:$ZZ$747, 256, MATCH($B$2, resultados!$A$1:$ZZ$1, 0))</f>
        <v/>
      </c>
      <c r="C262">
        <f>INDEX(resultados!$A$2:$ZZ$747, 256, MATCH($B$3, resultados!$A$1:$ZZ$1, 0))</f>
        <v/>
      </c>
    </row>
    <row r="263">
      <c r="A263">
        <f>INDEX(resultados!$A$2:$ZZ$747, 257, MATCH($B$1, resultados!$A$1:$ZZ$1, 0))</f>
        <v/>
      </c>
      <c r="B263">
        <f>INDEX(resultados!$A$2:$ZZ$747, 257, MATCH($B$2, resultados!$A$1:$ZZ$1, 0))</f>
        <v/>
      </c>
      <c r="C263">
        <f>INDEX(resultados!$A$2:$ZZ$747, 257, MATCH($B$3, resultados!$A$1:$ZZ$1, 0))</f>
        <v/>
      </c>
    </row>
    <row r="264">
      <c r="A264">
        <f>INDEX(resultados!$A$2:$ZZ$747, 258, MATCH($B$1, resultados!$A$1:$ZZ$1, 0))</f>
        <v/>
      </c>
      <c r="B264">
        <f>INDEX(resultados!$A$2:$ZZ$747, 258, MATCH($B$2, resultados!$A$1:$ZZ$1, 0))</f>
        <v/>
      </c>
      <c r="C264">
        <f>INDEX(resultados!$A$2:$ZZ$747, 258, MATCH($B$3, resultados!$A$1:$ZZ$1, 0))</f>
        <v/>
      </c>
    </row>
    <row r="265">
      <c r="A265">
        <f>INDEX(resultados!$A$2:$ZZ$747, 259, MATCH($B$1, resultados!$A$1:$ZZ$1, 0))</f>
        <v/>
      </c>
      <c r="B265">
        <f>INDEX(resultados!$A$2:$ZZ$747, 259, MATCH($B$2, resultados!$A$1:$ZZ$1, 0))</f>
        <v/>
      </c>
      <c r="C265">
        <f>INDEX(resultados!$A$2:$ZZ$747, 259, MATCH($B$3, resultados!$A$1:$ZZ$1, 0))</f>
        <v/>
      </c>
    </row>
    <row r="266">
      <c r="A266">
        <f>INDEX(resultados!$A$2:$ZZ$747, 260, MATCH($B$1, resultados!$A$1:$ZZ$1, 0))</f>
        <v/>
      </c>
      <c r="B266">
        <f>INDEX(resultados!$A$2:$ZZ$747, 260, MATCH($B$2, resultados!$A$1:$ZZ$1, 0))</f>
        <v/>
      </c>
      <c r="C266">
        <f>INDEX(resultados!$A$2:$ZZ$747, 260, MATCH($B$3, resultados!$A$1:$ZZ$1, 0))</f>
        <v/>
      </c>
    </row>
    <row r="267">
      <c r="A267">
        <f>INDEX(resultados!$A$2:$ZZ$747, 261, MATCH($B$1, resultados!$A$1:$ZZ$1, 0))</f>
        <v/>
      </c>
      <c r="B267">
        <f>INDEX(resultados!$A$2:$ZZ$747, 261, MATCH($B$2, resultados!$A$1:$ZZ$1, 0))</f>
        <v/>
      </c>
      <c r="C267">
        <f>INDEX(resultados!$A$2:$ZZ$747, 261, MATCH($B$3, resultados!$A$1:$ZZ$1, 0))</f>
        <v/>
      </c>
    </row>
    <row r="268">
      <c r="A268">
        <f>INDEX(resultados!$A$2:$ZZ$747, 262, MATCH($B$1, resultados!$A$1:$ZZ$1, 0))</f>
        <v/>
      </c>
      <c r="B268">
        <f>INDEX(resultados!$A$2:$ZZ$747, 262, MATCH($B$2, resultados!$A$1:$ZZ$1, 0))</f>
        <v/>
      </c>
      <c r="C268">
        <f>INDEX(resultados!$A$2:$ZZ$747, 262, MATCH($B$3, resultados!$A$1:$ZZ$1, 0))</f>
        <v/>
      </c>
    </row>
    <row r="269">
      <c r="A269">
        <f>INDEX(resultados!$A$2:$ZZ$747, 263, MATCH($B$1, resultados!$A$1:$ZZ$1, 0))</f>
        <v/>
      </c>
      <c r="B269">
        <f>INDEX(resultados!$A$2:$ZZ$747, 263, MATCH($B$2, resultados!$A$1:$ZZ$1, 0))</f>
        <v/>
      </c>
      <c r="C269">
        <f>INDEX(resultados!$A$2:$ZZ$747, 263, MATCH($B$3, resultados!$A$1:$ZZ$1, 0))</f>
        <v/>
      </c>
    </row>
    <row r="270">
      <c r="A270">
        <f>INDEX(resultados!$A$2:$ZZ$747, 264, MATCH($B$1, resultados!$A$1:$ZZ$1, 0))</f>
        <v/>
      </c>
      <c r="B270">
        <f>INDEX(resultados!$A$2:$ZZ$747, 264, MATCH($B$2, resultados!$A$1:$ZZ$1, 0))</f>
        <v/>
      </c>
      <c r="C270">
        <f>INDEX(resultados!$A$2:$ZZ$747, 264, MATCH($B$3, resultados!$A$1:$ZZ$1, 0))</f>
        <v/>
      </c>
    </row>
    <row r="271">
      <c r="A271">
        <f>INDEX(resultados!$A$2:$ZZ$747, 265, MATCH($B$1, resultados!$A$1:$ZZ$1, 0))</f>
        <v/>
      </c>
      <c r="B271">
        <f>INDEX(resultados!$A$2:$ZZ$747, 265, MATCH($B$2, resultados!$A$1:$ZZ$1, 0))</f>
        <v/>
      </c>
      <c r="C271">
        <f>INDEX(resultados!$A$2:$ZZ$747, 265, MATCH($B$3, resultados!$A$1:$ZZ$1, 0))</f>
        <v/>
      </c>
    </row>
    <row r="272">
      <c r="A272">
        <f>INDEX(resultados!$A$2:$ZZ$747, 266, MATCH($B$1, resultados!$A$1:$ZZ$1, 0))</f>
        <v/>
      </c>
      <c r="B272">
        <f>INDEX(resultados!$A$2:$ZZ$747, 266, MATCH($B$2, resultados!$A$1:$ZZ$1, 0))</f>
        <v/>
      </c>
      <c r="C272">
        <f>INDEX(resultados!$A$2:$ZZ$747, 266, MATCH($B$3, resultados!$A$1:$ZZ$1, 0))</f>
        <v/>
      </c>
    </row>
    <row r="273">
      <c r="A273">
        <f>INDEX(resultados!$A$2:$ZZ$747, 267, MATCH($B$1, resultados!$A$1:$ZZ$1, 0))</f>
        <v/>
      </c>
      <c r="B273">
        <f>INDEX(resultados!$A$2:$ZZ$747, 267, MATCH($B$2, resultados!$A$1:$ZZ$1, 0))</f>
        <v/>
      </c>
      <c r="C273">
        <f>INDEX(resultados!$A$2:$ZZ$747, 267, MATCH($B$3, resultados!$A$1:$ZZ$1, 0))</f>
        <v/>
      </c>
    </row>
    <row r="274">
      <c r="A274">
        <f>INDEX(resultados!$A$2:$ZZ$747, 268, MATCH($B$1, resultados!$A$1:$ZZ$1, 0))</f>
        <v/>
      </c>
      <c r="B274">
        <f>INDEX(resultados!$A$2:$ZZ$747, 268, MATCH($B$2, resultados!$A$1:$ZZ$1, 0))</f>
        <v/>
      </c>
      <c r="C274">
        <f>INDEX(resultados!$A$2:$ZZ$747, 268, MATCH($B$3, resultados!$A$1:$ZZ$1, 0))</f>
        <v/>
      </c>
    </row>
    <row r="275">
      <c r="A275">
        <f>INDEX(resultados!$A$2:$ZZ$747, 269, MATCH($B$1, resultados!$A$1:$ZZ$1, 0))</f>
        <v/>
      </c>
      <c r="B275">
        <f>INDEX(resultados!$A$2:$ZZ$747, 269, MATCH($B$2, resultados!$A$1:$ZZ$1, 0))</f>
        <v/>
      </c>
      <c r="C275">
        <f>INDEX(resultados!$A$2:$ZZ$747, 269, MATCH($B$3, resultados!$A$1:$ZZ$1, 0))</f>
        <v/>
      </c>
    </row>
    <row r="276">
      <c r="A276">
        <f>INDEX(resultados!$A$2:$ZZ$747, 270, MATCH($B$1, resultados!$A$1:$ZZ$1, 0))</f>
        <v/>
      </c>
      <c r="B276">
        <f>INDEX(resultados!$A$2:$ZZ$747, 270, MATCH($B$2, resultados!$A$1:$ZZ$1, 0))</f>
        <v/>
      </c>
      <c r="C276">
        <f>INDEX(resultados!$A$2:$ZZ$747, 270, MATCH($B$3, resultados!$A$1:$ZZ$1, 0))</f>
        <v/>
      </c>
    </row>
    <row r="277">
      <c r="A277">
        <f>INDEX(resultados!$A$2:$ZZ$747, 271, MATCH($B$1, resultados!$A$1:$ZZ$1, 0))</f>
        <v/>
      </c>
      <c r="B277">
        <f>INDEX(resultados!$A$2:$ZZ$747, 271, MATCH($B$2, resultados!$A$1:$ZZ$1, 0))</f>
        <v/>
      </c>
      <c r="C277">
        <f>INDEX(resultados!$A$2:$ZZ$747, 271, MATCH($B$3, resultados!$A$1:$ZZ$1, 0))</f>
        <v/>
      </c>
    </row>
    <row r="278">
      <c r="A278">
        <f>INDEX(resultados!$A$2:$ZZ$747, 272, MATCH($B$1, resultados!$A$1:$ZZ$1, 0))</f>
        <v/>
      </c>
      <c r="B278">
        <f>INDEX(resultados!$A$2:$ZZ$747, 272, MATCH($B$2, resultados!$A$1:$ZZ$1, 0))</f>
        <v/>
      </c>
      <c r="C278">
        <f>INDEX(resultados!$A$2:$ZZ$747, 272, MATCH($B$3, resultados!$A$1:$ZZ$1, 0))</f>
        <v/>
      </c>
    </row>
    <row r="279">
      <c r="A279">
        <f>INDEX(resultados!$A$2:$ZZ$747, 273, MATCH($B$1, resultados!$A$1:$ZZ$1, 0))</f>
        <v/>
      </c>
      <c r="B279">
        <f>INDEX(resultados!$A$2:$ZZ$747, 273, MATCH($B$2, resultados!$A$1:$ZZ$1, 0))</f>
        <v/>
      </c>
      <c r="C279">
        <f>INDEX(resultados!$A$2:$ZZ$747, 273, MATCH($B$3, resultados!$A$1:$ZZ$1, 0))</f>
        <v/>
      </c>
    </row>
    <row r="280">
      <c r="A280">
        <f>INDEX(resultados!$A$2:$ZZ$747, 274, MATCH($B$1, resultados!$A$1:$ZZ$1, 0))</f>
        <v/>
      </c>
      <c r="B280">
        <f>INDEX(resultados!$A$2:$ZZ$747, 274, MATCH($B$2, resultados!$A$1:$ZZ$1, 0))</f>
        <v/>
      </c>
      <c r="C280">
        <f>INDEX(resultados!$A$2:$ZZ$747, 274, MATCH($B$3, resultados!$A$1:$ZZ$1, 0))</f>
        <v/>
      </c>
    </row>
    <row r="281">
      <c r="A281">
        <f>INDEX(resultados!$A$2:$ZZ$747, 275, MATCH($B$1, resultados!$A$1:$ZZ$1, 0))</f>
        <v/>
      </c>
      <c r="B281">
        <f>INDEX(resultados!$A$2:$ZZ$747, 275, MATCH($B$2, resultados!$A$1:$ZZ$1, 0))</f>
        <v/>
      </c>
      <c r="C281">
        <f>INDEX(resultados!$A$2:$ZZ$747, 275, MATCH($B$3, resultados!$A$1:$ZZ$1, 0))</f>
        <v/>
      </c>
    </row>
    <row r="282">
      <c r="A282">
        <f>INDEX(resultados!$A$2:$ZZ$747, 276, MATCH($B$1, resultados!$A$1:$ZZ$1, 0))</f>
        <v/>
      </c>
      <c r="B282">
        <f>INDEX(resultados!$A$2:$ZZ$747, 276, MATCH($B$2, resultados!$A$1:$ZZ$1, 0))</f>
        <v/>
      </c>
      <c r="C282">
        <f>INDEX(resultados!$A$2:$ZZ$747, 276, MATCH($B$3, resultados!$A$1:$ZZ$1, 0))</f>
        <v/>
      </c>
    </row>
    <row r="283">
      <c r="A283">
        <f>INDEX(resultados!$A$2:$ZZ$747, 277, MATCH($B$1, resultados!$A$1:$ZZ$1, 0))</f>
        <v/>
      </c>
      <c r="B283">
        <f>INDEX(resultados!$A$2:$ZZ$747, 277, MATCH($B$2, resultados!$A$1:$ZZ$1, 0))</f>
        <v/>
      </c>
      <c r="C283">
        <f>INDEX(resultados!$A$2:$ZZ$747, 277, MATCH($B$3, resultados!$A$1:$ZZ$1, 0))</f>
        <v/>
      </c>
    </row>
    <row r="284">
      <c r="A284">
        <f>INDEX(resultados!$A$2:$ZZ$747, 278, MATCH($B$1, resultados!$A$1:$ZZ$1, 0))</f>
        <v/>
      </c>
      <c r="B284">
        <f>INDEX(resultados!$A$2:$ZZ$747, 278, MATCH($B$2, resultados!$A$1:$ZZ$1, 0))</f>
        <v/>
      </c>
      <c r="C284">
        <f>INDEX(resultados!$A$2:$ZZ$747, 278, MATCH($B$3, resultados!$A$1:$ZZ$1, 0))</f>
        <v/>
      </c>
    </row>
    <row r="285">
      <c r="A285">
        <f>INDEX(resultados!$A$2:$ZZ$747, 279, MATCH($B$1, resultados!$A$1:$ZZ$1, 0))</f>
        <v/>
      </c>
      <c r="B285">
        <f>INDEX(resultados!$A$2:$ZZ$747, 279, MATCH($B$2, resultados!$A$1:$ZZ$1, 0))</f>
        <v/>
      </c>
      <c r="C285">
        <f>INDEX(resultados!$A$2:$ZZ$747, 279, MATCH($B$3, resultados!$A$1:$ZZ$1, 0))</f>
        <v/>
      </c>
    </row>
    <row r="286">
      <c r="A286">
        <f>INDEX(resultados!$A$2:$ZZ$747, 280, MATCH($B$1, resultados!$A$1:$ZZ$1, 0))</f>
        <v/>
      </c>
      <c r="B286">
        <f>INDEX(resultados!$A$2:$ZZ$747, 280, MATCH($B$2, resultados!$A$1:$ZZ$1, 0))</f>
        <v/>
      </c>
      <c r="C286">
        <f>INDEX(resultados!$A$2:$ZZ$747, 280, MATCH($B$3, resultados!$A$1:$ZZ$1, 0))</f>
        <v/>
      </c>
    </row>
    <row r="287">
      <c r="A287">
        <f>INDEX(resultados!$A$2:$ZZ$747, 281, MATCH($B$1, resultados!$A$1:$ZZ$1, 0))</f>
        <v/>
      </c>
      <c r="B287">
        <f>INDEX(resultados!$A$2:$ZZ$747, 281, MATCH($B$2, resultados!$A$1:$ZZ$1, 0))</f>
        <v/>
      </c>
      <c r="C287">
        <f>INDEX(resultados!$A$2:$ZZ$747, 281, MATCH($B$3, resultados!$A$1:$ZZ$1, 0))</f>
        <v/>
      </c>
    </row>
    <row r="288">
      <c r="A288">
        <f>INDEX(resultados!$A$2:$ZZ$747, 282, MATCH($B$1, resultados!$A$1:$ZZ$1, 0))</f>
        <v/>
      </c>
      <c r="B288">
        <f>INDEX(resultados!$A$2:$ZZ$747, 282, MATCH($B$2, resultados!$A$1:$ZZ$1, 0))</f>
        <v/>
      </c>
      <c r="C288">
        <f>INDEX(resultados!$A$2:$ZZ$747, 282, MATCH($B$3, resultados!$A$1:$ZZ$1, 0))</f>
        <v/>
      </c>
    </row>
    <row r="289">
      <c r="A289">
        <f>INDEX(resultados!$A$2:$ZZ$747, 283, MATCH($B$1, resultados!$A$1:$ZZ$1, 0))</f>
        <v/>
      </c>
      <c r="B289">
        <f>INDEX(resultados!$A$2:$ZZ$747, 283, MATCH($B$2, resultados!$A$1:$ZZ$1, 0))</f>
        <v/>
      </c>
      <c r="C289">
        <f>INDEX(resultados!$A$2:$ZZ$747, 283, MATCH($B$3, resultados!$A$1:$ZZ$1, 0))</f>
        <v/>
      </c>
    </row>
    <row r="290">
      <c r="A290">
        <f>INDEX(resultados!$A$2:$ZZ$747, 284, MATCH($B$1, resultados!$A$1:$ZZ$1, 0))</f>
        <v/>
      </c>
      <c r="B290">
        <f>INDEX(resultados!$A$2:$ZZ$747, 284, MATCH($B$2, resultados!$A$1:$ZZ$1, 0))</f>
        <v/>
      </c>
      <c r="C290">
        <f>INDEX(resultados!$A$2:$ZZ$747, 284, MATCH($B$3, resultados!$A$1:$ZZ$1, 0))</f>
        <v/>
      </c>
    </row>
    <row r="291">
      <c r="A291">
        <f>INDEX(resultados!$A$2:$ZZ$747, 285, MATCH($B$1, resultados!$A$1:$ZZ$1, 0))</f>
        <v/>
      </c>
      <c r="B291">
        <f>INDEX(resultados!$A$2:$ZZ$747, 285, MATCH($B$2, resultados!$A$1:$ZZ$1, 0))</f>
        <v/>
      </c>
      <c r="C291">
        <f>INDEX(resultados!$A$2:$ZZ$747, 285, MATCH($B$3, resultados!$A$1:$ZZ$1, 0))</f>
        <v/>
      </c>
    </row>
    <row r="292">
      <c r="A292">
        <f>INDEX(resultados!$A$2:$ZZ$747, 286, MATCH($B$1, resultados!$A$1:$ZZ$1, 0))</f>
        <v/>
      </c>
      <c r="B292">
        <f>INDEX(resultados!$A$2:$ZZ$747, 286, MATCH($B$2, resultados!$A$1:$ZZ$1, 0))</f>
        <v/>
      </c>
      <c r="C292">
        <f>INDEX(resultados!$A$2:$ZZ$747, 286, MATCH($B$3, resultados!$A$1:$ZZ$1, 0))</f>
        <v/>
      </c>
    </row>
    <row r="293">
      <c r="A293">
        <f>INDEX(resultados!$A$2:$ZZ$747, 287, MATCH($B$1, resultados!$A$1:$ZZ$1, 0))</f>
        <v/>
      </c>
      <c r="B293">
        <f>INDEX(resultados!$A$2:$ZZ$747, 287, MATCH($B$2, resultados!$A$1:$ZZ$1, 0))</f>
        <v/>
      </c>
      <c r="C293">
        <f>INDEX(resultados!$A$2:$ZZ$747, 287, MATCH($B$3, resultados!$A$1:$ZZ$1, 0))</f>
        <v/>
      </c>
    </row>
    <row r="294">
      <c r="A294">
        <f>INDEX(resultados!$A$2:$ZZ$747, 288, MATCH($B$1, resultados!$A$1:$ZZ$1, 0))</f>
        <v/>
      </c>
      <c r="B294">
        <f>INDEX(resultados!$A$2:$ZZ$747, 288, MATCH($B$2, resultados!$A$1:$ZZ$1, 0))</f>
        <v/>
      </c>
      <c r="C294">
        <f>INDEX(resultados!$A$2:$ZZ$747, 288, MATCH($B$3, resultados!$A$1:$ZZ$1, 0))</f>
        <v/>
      </c>
    </row>
    <row r="295">
      <c r="A295">
        <f>INDEX(resultados!$A$2:$ZZ$747, 289, MATCH($B$1, resultados!$A$1:$ZZ$1, 0))</f>
        <v/>
      </c>
      <c r="B295">
        <f>INDEX(resultados!$A$2:$ZZ$747, 289, MATCH($B$2, resultados!$A$1:$ZZ$1, 0))</f>
        <v/>
      </c>
      <c r="C295">
        <f>INDEX(resultados!$A$2:$ZZ$747, 289, MATCH($B$3, resultados!$A$1:$ZZ$1, 0))</f>
        <v/>
      </c>
    </row>
    <row r="296">
      <c r="A296">
        <f>INDEX(resultados!$A$2:$ZZ$747, 290, MATCH($B$1, resultados!$A$1:$ZZ$1, 0))</f>
        <v/>
      </c>
      <c r="B296">
        <f>INDEX(resultados!$A$2:$ZZ$747, 290, MATCH($B$2, resultados!$A$1:$ZZ$1, 0))</f>
        <v/>
      </c>
      <c r="C296">
        <f>INDEX(resultados!$A$2:$ZZ$747, 290, MATCH($B$3, resultados!$A$1:$ZZ$1, 0))</f>
        <v/>
      </c>
    </row>
    <row r="297">
      <c r="A297">
        <f>INDEX(resultados!$A$2:$ZZ$747, 291, MATCH($B$1, resultados!$A$1:$ZZ$1, 0))</f>
        <v/>
      </c>
      <c r="B297">
        <f>INDEX(resultados!$A$2:$ZZ$747, 291, MATCH($B$2, resultados!$A$1:$ZZ$1, 0))</f>
        <v/>
      </c>
      <c r="C297">
        <f>INDEX(resultados!$A$2:$ZZ$747, 291, MATCH($B$3, resultados!$A$1:$ZZ$1, 0))</f>
        <v/>
      </c>
    </row>
    <row r="298">
      <c r="A298">
        <f>INDEX(resultados!$A$2:$ZZ$747, 292, MATCH($B$1, resultados!$A$1:$ZZ$1, 0))</f>
        <v/>
      </c>
      <c r="B298">
        <f>INDEX(resultados!$A$2:$ZZ$747, 292, MATCH($B$2, resultados!$A$1:$ZZ$1, 0))</f>
        <v/>
      </c>
      <c r="C298">
        <f>INDEX(resultados!$A$2:$ZZ$747, 292, MATCH($B$3, resultados!$A$1:$ZZ$1, 0))</f>
        <v/>
      </c>
    </row>
    <row r="299">
      <c r="A299">
        <f>INDEX(resultados!$A$2:$ZZ$747, 293, MATCH($B$1, resultados!$A$1:$ZZ$1, 0))</f>
        <v/>
      </c>
      <c r="B299">
        <f>INDEX(resultados!$A$2:$ZZ$747, 293, MATCH($B$2, resultados!$A$1:$ZZ$1, 0))</f>
        <v/>
      </c>
      <c r="C299">
        <f>INDEX(resultados!$A$2:$ZZ$747, 293, MATCH($B$3, resultados!$A$1:$ZZ$1, 0))</f>
        <v/>
      </c>
    </row>
    <row r="300">
      <c r="A300">
        <f>INDEX(resultados!$A$2:$ZZ$747, 294, MATCH($B$1, resultados!$A$1:$ZZ$1, 0))</f>
        <v/>
      </c>
      <c r="B300">
        <f>INDEX(resultados!$A$2:$ZZ$747, 294, MATCH($B$2, resultados!$A$1:$ZZ$1, 0))</f>
        <v/>
      </c>
      <c r="C300">
        <f>INDEX(resultados!$A$2:$ZZ$747, 294, MATCH($B$3, resultados!$A$1:$ZZ$1, 0))</f>
        <v/>
      </c>
    </row>
    <row r="301">
      <c r="A301">
        <f>INDEX(resultados!$A$2:$ZZ$747, 295, MATCH($B$1, resultados!$A$1:$ZZ$1, 0))</f>
        <v/>
      </c>
      <c r="B301">
        <f>INDEX(resultados!$A$2:$ZZ$747, 295, MATCH($B$2, resultados!$A$1:$ZZ$1, 0))</f>
        <v/>
      </c>
      <c r="C301">
        <f>INDEX(resultados!$A$2:$ZZ$747, 295, MATCH($B$3, resultados!$A$1:$ZZ$1, 0))</f>
        <v/>
      </c>
    </row>
    <row r="302">
      <c r="A302">
        <f>INDEX(resultados!$A$2:$ZZ$747, 296, MATCH($B$1, resultados!$A$1:$ZZ$1, 0))</f>
        <v/>
      </c>
      <c r="B302">
        <f>INDEX(resultados!$A$2:$ZZ$747, 296, MATCH($B$2, resultados!$A$1:$ZZ$1, 0))</f>
        <v/>
      </c>
      <c r="C302">
        <f>INDEX(resultados!$A$2:$ZZ$747, 296, MATCH($B$3, resultados!$A$1:$ZZ$1, 0))</f>
        <v/>
      </c>
    </row>
    <row r="303">
      <c r="A303">
        <f>INDEX(resultados!$A$2:$ZZ$747, 297, MATCH($B$1, resultados!$A$1:$ZZ$1, 0))</f>
        <v/>
      </c>
      <c r="B303">
        <f>INDEX(resultados!$A$2:$ZZ$747, 297, MATCH($B$2, resultados!$A$1:$ZZ$1, 0))</f>
        <v/>
      </c>
      <c r="C303">
        <f>INDEX(resultados!$A$2:$ZZ$747, 297, MATCH($B$3, resultados!$A$1:$ZZ$1, 0))</f>
        <v/>
      </c>
    </row>
    <row r="304">
      <c r="A304">
        <f>INDEX(resultados!$A$2:$ZZ$747, 298, MATCH($B$1, resultados!$A$1:$ZZ$1, 0))</f>
        <v/>
      </c>
      <c r="B304">
        <f>INDEX(resultados!$A$2:$ZZ$747, 298, MATCH($B$2, resultados!$A$1:$ZZ$1, 0))</f>
        <v/>
      </c>
      <c r="C304">
        <f>INDEX(resultados!$A$2:$ZZ$747, 298, MATCH($B$3, resultados!$A$1:$ZZ$1, 0))</f>
        <v/>
      </c>
    </row>
    <row r="305">
      <c r="A305">
        <f>INDEX(resultados!$A$2:$ZZ$747, 299, MATCH($B$1, resultados!$A$1:$ZZ$1, 0))</f>
        <v/>
      </c>
      <c r="B305">
        <f>INDEX(resultados!$A$2:$ZZ$747, 299, MATCH($B$2, resultados!$A$1:$ZZ$1, 0))</f>
        <v/>
      </c>
      <c r="C305">
        <f>INDEX(resultados!$A$2:$ZZ$747, 299, MATCH($B$3, resultados!$A$1:$ZZ$1, 0))</f>
        <v/>
      </c>
    </row>
    <row r="306">
      <c r="A306">
        <f>INDEX(resultados!$A$2:$ZZ$747, 300, MATCH($B$1, resultados!$A$1:$ZZ$1, 0))</f>
        <v/>
      </c>
      <c r="B306">
        <f>INDEX(resultados!$A$2:$ZZ$747, 300, MATCH($B$2, resultados!$A$1:$ZZ$1, 0))</f>
        <v/>
      </c>
      <c r="C306">
        <f>INDEX(resultados!$A$2:$ZZ$747, 300, MATCH($B$3, resultados!$A$1:$ZZ$1, 0))</f>
        <v/>
      </c>
    </row>
    <row r="307">
      <c r="A307">
        <f>INDEX(resultados!$A$2:$ZZ$747, 301, MATCH($B$1, resultados!$A$1:$ZZ$1, 0))</f>
        <v/>
      </c>
      <c r="B307">
        <f>INDEX(resultados!$A$2:$ZZ$747, 301, MATCH($B$2, resultados!$A$1:$ZZ$1, 0))</f>
        <v/>
      </c>
      <c r="C307">
        <f>INDEX(resultados!$A$2:$ZZ$747, 301, MATCH($B$3, resultados!$A$1:$ZZ$1, 0))</f>
        <v/>
      </c>
    </row>
    <row r="308">
      <c r="A308">
        <f>INDEX(resultados!$A$2:$ZZ$747, 302, MATCH($B$1, resultados!$A$1:$ZZ$1, 0))</f>
        <v/>
      </c>
      <c r="B308">
        <f>INDEX(resultados!$A$2:$ZZ$747, 302, MATCH($B$2, resultados!$A$1:$ZZ$1, 0))</f>
        <v/>
      </c>
      <c r="C308">
        <f>INDEX(resultados!$A$2:$ZZ$747, 302, MATCH($B$3, resultados!$A$1:$ZZ$1, 0))</f>
        <v/>
      </c>
    </row>
    <row r="309">
      <c r="A309">
        <f>INDEX(resultados!$A$2:$ZZ$747, 303, MATCH($B$1, resultados!$A$1:$ZZ$1, 0))</f>
        <v/>
      </c>
      <c r="B309">
        <f>INDEX(resultados!$A$2:$ZZ$747, 303, MATCH($B$2, resultados!$A$1:$ZZ$1, 0))</f>
        <v/>
      </c>
      <c r="C309">
        <f>INDEX(resultados!$A$2:$ZZ$747, 303, MATCH($B$3, resultados!$A$1:$ZZ$1, 0))</f>
        <v/>
      </c>
    </row>
    <row r="310">
      <c r="A310">
        <f>INDEX(resultados!$A$2:$ZZ$747, 304, MATCH($B$1, resultados!$A$1:$ZZ$1, 0))</f>
        <v/>
      </c>
      <c r="B310">
        <f>INDEX(resultados!$A$2:$ZZ$747, 304, MATCH($B$2, resultados!$A$1:$ZZ$1, 0))</f>
        <v/>
      </c>
      <c r="C310">
        <f>INDEX(resultados!$A$2:$ZZ$747, 304, MATCH($B$3, resultados!$A$1:$ZZ$1, 0))</f>
        <v/>
      </c>
    </row>
    <row r="311">
      <c r="A311">
        <f>INDEX(resultados!$A$2:$ZZ$747, 305, MATCH($B$1, resultados!$A$1:$ZZ$1, 0))</f>
        <v/>
      </c>
      <c r="B311">
        <f>INDEX(resultados!$A$2:$ZZ$747, 305, MATCH($B$2, resultados!$A$1:$ZZ$1, 0))</f>
        <v/>
      </c>
      <c r="C311">
        <f>INDEX(resultados!$A$2:$ZZ$747, 305, MATCH($B$3, resultados!$A$1:$ZZ$1, 0))</f>
        <v/>
      </c>
    </row>
    <row r="312">
      <c r="A312">
        <f>INDEX(resultados!$A$2:$ZZ$747, 306, MATCH($B$1, resultados!$A$1:$ZZ$1, 0))</f>
        <v/>
      </c>
      <c r="B312">
        <f>INDEX(resultados!$A$2:$ZZ$747, 306, MATCH($B$2, resultados!$A$1:$ZZ$1, 0))</f>
        <v/>
      </c>
      <c r="C312">
        <f>INDEX(resultados!$A$2:$ZZ$747, 306, MATCH($B$3, resultados!$A$1:$ZZ$1, 0))</f>
        <v/>
      </c>
    </row>
    <row r="313">
      <c r="A313">
        <f>INDEX(resultados!$A$2:$ZZ$747, 307, MATCH($B$1, resultados!$A$1:$ZZ$1, 0))</f>
        <v/>
      </c>
      <c r="B313">
        <f>INDEX(resultados!$A$2:$ZZ$747, 307, MATCH($B$2, resultados!$A$1:$ZZ$1, 0))</f>
        <v/>
      </c>
      <c r="C313">
        <f>INDEX(resultados!$A$2:$ZZ$747, 307, MATCH($B$3, resultados!$A$1:$ZZ$1, 0))</f>
        <v/>
      </c>
    </row>
    <row r="314">
      <c r="A314">
        <f>INDEX(resultados!$A$2:$ZZ$747, 308, MATCH($B$1, resultados!$A$1:$ZZ$1, 0))</f>
        <v/>
      </c>
      <c r="B314">
        <f>INDEX(resultados!$A$2:$ZZ$747, 308, MATCH($B$2, resultados!$A$1:$ZZ$1, 0))</f>
        <v/>
      </c>
      <c r="C314">
        <f>INDEX(resultados!$A$2:$ZZ$747, 308, MATCH($B$3, resultados!$A$1:$ZZ$1, 0))</f>
        <v/>
      </c>
    </row>
    <row r="315">
      <c r="A315">
        <f>INDEX(resultados!$A$2:$ZZ$747, 309, MATCH($B$1, resultados!$A$1:$ZZ$1, 0))</f>
        <v/>
      </c>
      <c r="B315">
        <f>INDEX(resultados!$A$2:$ZZ$747, 309, MATCH($B$2, resultados!$A$1:$ZZ$1, 0))</f>
        <v/>
      </c>
      <c r="C315">
        <f>INDEX(resultados!$A$2:$ZZ$747, 309, MATCH($B$3, resultados!$A$1:$ZZ$1, 0))</f>
        <v/>
      </c>
    </row>
    <row r="316">
      <c r="A316">
        <f>INDEX(resultados!$A$2:$ZZ$747, 310, MATCH($B$1, resultados!$A$1:$ZZ$1, 0))</f>
        <v/>
      </c>
      <c r="B316">
        <f>INDEX(resultados!$A$2:$ZZ$747, 310, MATCH($B$2, resultados!$A$1:$ZZ$1, 0))</f>
        <v/>
      </c>
      <c r="C316">
        <f>INDEX(resultados!$A$2:$ZZ$747, 310, MATCH($B$3, resultados!$A$1:$ZZ$1, 0))</f>
        <v/>
      </c>
    </row>
    <row r="317">
      <c r="A317">
        <f>INDEX(resultados!$A$2:$ZZ$747, 311, MATCH($B$1, resultados!$A$1:$ZZ$1, 0))</f>
        <v/>
      </c>
      <c r="B317">
        <f>INDEX(resultados!$A$2:$ZZ$747, 311, MATCH($B$2, resultados!$A$1:$ZZ$1, 0))</f>
        <v/>
      </c>
      <c r="C317">
        <f>INDEX(resultados!$A$2:$ZZ$747, 311, MATCH($B$3, resultados!$A$1:$ZZ$1, 0))</f>
        <v/>
      </c>
    </row>
    <row r="318">
      <c r="A318">
        <f>INDEX(resultados!$A$2:$ZZ$747, 312, MATCH($B$1, resultados!$A$1:$ZZ$1, 0))</f>
        <v/>
      </c>
      <c r="B318">
        <f>INDEX(resultados!$A$2:$ZZ$747, 312, MATCH($B$2, resultados!$A$1:$ZZ$1, 0))</f>
        <v/>
      </c>
      <c r="C318">
        <f>INDEX(resultados!$A$2:$ZZ$747, 312, MATCH($B$3, resultados!$A$1:$ZZ$1, 0))</f>
        <v/>
      </c>
    </row>
    <row r="319">
      <c r="A319">
        <f>INDEX(resultados!$A$2:$ZZ$747, 313, MATCH($B$1, resultados!$A$1:$ZZ$1, 0))</f>
        <v/>
      </c>
      <c r="B319">
        <f>INDEX(resultados!$A$2:$ZZ$747, 313, MATCH($B$2, resultados!$A$1:$ZZ$1, 0))</f>
        <v/>
      </c>
      <c r="C319">
        <f>INDEX(resultados!$A$2:$ZZ$747, 313, MATCH($B$3, resultados!$A$1:$ZZ$1, 0))</f>
        <v/>
      </c>
    </row>
    <row r="320">
      <c r="A320">
        <f>INDEX(resultados!$A$2:$ZZ$747, 314, MATCH($B$1, resultados!$A$1:$ZZ$1, 0))</f>
        <v/>
      </c>
      <c r="B320">
        <f>INDEX(resultados!$A$2:$ZZ$747, 314, MATCH($B$2, resultados!$A$1:$ZZ$1, 0))</f>
        <v/>
      </c>
      <c r="C320">
        <f>INDEX(resultados!$A$2:$ZZ$747, 314, MATCH($B$3, resultados!$A$1:$ZZ$1, 0))</f>
        <v/>
      </c>
    </row>
    <row r="321">
      <c r="A321">
        <f>INDEX(resultados!$A$2:$ZZ$747, 315, MATCH($B$1, resultados!$A$1:$ZZ$1, 0))</f>
        <v/>
      </c>
      <c r="B321">
        <f>INDEX(resultados!$A$2:$ZZ$747, 315, MATCH($B$2, resultados!$A$1:$ZZ$1, 0))</f>
        <v/>
      </c>
      <c r="C321">
        <f>INDEX(resultados!$A$2:$ZZ$747, 315, MATCH($B$3, resultados!$A$1:$ZZ$1, 0))</f>
        <v/>
      </c>
    </row>
    <row r="322">
      <c r="A322">
        <f>INDEX(resultados!$A$2:$ZZ$747, 316, MATCH($B$1, resultados!$A$1:$ZZ$1, 0))</f>
        <v/>
      </c>
      <c r="B322">
        <f>INDEX(resultados!$A$2:$ZZ$747, 316, MATCH($B$2, resultados!$A$1:$ZZ$1, 0))</f>
        <v/>
      </c>
      <c r="C322">
        <f>INDEX(resultados!$A$2:$ZZ$747, 316, MATCH($B$3, resultados!$A$1:$ZZ$1, 0))</f>
        <v/>
      </c>
    </row>
    <row r="323">
      <c r="A323">
        <f>INDEX(resultados!$A$2:$ZZ$747, 317, MATCH($B$1, resultados!$A$1:$ZZ$1, 0))</f>
        <v/>
      </c>
      <c r="B323">
        <f>INDEX(resultados!$A$2:$ZZ$747, 317, MATCH($B$2, resultados!$A$1:$ZZ$1, 0))</f>
        <v/>
      </c>
      <c r="C323">
        <f>INDEX(resultados!$A$2:$ZZ$747, 317, MATCH($B$3, resultados!$A$1:$ZZ$1, 0))</f>
        <v/>
      </c>
    </row>
    <row r="324">
      <c r="A324">
        <f>INDEX(resultados!$A$2:$ZZ$747, 318, MATCH($B$1, resultados!$A$1:$ZZ$1, 0))</f>
        <v/>
      </c>
      <c r="B324">
        <f>INDEX(resultados!$A$2:$ZZ$747, 318, MATCH($B$2, resultados!$A$1:$ZZ$1, 0))</f>
        <v/>
      </c>
      <c r="C324">
        <f>INDEX(resultados!$A$2:$ZZ$747, 318, MATCH($B$3, resultados!$A$1:$ZZ$1, 0))</f>
        <v/>
      </c>
    </row>
    <row r="325">
      <c r="A325">
        <f>INDEX(resultados!$A$2:$ZZ$747, 319, MATCH($B$1, resultados!$A$1:$ZZ$1, 0))</f>
        <v/>
      </c>
      <c r="B325">
        <f>INDEX(resultados!$A$2:$ZZ$747, 319, MATCH($B$2, resultados!$A$1:$ZZ$1, 0))</f>
        <v/>
      </c>
      <c r="C325">
        <f>INDEX(resultados!$A$2:$ZZ$747, 319, MATCH($B$3, resultados!$A$1:$ZZ$1, 0))</f>
        <v/>
      </c>
    </row>
    <row r="326">
      <c r="A326">
        <f>INDEX(resultados!$A$2:$ZZ$747, 320, MATCH($B$1, resultados!$A$1:$ZZ$1, 0))</f>
        <v/>
      </c>
      <c r="B326">
        <f>INDEX(resultados!$A$2:$ZZ$747, 320, MATCH($B$2, resultados!$A$1:$ZZ$1, 0))</f>
        <v/>
      </c>
      <c r="C326">
        <f>INDEX(resultados!$A$2:$ZZ$747, 320, MATCH($B$3, resultados!$A$1:$ZZ$1, 0))</f>
        <v/>
      </c>
    </row>
    <row r="327">
      <c r="A327">
        <f>INDEX(resultados!$A$2:$ZZ$747, 321, MATCH($B$1, resultados!$A$1:$ZZ$1, 0))</f>
        <v/>
      </c>
      <c r="B327">
        <f>INDEX(resultados!$A$2:$ZZ$747, 321, MATCH($B$2, resultados!$A$1:$ZZ$1, 0))</f>
        <v/>
      </c>
      <c r="C327">
        <f>INDEX(resultados!$A$2:$ZZ$747, 321, MATCH($B$3, resultados!$A$1:$ZZ$1, 0))</f>
        <v/>
      </c>
    </row>
    <row r="328">
      <c r="A328">
        <f>INDEX(resultados!$A$2:$ZZ$747, 322, MATCH($B$1, resultados!$A$1:$ZZ$1, 0))</f>
        <v/>
      </c>
      <c r="B328">
        <f>INDEX(resultados!$A$2:$ZZ$747, 322, MATCH($B$2, resultados!$A$1:$ZZ$1, 0))</f>
        <v/>
      </c>
      <c r="C328">
        <f>INDEX(resultados!$A$2:$ZZ$747, 322, MATCH($B$3, resultados!$A$1:$ZZ$1, 0))</f>
        <v/>
      </c>
    </row>
    <row r="329">
      <c r="A329">
        <f>INDEX(resultados!$A$2:$ZZ$747, 323, MATCH($B$1, resultados!$A$1:$ZZ$1, 0))</f>
        <v/>
      </c>
      <c r="B329">
        <f>INDEX(resultados!$A$2:$ZZ$747, 323, MATCH($B$2, resultados!$A$1:$ZZ$1, 0))</f>
        <v/>
      </c>
      <c r="C329">
        <f>INDEX(resultados!$A$2:$ZZ$747, 323, MATCH($B$3, resultados!$A$1:$ZZ$1, 0))</f>
        <v/>
      </c>
    </row>
    <row r="330">
      <c r="A330">
        <f>INDEX(resultados!$A$2:$ZZ$747, 324, MATCH($B$1, resultados!$A$1:$ZZ$1, 0))</f>
        <v/>
      </c>
      <c r="B330">
        <f>INDEX(resultados!$A$2:$ZZ$747, 324, MATCH($B$2, resultados!$A$1:$ZZ$1, 0))</f>
        <v/>
      </c>
      <c r="C330">
        <f>INDEX(resultados!$A$2:$ZZ$747, 324, MATCH($B$3, resultados!$A$1:$ZZ$1, 0))</f>
        <v/>
      </c>
    </row>
    <row r="331">
      <c r="A331">
        <f>INDEX(resultados!$A$2:$ZZ$747, 325, MATCH($B$1, resultados!$A$1:$ZZ$1, 0))</f>
        <v/>
      </c>
      <c r="B331">
        <f>INDEX(resultados!$A$2:$ZZ$747, 325, MATCH($B$2, resultados!$A$1:$ZZ$1, 0))</f>
        <v/>
      </c>
      <c r="C331">
        <f>INDEX(resultados!$A$2:$ZZ$747, 325, MATCH($B$3, resultados!$A$1:$ZZ$1, 0))</f>
        <v/>
      </c>
    </row>
    <row r="332">
      <c r="A332">
        <f>INDEX(resultados!$A$2:$ZZ$747, 326, MATCH($B$1, resultados!$A$1:$ZZ$1, 0))</f>
        <v/>
      </c>
      <c r="B332">
        <f>INDEX(resultados!$A$2:$ZZ$747, 326, MATCH($B$2, resultados!$A$1:$ZZ$1, 0))</f>
        <v/>
      </c>
      <c r="C332">
        <f>INDEX(resultados!$A$2:$ZZ$747, 326, MATCH($B$3, resultados!$A$1:$ZZ$1, 0))</f>
        <v/>
      </c>
    </row>
    <row r="333">
      <c r="A333">
        <f>INDEX(resultados!$A$2:$ZZ$747, 327, MATCH($B$1, resultados!$A$1:$ZZ$1, 0))</f>
        <v/>
      </c>
      <c r="B333">
        <f>INDEX(resultados!$A$2:$ZZ$747, 327, MATCH($B$2, resultados!$A$1:$ZZ$1, 0))</f>
        <v/>
      </c>
      <c r="C333">
        <f>INDEX(resultados!$A$2:$ZZ$747, 327, MATCH($B$3, resultados!$A$1:$ZZ$1, 0))</f>
        <v/>
      </c>
    </row>
    <row r="334">
      <c r="A334">
        <f>INDEX(resultados!$A$2:$ZZ$747, 328, MATCH($B$1, resultados!$A$1:$ZZ$1, 0))</f>
        <v/>
      </c>
      <c r="B334">
        <f>INDEX(resultados!$A$2:$ZZ$747, 328, MATCH($B$2, resultados!$A$1:$ZZ$1, 0))</f>
        <v/>
      </c>
      <c r="C334">
        <f>INDEX(resultados!$A$2:$ZZ$747, 328, MATCH($B$3, resultados!$A$1:$ZZ$1, 0))</f>
        <v/>
      </c>
    </row>
    <row r="335">
      <c r="A335">
        <f>INDEX(resultados!$A$2:$ZZ$747, 329, MATCH($B$1, resultados!$A$1:$ZZ$1, 0))</f>
        <v/>
      </c>
      <c r="B335">
        <f>INDEX(resultados!$A$2:$ZZ$747, 329, MATCH($B$2, resultados!$A$1:$ZZ$1, 0))</f>
        <v/>
      </c>
      <c r="C335">
        <f>INDEX(resultados!$A$2:$ZZ$747, 329, MATCH($B$3, resultados!$A$1:$ZZ$1, 0))</f>
        <v/>
      </c>
    </row>
    <row r="336">
      <c r="A336">
        <f>INDEX(resultados!$A$2:$ZZ$747, 330, MATCH($B$1, resultados!$A$1:$ZZ$1, 0))</f>
        <v/>
      </c>
      <c r="B336">
        <f>INDEX(resultados!$A$2:$ZZ$747, 330, MATCH($B$2, resultados!$A$1:$ZZ$1, 0))</f>
        <v/>
      </c>
      <c r="C336">
        <f>INDEX(resultados!$A$2:$ZZ$747, 330, MATCH($B$3, resultados!$A$1:$ZZ$1, 0))</f>
        <v/>
      </c>
    </row>
    <row r="337">
      <c r="A337">
        <f>INDEX(resultados!$A$2:$ZZ$747, 331, MATCH($B$1, resultados!$A$1:$ZZ$1, 0))</f>
        <v/>
      </c>
      <c r="B337">
        <f>INDEX(resultados!$A$2:$ZZ$747, 331, MATCH($B$2, resultados!$A$1:$ZZ$1, 0))</f>
        <v/>
      </c>
      <c r="C337">
        <f>INDEX(resultados!$A$2:$ZZ$747, 331, MATCH($B$3, resultados!$A$1:$ZZ$1, 0))</f>
        <v/>
      </c>
    </row>
    <row r="338">
      <c r="A338">
        <f>INDEX(resultados!$A$2:$ZZ$747, 332, MATCH($B$1, resultados!$A$1:$ZZ$1, 0))</f>
        <v/>
      </c>
      <c r="B338">
        <f>INDEX(resultados!$A$2:$ZZ$747, 332, MATCH($B$2, resultados!$A$1:$ZZ$1, 0))</f>
        <v/>
      </c>
      <c r="C338">
        <f>INDEX(resultados!$A$2:$ZZ$747, 332, MATCH($B$3, resultados!$A$1:$ZZ$1, 0))</f>
        <v/>
      </c>
    </row>
    <row r="339">
      <c r="A339">
        <f>INDEX(resultados!$A$2:$ZZ$747, 333, MATCH($B$1, resultados!$A$1:$ZZ$1, 0))</f>
        <v/>
      </c>
      <c r="B339">
        <f>INDEX(resultados!$A$2:$ZZ$747, 333, MATCH($B$2, resultados!$A$1:$ZZ$1, 0))</f>
        <v/>
      </c>
      <c r="C339">
        <f>INDEX(resultados!$A$2:$ZZ$747, 333, MATCH($B$3, resultados!$A$1:$ZZ$1, 0))</f>
        <v/>
      </c>
    </row>
    <row r="340">
      <c r="A340">
        <f>INDEX(resultados!$A$2:$ZZ$747, 334, MATCH($B$1, resultados!$A$1:$ZZ$1, 0))</f>
        <v/>
      </c>
      <c r="B340">
        <f>INDEX(resultados!$A$2:$ZZ$747, 334, MATCH($B$2, resultados!$A$1:$ZZ$1, 0))</f>
        <v/>
      </c>
      <c r="C340">
        <f>INDEX(resultados!$A$2:$ZZ$747, 334, MATCH($B$3, resultados!$A$1:$ZZ$1, 0))</f>
        <v/>
      </c>
    </row>
    <row r="341">
      <c r="A341">
        <f>INDEX(resultados!$A$2:$ZZ$747, 335, MATCH($B$1, resultados!$A$1:$ZZ$1, 0))</f>
        <v/>
      </c>
      <c r="B341">
        <f>INDEX(resultados!$A$2:$ZZ$747, 335, MATCH($B$2, resultados!$A$1:$ZZ$1, 0))</f>
        <v/>
      </c>
      <c r="C341">
        <f>INDEX(resultados!$A$2:$ZZ$747, 335, MATCH($B$3, resultados!$A$1:$ZZ$1, 0))</f>
        <v/>
      </c>
    </row>
    <row r="342">
      <c r="A342">
        <f>INDEX(resultados!$A$2:$ZZ$747, 336, MATCH($B$1, resultados!$A$1:$ZZ$1, 0))</f>
        <v/>
      </c>
      <c r="B342">
        <f>INDEX(resultados!$A$2:$ZZ$747, 336, MATCH($B$2, resultados!$A$1:$ZZ$1, 0))</f>
        <v/>
      </c>
      <c r="C342">
        <f>INDEX(resultados!$A$2:$ZZ$747, 336, MATCH($B$3, resultados!$A$1:$ZZ$1, 0))</f>
        <v/>
      </c>
    </row>
    <row r="343">
      <c r="A343">
        <f>INDEX(resultados!$A$2:$ZZ$747, 337, MATCH($B$1, resultados!$A$1:$ZZ$1, 0))</f>
        <v/>
      </c>
      <c r="B343">
        <f>INDEX(resultados!$A$2:$ZZ$747, 337, MATCH($B$2, resultados!$A$1:$ZZ$1, 0))</f>
        <v/>
      </c>
      <c r="C343">
        <f>INDEX(resultados!$A$2:$ZZ$747, 337, MATCH($B$3, resultados!$A$1:$ZZ$1, 0))</f>
        <v/>
      </c>
    </row>
    <row r="344">
      <c r="A344">
        <f>INDEX(resultados!$A$2:$ZZ$747, 338, MATCH($B$1, resultados!$A$1:$ZZ$1, 0))</f>
        <v/>
      </c>
      <c r="B344">
        <f>INDEX(resultados!$A$2:$ZZ$747, 338, MATCH($B$2, resultados!$A$1:$ZZ$1, 0))</f>
        <v/>
      </c>
      <c r="C344">
        <f>INDEX(resultados!$A$2:$ZZ$747, 338, MATCH($B$3, resultados!$A$1:$ZZ$1, 0))</f>
        <v/>
      </c>
    </row>
    <row r="345">
      <c r="A345">
        <f>INDEX(resultados!$A$2:$ZZ$747, 339, MATCH($B$1, resultados!$A$1:$ZZ$1, 0))</f>
        <v/>
      </c>
      <c r="B345">
        <f>INDEX(resultados!$A$2:$ZZ$747, 339, MATCH($B$2, resultados!$A$1:$ZZ$1, 0))</f>
        <v/>
      </c>
      <c r="C345">
        <f>INDEX(resultados!$A$2:$ZZ$747, 339, MATCH($B$3, resultados!$A$1:$ZZ$1, 0))</f>
        <v/>
      </c>
    </row>
    <row r="346">
      <c r="A346">
        <f>INDEX(resultados!$A$2:$ZZ$747, 340, MATCH($B$1, resultados!$A$1:$ZZ$1, 0))</f>
        <v/>
      </c>
      <c r="B346">
        <f>INDEX(resultados!$A$2:$ZZ$747, 340, MATCH($B$2, resultados!$A$1:$ZZ$1, 0))</f>
        <v/>
      </c>
      <c r="C346">
        <f>INDEX(resultados!$A$2:$ZZ$747, 340, MATCH($B$3, resultados!$A$1:$ZZ$1, 0))</f>
        <v/>
      </c>
    </row>
    <row r="347">
      <c r="A347">
        <f>INDEX(resultados!$A$2:$ZZ$747, 341, MATCH($B$1, resultados!$A$1:$ZZ$1, 0))</f>
        <v/>
      </c>
      <c r="B347">
        <f>INDEX(resultados!$A$2:$ZZ$747, 341, MATCH($B$2, resultados!$A$1:$ZZ$1, 0))</f>
        <v/>
      </c>
      <c r="C347">
        <f>INDEX(resultados!$A$2:$ZZ$747, 341, MATCH($B$3, resultados!$A$1:$ZZ$1, 0))</f>
        <v/>
      </c>
    </row>
    <row r="348">
      <c r="A348">
        <f>INDEX(resultados!$A$2:$ZZ$747, 342, MATCH($B$1, resultados!$A$1:$ZZ$1, 0))</f>
        <v/>
      </c>
      <c r="B348">
        <f>INDEX(resultados!$A$2:$ZZ$747, 342, MATCH($B$2, resultados!$A$1:$ZZ$1, 0))</f>
        <v/>
      </c>
      <c r="C348">
        <f>INDEX(resultados!$A$2:$ZZ$747, 342, MATCH($B$3, resultados!$A$1:$ZZ$1, 0))</f>
        <v/>
      </c>
    </row>
    <row r="349">
      <c r="A349">
        <f>INDEX(resultados!$A$2:$ZZ$747, 343, MATCH($B$1, resultados!$A$1:$ZZ$1, 0))</f>
        <v/>
      </c>
      <c r="B349">
        <f>INDEX(resultados!$A$2:$ZZ$747, 343, MATCH($B$2, resultados!$A$1:$ZZ$1, 0))</f>
        <v/>
      </c>
      <c r="C349">
        <f>INDEX(resultados!$A$2:$ZZ$747, 343, MATCH($B$3, resultados!$A$1:$ZZ$1, 0))</f>
        <v/>
      </c>
    </row>
    <row r="350">
      <c r="A350">
        <f>INDEX(resultados!$A$2:$ZZ$747, 344, MATCH($B$1, resultados!$A$1:$ZZ$1, 0))</f>
        <v/>
      </c>
      <c r="B350">
        <f>INDEX(resultados!$A$2:$ZZ$747, 344, MATCH($B$2, resultados!$A$1:$ZZ$1, 0))</f>
        <v/>
      </c>
      <c r="C350">
        <f>INDEX(resultados!$A$2:$ZZ$747, 344, MATCH($B$3, resultados!$A$1:$ZZ$1, 0))</f>
        <v/>
      </c>
    </row>
    <row r="351">
      <c r="A351">
        <f>INDEX(resultados!$A$2:$ZZ$747, 345, MATCH($B$1, resultados!$A$1:$ZZ$1, 0))</f>
        <v/>
      </c>
      <c r="B351">
        <f>INDEX(resultados!$A$2:$ZZ$747, 345, MATCH($B$2, resultados!$A$1:$ZZ$1, 0))</f>
        <v/>
      </c>
      <c r="C351">
        <f>INDEX(resultados!$A$2:$ZZ$747, 345, MATCH($B$3, resultados!$A$1:$ZZ$1, 0))</f>
        <v/>
      </c>
    </row>
    <row r="352">
      <c r="A352">
        <f>INDEX(resultados!$A$2:$ZZ$747, 346, MATCH($B$1, resultados!$A$1:$ZZ$1, 0))</f>
        <v/>
      </c>
      <c r="B352">
        <f>INDEX(resultados!$A$2:$ZZ$747, 346, MATCH($B$2, resultados!$A$1:$ZZ$1, 0))</f>
        <v/>
      </c>
      <c r="C352">
        <f>INDEX(resultados!$A$2:$ZZ$747, 346, MATCH($B$3, resultados!$A$1:$ZZ$1, 0))</f>
        <v/>
      </c>
    </row>
    <row r="353">
      <c r="A353">
        <f>INDEX(resultados!$A$2:$ZZ$747, 347, MATCH($B$1, resultados!$A$1:$ZZ$1, 0))</f>
        <v/>
      </c>
      <c r="B353">
        <f>INDEX(resultados!$A$2:$ZZ$747, 347, MATCH($B$2, resultados!$A$1:$ZZ$1, 0))</f>
        <v/>
      </c>
      <c r="C353">
        <f>INDEX(resultados!$A$2:$ZZ$747, 347, MATCH($B$3, resultados!$A$1:$ZZ$1, 0))</f>
        <v/>
      </c>
    </row>
    <row r="354">
      <c r="A354">
        <f>INDEX(resultados!$A$2:$ZZ$747, 348, MATCH($B$1, resultados!$A$1:$ZZ$1, 0))</f>
        <v/>
      </c>
      <c r="B354">
        <f>INDEX(resultados!$A$2:$ZZ$747, 348, MATCH($B$2, resultados!$A$1:$ZZ$1, 0))</f>
        <v/>
      </c>
      <c r="C354">
        <f>INDEX(resultados!$A$2:$ZZ$747, 348, MATCH($B$3, resultados!$A$1:$ZZ$1, 0))</f>
        <v/>
      </c>
    </row>
    <row r="355">
      <c r="A355">
        <f>INDEX(resultados!$A$2:$ZZ$747, 349, MATCH($B$1, resultados!$A$1:$ZZ$1, 0))</f>
        <v/>
      </c>
      <c r="B355">
        <f>INDEX(resultados!$A$2:$ZZ$747, 349, MATCH($B$2, resultados!$A$1:$ZZ$1, 0))</f>
        <v/>
      </c>
      <c r="C355">
        <f>INDEX(resultados!$A$2:$ZZ$747, 349, MATCH($B$3, resultados!$A$1:$ZZ$1, 0))</f>
        <v/>
      </c>
    </row>
    <row r="356">
      <c r="A356">
        <f>INDEX(resultados!$A$2:$ZZ$747, 350, MATCH($B$1, resultados!$A$1:$ZZ$1, 0))</f>
        <v/>
      </c>
      <c r="B356">
        <f>INDEX(resultados!$A$2:$ZZ$747, 350, MATCH($B$2, resultados!$A$1:$ZZ$1, 0))</f>
        <v/>
      </c>
      <c r="C356">
        <f>INDEX(resultados!$A$2:$ZZ$747, 350, MATCH($B$3, resultados!$A$1:$ZZ$1, 0))</f>
        <v/>
      </c>
    </row>
    <row r="357">
      <c r="A357">
        <f>INDEX(resultados!$A$2:$ZZ$747, 351, MATCH($B$1, resultados!$A$1:$ZZ$1, 0))</f>
        <v/>
      </c>
      <c r="B357">
        <f>INDEX(resultados!$A$2:$ZZ$747, 351, MATCH($B$2, resultados!$A$1:$ZZ$1, 0))</f>
        <v/>
      </c>
      <c r="C357">
        <f>INDEX(resultados!$A$2:$ZZ$747, 351, MATCH($B$3, resultados!$A$1:$ZZ$1, 0))</f>
        <v/>
      </c>
    </row>
    <row r="358">
      <c r="A358">
        <f>INDEX(resultados!$A$2:$ZZ$747, 352, MATCH($B$1, resultados!$A$1:$ZZ$1, 0))</f>
        <v/>
      </c>
      <c r="B358">
        <f>INDEX(resultados!$A$2:$ZZ$747, 352, MATCH($B$2, resultados!$A$1:$ZZ$1, 0))</f>
        <v/>
      </c>
      <c r="C358">
        <f>INDEX(resultados!$A$2:$ZZ$747, 352, MATCH($B$3, resultados!$A$1:$ZZ$1, 0))</f>
        <v/>
      </c>
    </row>
    <row r="359">
      <c r="A359">
        <f>INDEX(resultados!$A$2:$ZZ$747, 353, MATCH($B$1, resultados!$A$1:$ZZ$1, 0))</f>
        <v/>
      </c>
      <c r="B359">
        <f>INDEX(resultados!$A$2:$ZZ$747, 353, MATCH($B$2, resultados!$A$1:$ZZ$1, 0))</f>
        <v/>
      </c>
      <c r="C359">
        <f>INDEX(resultados!$A$2:$ZZ$747, 353, MATCH($B$3, resultados!$A$1:$ZZ$1, 0))</f>
        <v/>
      </c>
    </row>
    <row r="360">
      <c r="A360">
        <f>INDEX(resultados!$A$2:$ZZ$747, 354, MATCH($B$1, resultados!$A$1:$ZZ$1, 0))</f>
        <v/>
      </c>
      <c r="B360">
        <f>INDEX(resultados!$A$2:$ZZ$747, 354, MATCH($B$2, resultados!$A$1:$ZZ$1, 0))</f>
        <v/>
      </c>
      <c r="C360">
        <f>INDEX(resultados!$A$2:$ZZ$747, 354, MATCH($B$3, resultados!$A$1:$ZZ$1, 0))</f>
        <v/>
      </c>
    </row>
    <row r="361">
      <c r="A361">
        <f>INDEX(resultados!$A$2:$ZZ$747, 355, MATCH($B$1, resultados!$A$1:$ZZ$1, 0))</f>
        <v/>
      </c>
      <c r="B361">
        <f>INDEX(resultados!$A$2:$ZZ$747, 355, MATCH($B$2, resultados!$A$1:$ZZ$1, 0))</f>
        <v/>
      </c>
      <c r="C361">
        <f>INDEX(resultados!$A$2:$ZZ$747, 355, MATCH($B$3, resultados!$A$1:$ZZ$1, 0))</f>
        <v/>
      </c>
    </row>
    <row r="362">
      <c r="A362">
        <f>INDEX(resultados!$A$2:$ZZ$747, 356, MATCH($B$1, resultados!$A$1:$ZZ$1, 0))</f>
        <v/>
      </c>
      <c r="B362">
        <f>INDEX(resultados!$A$2:$ZZ$747, 356, MATCH($B$2, resultados!$A$1:$ZZ$1, 0))</f>
        <v/>
      </c>
      <c r="C362">
        <f>INDEX(resultados!$A$2:$ZZ$747, 356, MATCH($B$3, resultados!$A$1:$ZZ$1, 0))</f>
        <v/>
      </c>
    </row>
    <row r="363">
      <c r="A363">
        <f>INDEX(resultados!$A$2:$ZZ$747, 357, MATCH($B$1, resultados!$A$1:$ZZ$1, 0))</f>
        <v/>
      </c>
      <c r="B363">
        <f>INDEX(resultados!$A$2:$ZZ$747, 357, MATCH($B$2, resultados!$A$1:$ZZ$1, 0))</f>
        <v/>
      </c>
      <c r="C363">
        <f>INDEX(resultados!$A$2:$ZZ$747, 357, MATCH($B$3, resultados!$A$1:$ZZ$1, 0))</f>
        <v/>
      </c>
    </row>
    <row r="364">
      <c r="A364">
        <f>INDEX(resultados!$A$2:$ZZ$747, 358, MATCH($B$1, resultados!$A$1:$ZZ$1, 0))</f>
        <v/>
      </c>
      <c r="B364">
        <f>INDEX(resultados!$A$2:$ZZ$747, 358, MATCH($B$2, resultados!$A$1:$ZZ$1, 0))</f>
        <v/>
      </c>
      <c r="C364">
        <f>INDEX(resultados!$A$2:$ZZ$747, 358, MATCH($B$3, resultados!$A$1:$ZZ$1, 0))</f>
        <v/>
      </c>
    </row>
    <row r="365">
      <c r="A365">
        <f>INDEX(resultados!$A$2:$ZZ$747, 359, MATCH($B$1, resultados!$A$1:$ZZ$1, 0))</f>
        <v/>
      </c>
      <c r="B365">
        <f>INDEX(resultados!$A$2:$ZZ$747, 359, MATCH($B$2, resultados!$A$1:$ZZ$1, 0))</f>
        <v/>
      </c>
      <c r="C365">
        <f>INDEX(resultados!$A$2:$ZZ$747, 359, MATCH($B$3, resultados!$A$1:$ZZ$1, 0))</f>
        <v/>
      </c>
    </row>
    <row r="366">
      <c r="A366">
        <f>INDEX(resultados!$A$2:$ZZ$747, 360, MATCH($B$1, resultados!$A$1:$ZZ$1, 0))</f>
        <v/>
      </c>
      <c r="B366">
        <f>INDEX(resultados!$A$2:$ZZ$747, 360, MATCH($B$2, resultados!$A$1:$ZZ$1, 0))</f>
        <v/>
      </c>
      <c r="C366">
        <f>INDEX(resultados!$A$2:$ZZ$747, 360, MATCH($B$3, resultados!$A$1:$ZZ$1, 0))</f>
        <v/>
      </c>
    </row>
    <row r="367">
      <c r="A367">
        <f>INDEX(resultados!$A$2:$ZZ$747, 361, MATCH($B$1, resultados!$A$1:$ZZ$1, 0))</f>
        <v/>
      </c>
      <c r="B367">
        <f>INDEX(resultados!$A$2:$ZZ$747, 361, MATCH($B$2, resultados!$A$1:$ZZ$1, 0))</f>
        <v/>
      </c>
      <c r="C367">
        <f>INDEX(resultados!$A$2:$ZZ$747, 361, MATCH($B$3, resultados!$A$1:$ZZ$1, 0))</f>
        <v/>
      </c>
    </row>
    <row r="368">
      <c r="A368">
        <f>INDEX(resultados!$A$2:$ZZ$747, 362, MATCH($B$1, resultados!$A$1:$ZZ$1, 0))</f>
        <v/>
      </c>
      <c r="B368">
        <f>INDEX(resultados!$A$2:$ZZ$747, 362, MATCH($B$2, resultados!$A$1:$ZZ$1, 0))</f>
        <v/>
      </c>
      <c r="C368">
        <f>INDEX(resultados!$A$2:$ZZ$747, 362, MATCH($B$3, resultados!$A$1:$ZZ$1, 0))</f>
        <v/>
      </c>
    </row>
    <row r="369">
      <c r="A369">
        <f>INDEX(resultados!$A$2:$ZZ$747, 363, MATCH($B$1, resultados!$A$1:$ZZ$1, 0))</f>
        <v/>
      </c>
      <c r="B369">
        <f>INDEX(resultados!$A$2:$ZZ$747, 363, MATCH($B$2, resultados!$A$1:$ZZ$1, 0))</f>
        <v/>
      </c>
      <c r="C369">
        <f>INDEX(resultados!$A$2:$ZZ$747, 363, MATCH($B$3, resultados!$A$1:$ZZ$1, 0))</f>
        <v/>
      </c>
    </row>
    <row r="370">
      <c r="A370">
        <f>INDEX(resultados!$A$2:$ZZ$747, 364, MATCH($B$1, resultados!$A$1:$ZZ$1, 0))</f>
        <v/>
      </c>
      <c r="B370">
        <f>INDEX(resultados!$A$2:$ZZ$747, 364, MATCH($B$2, resultados!$A$1:$ZZ$1, 0))</f>
        <v/>
      </c>
      <c r="C370">
        <f>INDEX(resultados!$A$2:$ZZ$747, 364, MATCH($B$3, resultados!$A$1:$ZZ$1, 0))</f>
        <v/>
      </c>
    </row>
    <row r="371">
      <c r="A371">
        <f>INDEX(resultados!$A$2:$ZZ$747, 365, MATCH($B$1, resultados!$A$1:$ZZ$1, 0))</f>
        <v/>
      </c>
      <c r="B371">
        <f>INDEX(resultados!$A$2:$ZZ$747, 365, MATCH($B$2, resultados!$A$1:$ZZ$1, 0))</f>
        <v/>
      </c>
      <c r="C371">
        <f>INDEX(resultados!$A$2:$ZZ$747, 365, MATCH($B$3, resultados!$A$1:$ZZ$1, 0))</f>
        <v/>
      </c>
    </row>
    <row r="372">
      <c r="A372">
        <f>INDEX(resultados!$A$2:$ZZ$747, 366, MATCH($B$1, resultados!$A$1:$ZZ$1, 0))</f>
        <v/>
      </c>
      <c r="B372">
        <f>INDEX(resultados!$A$2:$ZZ$747, 366, MATCH($B$2, resultados!$A$1:$ZZ$1, 0))</f>
        <v/>
      </c>
      <c r="C372">
        <f>INDEX(resultados!$A$2:$ZZ$747, 366, MATCH($B$3, resultados!$A$1:$ZZ$1, 0))</f>
        <v/>
      </c>
    </row>
    <row r="373">
      <c r="A373">
        <f>INDEX(resultados!$A$2:$ZZ$747, 367, MATCH($B$1, resultados!$A$1:$ZZ$1, 0))</f>
        <v/>
      </c>
      <c r="B373">
        <f>INDEX(resultados!$A$2:$ZZ$747, 367, MATCH($B$2, resultados!$A$1:$ZZ$1, 0))</f>
        <v/>
      </c>
      <c r="C373">
        <f>INDEX(resultados!$A$2:$ZZ$747, 367, MATCH($B$3, resultados!$A$1:$ZZ$1, 0))</f>
        <v/>
      </c>
    </row>
    <row r="374">
      <c r="A374">
        <f>INDEX(resultados!$A$2:$ZZ$747, 368, MATCH($B$1, resultados!$A$1:$ZZ$1, 0))</f>
        <v/>
      </c>
      <c r="B374">
        <f>INDEX(resultados!$A$2:$ZZ$747, 368, MATCH($B$2, resultados!$A$1:$ZZ$1, 0))</f>
        <v/>
      </c>
      <c r="C374">
        <f>INDEX(resultados!$A$2:$ZZ$747, 368, MATCH($B$3, resultados!$A$1:$ZZ$1, 0))</f>
        <v/>
      </c>
    </row>
    <row r="375">
      <c r="A375">
        <f>INDEX(resultados!$A$2:$ZZ$747, 369, MATCH($B$1, resultados!$A$1:$ZZ$1, 0))</f>
        <v/>
      </c>
      <c r="B375">
        <f>INDEX(resultados!$A$2:$ZZ$747, 369, MATCH($B$2, resultados!$A$1:$ZZ$1, 0))</f>
        <v/>
      </c>
      <c r="C375">
        <f>INDEX(resultados!$A$2:$ZZ$747, 369, MATCH($B$3, resultados!$A$1:$ZZ$1, 0))</f>
        <v/>
      </c>
    </row>
    <row r="376">
      <c r="A376">
        <f>INDEX(resultados!$A$2:$ZZ$747, 370, MATCH($B$1, resultados!$A$1:$ZZ$1, 0))</f>
        <v/>
      </c>
      <c r="B376">
        <f>INDEX(resultados!$A$2:$ZZ$747, 370, MATCH($B$2, resultados!$A$1:$ZZ$1, 0))</f>
        <v/>
      </c>
      <c r="C376">
        <f>INDEX(resultados!$A$2:$ZZ$747, 370, MATCH($B$3, resultados!$A$1:$ZZ$1, 0))</f>
        <v/>
      </c>
    </row>
    <row r="377">
      <c r="A377">
        <f>INDEX(resultados!$A$2:$ZZ$747, 371, MATCH($B$1, resultados!$A$1:$ZZ$1, 0))</f>
        <v/>
      </c>
      <c r="B377">
        <f>INDEX(resultados!$A$2:$ZZ$747, 371, MATCH($B$2, resultados!$A$1:$ZZ$1, 0))</f>
        <v/>
      </c>
      <c r="C377">
        <f>INDEX(resultados!$A$2:$ZZ$747, 371, MATCH($B$3, resultados!$A$1:$ZZ$1, 0))</f>
        <v/>
      </c>
    </row>
    <row r="378">
      <c r="A378">
        <f>INDEX(resultados!$A$2:$ZZ$747, 372, MATCH($B$1, resultados!$A$1:$ZZ$1, 0))</f>
        <v/>
      </c>
      <c r="B378">
        <f>INDEX(resultados!$A$2:$ZZ$747, 372, MATCH($B$2, resultados!$A$1:$ZZ$1, 0))</f>
        <v/>
      </c>
      <c r="C378">
        <f>INDEX(resultados!$A$2:$ZZ$747, 372, MATCH($B$3, resultados!$A$1:$ZZ$1, 0))</f>
        <v/>
      </c>
    </row>
    <row r="379">
      <c r="A379">
        <f>INDEX(resultados!$A$2:$ZZ$747, 373, MATCH($B$1, resultados!$A$1:$ZZ$1, 0))</f>
        <v/>
      </c>
      <c r="B379">
        <f>INDEX(resultados!$A$2:$ZZ$747, 373, MATCH($B$2, resultados!$A$1:$ZZ$1, 0))</f>
        <v/>
      </c>
      <c r="C379">
        <f>INDEX(resultados!$A$2:$ZZ$747, 373, MATCH($B$3, resultados!$A$1:$ZZ$1, 0))</f>
        <v/>
      </c>
    </row>
    <row r="380">
      <c r="A380">
        <f>INDEX(resultados!$A$2:$ZZ$747, 374, MATCH($B$1, resultados!$A$1:$ZZ$1, 0))</f>
        <v/>
      </c>
      <c r="B380">
        <f>INDEX(resultados!$A$2:$ZZ$747, 374, MATCH($B$2, resultados!$A$1:$ZZ$1, 0))</f>
        <v/>
      </c>
      <c r="C380">
        <f>INDEX(resultados!$A$2:$ZZ$747, 374, MATCH($B$3, resultados!$A$1:$ZZ$1, 0))</f>
        <v/>
      </c>
    </row>
    <row r="381">
      <c r="A381">
        <f>INDEX(resultados!$A$2:$ZZ$747, 375, MATCH($B$1, resultados!$A$1:$ZZ$1, 0))</f>
        <v/>
      </c>
      <c r="B381">
        <f>INDEX(resultados!$A$2:$ZZ$747, 375, MATCH($B$2, resultados!$A$1:$ZZ$1, 0))</f>
        <v/>
      </c>
      <c r="C381">
        <f>INDEX(resultados!$A$2:$ZZ$747, 375, MATCH($B$3, resultados!$A$1:$ZZ$1, 0))</f>
        <v/>
      </c>
    </row>
    <row r="382">
      <c r="A382">
        <f>INDEX(resultados!$A$2:$ZZ$747, 376, MATCH($B$1, resultados!$A$1:$ZZ$1, 0))</f>
        <v/>
      </c>
      <c r="B382">
        <f>INDEX(resultados!$A$2:$ZZ$747, 376, MATCH($B$2, resultados!$A$1:$ZZ$1, 0))</f>
        <v/>
      </c>
      <c r="C382">
        <f>INDEX(resultados!$A$2:$ZZ$747, 376, MATCH($B$3, resultados!$A$1:$ZZ$1, 0))</f>
        <v/>
      </c>
    </row>
    <row r="383">
      <c r="A383">
        <f>INDEX(resultados!$A$2:$ZZ$747, 377, MATCH($B$1, resultados!$A$1:$ZZ$1, 0))</f>
        <v/>
      </c>
      <c r="B383">
        <f>INDEX(resultados!$A$2:$ZZ$747, 377, MATCH($B$2, resultados!$A$1:$ZZ$1, 0))</f>
        <v/>
      </c>
      <c r="C383">
        <f>INDEX(resultados!$A$2:$ZZ$747, 377, MATCH($B$3, resultados!$A$1:$ZZ$1, 0))</f>
        <v/>
      </c>
    </row>
    <row r="384">
      <c r="A384">
        <f>INDEX(resultados!$A$2:$ZZ$747, 378, MATCH($B$1, resultados!$A$1:$ZZ$1, 0))</f>
        <v/>
      </c>
      <c r="B384">
        <f>INDEX(resultados!$A$2:$ZZ$747, 378, MATCH($B$2, resultados!$A$1:$ZZ$1, 0))</f>
        <v/>
      </c>
      <c r="C384">
        <f>INDEX(resultados!$A$2:$ZZ$747, 378, MATCH($B$3, resultados!$A$1:$ZZ$1, 0))</f>
        <v/>
      </c>
    </row>
    <row r="385">
      <c r="A385">
        <f>INDEX(resultados!$A$2:$ZZ$747, 379, MATCH($B$1, resultados!$A$1:$ZZ$1, 0))</f>
        <v/>
      </c>
      <c r="B385">
        <f>INDEX(resultados!$A$2:$ZZ$747, 379, MATCH($B$2, resultados!$A$1:$ZZ$1, 0))</f>
        <v/>
      </c>
      <c r="C385">
        <f>INDEX(resultados!$A$2:$ZZ$747, 379, MATCH($B$3, resultados!$A$1:$ZZ$1, 0))</f>
        <v/>
      </c>
    </row>
    <row r="386">
      <c r="A386">
        <f>INDEX(resultados!$A$2:$ZZ$747, 380, MATCH($B$1, resultados!$A$1:$ZZ$1, 0))</f>
        <v/>
      </c>
      <c r="B386">
        <f>INDEX(resultados!$A$2:$ZZ$747, 380, MATCH($B$2, resultados!$A$1:$ZZ$1, 0))</f>
        <v/>
      </c>
      <c r="C386">
        <f>INDEX(resultados!$A$2:$ZZ$747, 380, MATCH($B$3, resultados!$A$1:$ZZ$1, 0))</f>
        <v/>
      </c>
    </row>
    <row r="387">
      <c r="A387">
        <f>INDEX(resultados!$A$2:$ZZ$747, 381, MATCH($B$1, resultados!$A$1:$ZZ$1, 0))</f>
        <v/>
      </c>
      <c r="B387">
        <f>INDEX(resultados!$A$2:$ZZ$747, 381, MATCH($B$2, resultados!$A$1:$ZZ$1, 0))</f>
        <v/>
      </c>
      <c r="C387">
        <f>INDEX(resultados!$A$2:$ZZ$747, 381, MATCH($B$3, resultados!$A$1:$ZZ$1, 0))</f>
        <v/>
      </c>
    </row>
    <row r="388">
      <c r="A388">
        <f>INDEX(resultados!$A$2:$ZZ$747, 382, MATCH($B$1, resultados!$A$1:$ZZ$1, 0))</f>
        <v/>
      </c>
      <c r="B388">
        <f>INDEX(resultados!$A$2:$ZZ$747, 382, MATCH($B$2, resultados!$A$1:$ZZ$1, 0))</f>
        <v/>
      </c>
      <c r="C388">
        <f>INDEX(resultados!$A$2:$ZZ$747, 382, MATCH($B$3, resultados!$A$1:$ZZ$1, 0))</f>
        <v/>
      </c>
    </row>
    <row r="389">
      <c r="A389">
        <f>INDEX(resultados!$A$2:$ZZ$747, 383, MATCH($B$1, resultados!$A$1:$ZZ$1, 0))</f>
        <v/>
      </c>
      <c r="B389">
        <f>INDEX(resultados!$A$2:$ZZ$747, 383, MATCH($B$2, resultados!$A$1:$ZZ$1, 0))</f>
        <v/>
      </c>
      <c r="C389">
        <f>INDEX(resultados!$A$2:$ZZ$747, 383, MATCH($B$3, resultados!$A$1:$ZZ$1, 0))</f>
        <v/>
      </c>
    </row>
    <row r="390">
      <c r="A390">
        <f>INDEX(resultados!$A$2:$ZZ$747, 384, MATCH($B$1, resultados!$A$1:$ZZ$1, 0))</f>
        <v/>
      </c>
      <c r="B390">
        <f>INDEX(resultados!$A$2:$ZZ$747, 384, MATCH($B$2, resultados!$A$1:$ZZ$1, 0))</f>
        <v/>
      </c>
      <c r="C390">
        <f>INDEX(resultados!$A$2:$ZZ$747, 384, MATCH($B$3, resultados!$A$1:$ZZ$1, 0))</f>
        <v/>
      </c>
    </row>
    <row r="391">
      <c r="A391">
        <f>INDEX(resultados!$A$2:$ZZ$747, 385, MATCH($B$1, resultados!$A$1:$ZZ$1, 0))</f>
        <v/>
      </c>
      <c r="B391">
        <f>INDEX(resultados!$A$2:$ZZ$747, 385, MATCH($B$2, resultados!$A$1:$ZZ$1, 0))</f>
        <v/>
      </c>
      <c r="C391">
        <f>INDEX(resultados!$A$2:$ZZ$747, 385, MATCH($B$3, resultados!$A$1:$ZZ$1, 0))</f>
        <v/>
      </c>
    </row>
    <row r="392">
      <c r="A392">
        <f>INDEX(resultados!$A$2:$ZZ$747, 386, MATCH($B$1, resultados!$A$1:$ZZ$1, 0))</f>
        <v/>
      </c>
      <c r="B392">
        <f>INDEX(resultados!$A$2:$ZZ$747, 386, MATCH($B$2, resultados!$A$1:$ZZ$1, 0))</f>
        <v/>
      </c>
      <c r="C392">
        <f>INDEX(resultados!$A$2:$ZZ$747, 386, MATCH($B$3, resultados!$A$1:$ZZ$1, 0))</f>
        <v/>
      </c>
    </row>
    <row r="393">
      <c r="A393">
        <f>INDEX(resultados!$A$2:$ZZ$747, 387, MATCH($B$1, resultados!$A$1:$ZZ$1, 0))</f>
        <v/>
      </c>
      <c r="B393">
        <f>INDEX(resultados!$A$2:$ZZ$747, 387, MATCH($B$2, resultados!$A$1:$ZZ$1, 0))</f>
        <v/>
      </c>
      <c r="C393">
        <f>INDEX(resultados!$A$2:$ZZ$747, 387, MATCH($B$3, resultados!$A$1:$ZZ$1, 0))</f>
        <v/>
      </c>
    </row>
    <row r="394">
      <c r="A394">
        <f>INDEX(resultados!$A$2:$ZZ$747, 388, MATCH($B$1, resultados!$A$1:$ZZ$1, 0))</f>
        <v/>
      </c>
      <c r="B394">
        <f>INDEX(resultados!$A$2:$ZZ$747, 388, MATCH($B$2, resultados!$A$1:$ZZ$1, 0))</f>
        <v/>
      </c>
      <c r="C394">
        <f>INDEX(resultados!$A$2:$ZZ$747, 388, MATCH($B$3, resultados!$A$1:$ZZ$1, 0))</f>
        <v/>
      </c>
    </row>
    <row r="395">
      <c r="A395">
        <f>INDEX(resultados!$A$2:$ZZ$747, 389, MATCH($B$1, resultados!$A$1:$ZZ$1, 0))</f>
        <v/>
      </c>
      <c r="B395">
        <f>INDEX(resultados!$A$2:$ZZ$747, 389, MATCH($B$2, resultados!$A$1:$ZZ$1, 0))</f>
        <v/>
      </c>
      <c r="C395">
        <f>INDEX(resultados!$A$2:$ZZ$747, 389, MATCH($B$3, resultados!$A$1:$ZZ$1, 0))</f>
        <v/>
      </c>
    </row>
    <row r="396">
      <c r="A396">
        <f>INDEX(resultados!$A$2:$ZZ$747, 390, MATCH($B$1, resultados!$A$1:$ZZ$1, 0))</f>
        <v/>
      </c>
      <c r="B396">
        <f>INDEX(resultados!$A$2:$ZZ$747, 390, MATCH($B$2, resultados!$A$1:$ZZ$1, 0))</f>
        <v/>
      </c>
      <c r="C396">
        <f>INDEX(resultados!$A$2:$ZZ$747, 390, MATCH($B$3, resultados!$A$1:$ZZ$1, 0))</f>
        <v/>
      </c>
    </row>
    <row r="397">
      <c r="A397">
        <f>INDEX(resultados!$A$2:$ZZ$747, 391, MATCH($B$1, resultados!$A$1:$ZZ$1, 0))</f>
        <v/>
      </c>
      <c r="B397">
        <f>INDEX(resultados!$A$2:$ZZ$747, 391, MATCH($B$2, resultados!$A$1:$ZZ$1, 0))</f>
        <v/>
      </c>
      <c r="C397">
        <f>INDEX(resultados!$A$2:$ZZ$747, 391, MATCH($B$3, resultados!$A$1:$ZZ$1, 0))</f>
        <v/>
      </c>
    </row>
    <row r="398">
      <c r="A398">
        <f>INDEX(resultados!$A$2:$ZZ$747, 392, MATCH($B$1, resultados!$A$1:$ZZ$1, 0))</f>
        <v/>
      </c>
      <c r="B398">
        <f>INDEX(resultados!$A$2:$ZZ$747, 392, MATCH($B$2, resultados!$A$1:$ZZ$1, 0))</f>
        <v/>
      </c>
      <c r="C398">
        <f>INDEX(resultados!$A$2:$ZZ$747, 392, MATCH($B$3, resultados!$A$1:$ZZ$1, 0))</f>
        <v/>
      </c>
    </row>
    <row r="399">
      <c r="A399">
        <f>INDEX(resultados!$A$2:$ZZ$747, 393, MATCH($B$1, resultados!$A$1:$ZZ$1, 0))</f>
        <v/>
      </c>
      <c r="B399">
        <f>INDEX(resultados!$A$2:$ZZ$747, 393, MATCH($B$2, resultados!$A$1:$ZZ$1, 0))</f>
        <v/>
      </c>
      <c r="C399">
        <f>INDEX(resultados!$A$2:$ZZ$747, 393, MATCH($B$3, resultados!$A$1:$ZZ$1, 0))</f>
        <v/>
      </c>
    </row>
    <row r="400">
      <c r="A400">
        <f>INDEX(resultados!$A$2:$ZZ$747, 394, MATCH($B$1, resultados!$A$1:$ZZ$1, 0))</f>
        <v/>
      </c>
      <c r="B400">
        <f>INDEX(resultados!$A$2:$ZZ$747, 394, MATCH($B$2, resultados!$A$1:$ZZ$1, 0))</f>
        <v/>
      </c>
      <c r="C400">
        <f>INDEX(resultados!$A$2:$ZZ$747, 394, MATCH($B$3, resultados!$A$1:$ZZ$1, 0))</f>
        <v/>
      </c>
    </row>
    <row r="401">
      <c r="A401">
        <f>INDEX(resultados!$A$2:$ZZ$747, 395, MATCH($B$1, resultados!$A$1:$ZZ$1, 0))</f>
        <v/>
      </c>
      <c r="B401">
        <f>INDEX(resultados!$A$2:$ZZ$747, 395, MATCH($B$2, resultados!$A$1:$ZZ$1, 0))</f>
        <v/>
      </c>
      <c r="C401">
        <f>INDEX(resultados!$A$2:$ZZ$747, 395, MATCH($B$3, resultados!$A$1:$ZZ$1, 0))</f>
        <v/>
      </c>
    </row>
    <row r="402">
      <c r="A402">
        <f>INDEX(resultados!$A$2:$ZZ$747, 396, MATCH($B$1, resultados!$A$1:$ZZ$1, 0))</f>
        <v/>
      </c>
      <c r="B402">
        <f>INDEX(resultados!$A$2:$ZZ$747, 396, MATCH($B$2, resultados!$A$1:$ZZ$1, 0))</f>
        <v/>
      </c>
      <c r="C402">
        <f>INDEX(resultados!$A$2:$ZZ$747, 396, MATCH($B$3, resultados!$A$1:$ZZ$1, 0))</f>
        <v/>
      </c>
    </row>
    <row r="403">
      <c r="A403">
        <f>INDEX(resultados!$A$2:$ZZ$747, 397, MATCH($B$1, resultados!$A$1:$ZZ$1, 0))</f>
        <v/>
      </c>
      <c r="B403">
        <f>INDEX(resultados!$A$2:$ZZ$747, 397, MATCH($B$2, resultados!$A$1:$ZZ$1, 0))</f>
        <v/>
      </c>
      <c r="C403">
        <f>INDEX(resultados!$A$2:$ZZ$747, 397, MATCH($B$3, resultados!$A$1:$ZZ$1, 0))</f>
        <v/>
      </c>
    </row>
    <row r="404">
      <c r="A404">
        <f>INDEX(resultados!$A$2:$ZZ$747, 398, MATCH($B$1, resultados!$A$1:$ZZ$1, 0))</f>
        <v/>
      </c>
      <c r="B404">
        <f>INDEX(resultados!$A$2:$ZZ$747, 398, MATCH($B$2, resultados!$A$1:$ZZ$1, 0))</f>
        <v/>
      </c>
      <c r="C404">
        <f>INDEX(resultados!$A$2:$ZZ$747, 398, MATCH($B$3, resultados!$A$1:$ZZ$1, 0))</f>
        <v/>
      </c>
    </row>
    <row r="405">
      <c r="A405">
        <f>INDEX(resultados!$A$2:$ZZ$747, 399, MATCH($B$1, resultados!$A$1:$ZZ$1, 0))</f>
        <v/>
      </c>
      <c r="B405">
        <f>INDEX(resultados!$A$2:$ZZ$747, 399, MATCH($B$2, resultados!$A$1:$ZZ$1, 0))</f>
        <v/>
      </c>
      <c r="C405">
        <f>INDEX(resultados!$A$2:$ZZ$747, 399, MATCH($B$3, resultados!$A$1:$ZZ$1, 0))</f>
        <v/>
      </c>
    </row>
    <row r="406">
      <c r="A406">
        <f>INDEX(resultados!$A$2:$ZZ$747, 400, MATCH($B$1, resultados!$A$1:$ZZ$1, 0))</f>
        <v/>
      </c>
      <c r="B406">
        <f>INDEX(resultados!$A$2:$ZZ$747, 400, MATCH($B$2, resultados!$A$1:$ZZ$1, 0))</f>
        <v/>
      </c>
      <c r="C406">
        <f>INDEX(resultados!$A$2:$ZZ$747, 400, MATCH($B$3, resultados!$A$1:$ZZ$1, 0))</f>
        <v/>
      </c>
    </row>
    <row r="407">
      <c r="A407">
        <f>INDEX(resultados!$A$2:$ZZ$747, 401, MATCH($B$1, resultados!$A$1:$ZZ$1, 0))</f>
        <v/>
      </c>
      <c r="B407">
        <f>INDEX(resultados!$A$2:$ZZ$747, 401, MATCH($B$2, resultados!$A$1:$ZZ$1, 0))</f>
        <v/>
      </c>
      <c r="C407">
        <f>INDEX(resultados!$A$2:$ZZ$747, 401, MATCH($B$3, resultados!$A$1:$ZZ$1, 0))</f>
        <v/>
      </c>
    </row>
    <row r="408">
      <c r="A408">
        <f>INDEX(resultados!$A$2:$ZZ$747, 402, MATCH($B$1, resultados!$A$1:$ZZ$1, 0))</f>
        <v/>
      </c>
      <c r="B408">
        <f>INDEX(resultados!$A$2:$ZZ$747, 402, MATCH($B$2, resultados!$A$1:$ZZ$1, 0))</f>
        <v/>
      </c>
      <c r="C408">
        <f>INDEX(resultados!$A$2:$ZZ$747, 402, MATCH($B$3, resultados!$A$1:$ZZ$1, 0))</f>
        <v/>
      </c>
    </row>
    <row r="409">
      <c r="A409">
        <f>INDEX(resultados!$A$2:$ZZ$747, 403, MATCH($B$1, resultados!$A$1:$ZZ$1, 0))</f>
        <v/>
      </c>
      <c r="B409">
        <f>INDEX(resultados!$A$2:$ZZ$747, 403, MATCH($B$2, resultados!$A$1:$ZZ$1, 0))</f>
        <v/>
      </c>
      <c r="C409">
        <f>INDEX(resultados!$A$2:$ZZ$747, 403, MATCH($B$3, resultados!$A$1:$ZZ$1, 0))</f>
        <v/>
      </c>
    </row>
    <row r="410">
      <c r="A410">
        <f>INDEX(resultados!$A$2:$ZZ$747, 404, MATCH($B$1, resultados!$A$1:$ZZ$1, 0))</f>
        <v/>
      </c>
      <c r="B410">
        <f>INDEX(resultados!$A$2:$ZZ$747, 404, MATCH($B$2, resultados!$A$1:$ZZ$1, 0))</f>
        <v/>
      </c>
      <c r="C410">
        <f>INDEX(resultados!$A$2:$ZZ$747, 404, MATCH($B$3, resultados!$A$1:$ZZ$1, 0))</f>
        <v/>
      </c>
    </row>
    <row r="411">
      <c r="A411">
        <f>INDEX(resultados!$A$2:$ZZ$747, 405, MATCH($B$1, resultados!$A$1:$ZZ$1, 0))</f>
        <v/>
      </c>
      <c r="B411">
        <f>INDEX(resultados!$A$2:$ZZ$747, 405, MATCH($B$2, resultados!$A$1:$ZZ$1, 0))</f>
        <v/>
      </c>
      <c r="C411">
        <f>INDEX(resultados!$A$2:$ZZ$747, 405, MATCH($B$3, resultados!$A$1:$ZZ$1, 0))</f>
        <v/>
      </c>
    </row>
    <row r="412">
      <c r="A412">
        <f>INDEX(resultados!$A$2:$ZZ$747, 406, MATCH($B$1, resultados!$A$1:$ZZ$1, 0))</f>
        <v/>
      </c>
      <c r="B412">
        <f>INDEX(resultados!$A$2:$ZZ$747, 406, MATCH($B$2, resultados!$A$1:$ZZ$1, 0))</f>
        <v/>
      </c>
      <c r="C412">
        <f>INDEX(resultados!$A$2:$ZZ$747, 406, MATCH($B$3, resultados!$A$1:$ZZ$1, 0))</f>
        <v/>
      </c>
    </row>
    <row r="413">
      <c r="A413">
        <f>INDEX(resultados!$A$2:$ZZ$747, 407, MATCH($B$1, resultados!$A$1:$ZZ$1, 0))</f>
        <v/>
      </c>
      <c r="B413">
        <f>INDEX(resultados!$A$2:$ZZ$747, 407, MATCH($B$2, resultados!$A$1:$ZZ$1, 0))</f>
        <v/>
      </c>
      <c r="C413">
        <f>INDEX(resultados!$A$2:$ZZ$747, 407, MATCH($B$3, resultados!$A$1:$ZZ$1, 0))</f>
        <v/>
      </c>
    </row>
    <row r="414">
      <c r="A414">
        <f>INDEX(resultados!$A$2:$ZZ$747, 408, MATCH($B$1, resultados!$A$1:$ZZ$1, 0))</f>
        <v/>
      </c>
      <c r="B414">
        <f>INDEX(resultados!$A$2:$ZZ$747, 408, MATCH($B$2, resultados!$A$1:$ZZ$1, 0))</f>
        <v/>
      </c>
      <c r="C414">
        <f>INDEX(resultados!$A$2:$ZZ$747, 408, MATCH($B$3, resultados!$A$1:$ZZ$1, 0))</f>
        <v/>
      </c>
    </row>
    <row r="415">
      <c r="A415">
        <f>INDEX(resultados!$A$2:$ZZ$747, 409, MATCH($B$1, resultados!$A$1:$ZZ$1, 0))</f>
        <v/>
      </c>
      <c r="B415">
        <f>INDEX(resultados!$A$2:$ZZ$747, 409, MATCH($B$2, resultados!$A$1:$ZZ$1, 0))</f>
        <v/>
      </c>
      <c r="C415">
        <f>INDEX(resultados!$A$2:$ZZ$747, 409, MATCH($B$3, resultados!$A$1:$ZZ$1, 0))</f>
        <v/>
      </c>
    </row>
    <row r="416">
      <c r="A416">
        <f>INDEX(resultados!$A$2:$ZZ$747, 410, MATCH($B$1, resultados!$A$1:$ZZ$1, 0))</f>
        <v/>
      </c>
      <c r="B416">
        <f>INDEX(resultados!$A$2:$ZZ$747, 410, MATCH($B$2, resultados!$A$1:$ZZ$1, 0))</f>
        <v/>
      </c>
      <c r="C416">
        <f>INDEX(resultados!$A$2:$ZZ$747, 410, MATCH($B$3, resultados!$A$1:$ZZ$1, 0))</f>
        <v/>
      </c>
    </row>
    <row r="417">
      <c r="A417">
        <f>INDEX(resultados!$A$2:$ZZ$747, 411, MATCH($B$1, resultados!$A$1:$ZZ$1, 0))</f>
        <v/>
      </c>
      <c r="B417">
        <f>INDEX(resultados!$A$2:$ZZ$747, 411, MATCH($B$2, resultados!$A$1:$ZZ$1, 0))</f>
        <v/>
      </c>
      <c r="C417">
        <f>INDEX(resultados!$A$2:$ZZ$747, 411, MATCH($B$3, resultados!$A$1:$ZZ$1, 0))</f>
        <v/>
      </c>
    </row>
    <row r="418">
      <c r="A418">
        <f>INDEX(resultados!$A$2:$ZZ$747, 412, MATCH($B$1, resultados!$A$1:$ZZ$1, 0))</f>
        <v/>
      </c>
      <c r="B418">
        <f>INDEX(resultados!$A$2:$ZZ$747, 412, MATCH($B$2, resultados!$A$1:$ZZ$1, 0))</f>
        <v/>
      </c>
      <c r="C418">
        <f>INDEX(resultados!$A$2:$ZZ$747, 412, MATCH($B$3, resultados!$A$1:$ZZ$1, 0))</f>
        <v/>
      </c>
    </row>
    <row r="419">
      <c r="A419">
        <f>INDEX(resultados!$A$2:$ZZ$747, 413, MATCH($B$1, resultados!$A$1:$ZZ$1, 0))</f>
        <v/>
      </c>
      <c r="B419">
        <f>INDEX(resultados!$A$2:$ZZ$747, 413, MATCH($B$2, resultados!$A$1:$ZZ$1, 0))</f>
        <v/>
      </c>
      <c r="C419">
        <f>INDEX(resultados!$A$2:$ZZ$747, 413, MATCH($B$3, resultados!$A$1:$ZZ$1, 0))</f>
        <v/>
      </c>
    </row>
    <row r="420">
      <c r="A420">
        <f>INDEX(resultados!$A$2:$ZZ$747, 414, MATCH($B$1, resultados!$A$1:$ZZ$1, 0))</f>
        <v/>
      </c>
      <c r="B420">
        <f>INDEX(resultados!$A$2:$ZZ$747, 414, MATCH($B$2, resultados!$A$1:$ZZ$1, 0))</f>
        <v/>
      </c>
      <c r="C420">
        <f>INDEX(resultados!$A$2:$ZZ$747, 414, MATCH($B$3, resultados!$A$1:$ZZ$1, 0))</f>
        <v/>
      </c>
    </row>
    <row r="421">
      <c r="A421">
        <f>INDEX(resultados!$A$2:$ZZ$747, 415, MATCH($B$1, resultados!$A$1:$ZZ$1, 0))</f>
        <v/>
      </c>
      <c r="B421">
        <f>INDEX(resultados!$A$2:$ZZ$747, 415, MATCH($B$2, resultados!$A$1:$ZZ$1, 0))</f>
        <v/>
      </c>
      <c r="C421">
        <f>INDEX(resultados!$A$2:$ZZ$747, 415, MATCH($B$3, resultados!$A$1:$ZZ$1, 0))</f>
        <v/>
      </c>
    </row>
    <row r="422">
      <c r="A422">
        <f>INDEX(resultados!$A$2:$ZZ$747, 416, MATCH($B$1, resultados!$A$1:$ZZ$1, 0))</f>
        <v/>
      </c>
      <c r="B422">
        <f>INDEX(resultados!$A$2:$ZZ$747, 416, MATCH($B$2, resultados!$A$1:$ZZ$1, 0))</f>
        <v/>
      </c>
      <c r="C422">
        <f>INDEX(resultados!$A$2:$ZZ$747, 416, MATCH($B$3, resultados!$A$1:$ZZ$1, 0))</f>
        <v/>
      </c>
    </row>
    <row r="423">
      <c r="A423">
        <f>INDEX(resultados!$A$2:$ZZ$747, 417, MATCH($B$1, resultados!$A$1:$ZZ$1, 0))</f>
        <v/>
      </c>
      <c r="B423">
        <f>INDEX(resultados!$A$2:$ZZ$747, 417, MATCH($B$2, resultados!$A$1:$ZZ$1, 0))</f>
        <v/>
      </c>
      <c r="C423">
        <f>INDEX(resultados!$A$2:$ZZ$747, 417, MATCH($B$3, resultados!$A$1:$ZZ$1, 0))</f>
        <v/>
      </c>
    </row>
    <row r="424">
      <c r="A424">
        <f>INDEX(resultados!$A$2:$ZZ$747, 418, MATCH($B$1, resultados!$A$1:$ZZ$1, 0))</f>
        <v/>
      </c>
      <c r="B424">
        <f>INDEX(resultados!$A$2:$ZZ$747, 418, MATCH($B$2, resultados!$A$1:$ZZ$1, 0))</f>
        <v/>
      </c>
      <c r="C424">
        <f>INDEX(resultados!$A$2:$ZZ$747, 418, MATCH($B$3, resultados!$A$1:$ZZ$1, 0))</f>
        <v/>
      </c>
    </row>
    <row r="425">
      <c r="A425">
        <f>INDEX(resultados!$A$2:$ZZ$747, 419, MATCH($B$1, resultados!$A$1:$ZZ$1, 0))</f>
        <v/>
      </c>
      <c r="B425">
        <f>INDEX(resultados!$A$2:$ZZ$747, 419, MATCH($B$2, resultados!$A$1:$ZZ$1, 0))</f>
        <v/>
      </c>
      <c r="C425">
        <f>INDEX(resultados!$A$2:$ZZ$747, 419, MATCH($B$3, resultados!$A$1:$ZZ$1, 0))</f>
        <v/>
      </c>
    </row>
    <row r="426">
      <c r="A426">
        <f>INDEX(resultados!$A$2:$ZZ$747, 420, MATCH($B$1, resultados!$A$1:$ZZ$1, 0))</f>
        <v/>
      </c>
      <c r="B426">
        <f>INDEX(resultados!$A$2:$ZZ$747, 420, MATCH($B$2, resultados!$A$1:$ZZ$1, 0))</f>
        <v/>
      </c>
      <c r="C426">
        <f>INDEX(resultados!$A$2:$ZZ$747, 420, MATCH($B$3, resultados!$A$1:$ZZ$1, 0))</f>
        <v/>
      </c>
    </row>
    <row r="427">
      <c r="A427">
        <f>INDEX(resultados!$A$2:$ZZ$747, 421, MATCH($B$1, resultados!$A$1:$ZZ$1, 0))</f>
        <v/>
      </c>
      <c r="B427">
        <f>INDEX(resultados!$A$2:$ZZ$747, 421, MATCH($B$2, resultados!$A$1:$ZZ$1, 0))</f>
        <v/>
      </c>
      <c r="C427">
        <f>INDEX(resultados!$A$2:$ZZ$747, 421, MATCH($B$3, resultados!$A$1:$ZZ$1, 0))</f>
        <v/>
      </c>
    </row>
    <row r="428">
      <c r="A428">
        <f>INDEX(resultados!$A$2:$ZZ$747, 422, MATCH($B$1, resultados!$A$1:$ZZ$1, 0))</f>
        <v/>
      </c>
      <c r="B428">
        <f>INDEX(resultados!$A$2:$ZZ$747, 422, MATCH($B$2, resultados!$A$1:$ZZ$1, 0))</f>
        <v/>
      </c>
      <c r="C428">
        <f>INDEX(resultados!$A$2:$ZZ$747, 422, MATCH($B$3, resultados!$A$1:$ZZ$1, 0))</f>
        <v/>
      </c>
    </row>
    <row r="429">
      <c r="A429">
        <f>INDEX(resultados!$A$2:$ZZ$747, 423, MATCH($B$1, resultados!$A$1:$ZZ$1, 0))</f>
        <v/>
      </c>
      <c r="B429">
        <f>INDEX(resultados!$A$2:$ZZ$747, 423, MATCH($B$2, resultados!$A$1:$ZZ$1, 0))</f>
        <v/>
      </c>
      <c r="C429">
        <f>INDEX(resultados!$A$2:$ZZ$747, 423, MATCH($B$3, resultados!$A$1:$ZZ$1, 0))</f>
        <v/>
      </c>
    </row>
    <row r="430">
      <c r="A430">
        <f>INDEX(resultados!$A$2:$ZZ$747, 424, MATCH($B$1, resultados!$A$1:$ZZ$1, 0))</f>
        <v/>
      </c>
      <c r="B430">
        <f>INDEX(resultados!$A$2:$ZZ$747, 424, MATCH($B$2, resultados!$A$1:$ZZ$1, 0))</f>
        <v/>
      </c>
      <c r="C430">
        <f>INDEX(resultados!$A$2:$ZZ$747, 424, MATCH($B$3, resultados!$A$1:$ZZ$1, 0))</f>
        <v/>
      </c>
    </row>
    <row r="431">
      <c r="A431">
        <f>INDEX(resultados!$A$2:$ZZ$747, 425, MATCH($B$1, resultados!$A$1:$ZZ$1, 0))</f>
        <v/>
      </c>
      <c r="B431">
        <f>INDEX(resultados!$A$2:$ZZ$747, 425, MATCH($B$2, resultados!$A$1:$ZZ$1, 0))</f>
        <v/>
      </c>
      <c r="C431">
        <f>INDEX(resultados!$A$2:$ZZ$747, 425, MATCH($B$3, resultados!$A$1:$ZZ$1, 0))</f>
        <v/>
      </c>
    </row>
    <row r="432">
      <c r="A432">
        <f>INDEX(resultados!$A$2:$ZZ$747, 426, MATCH($B$1, resultados!$A$1:$ZZ$1, 0))</f>
        <v/>
      </c>
      <c r="B432">
        <f>INDEX(resultados!$A$2:$ZZ$747, 426, MATCH($B$2, resultados!$A$1:$ZZ$1, 0))</f>
        <v/>
      </c>
      <c r="C432">
        <f>INDEX(resultados!$A$2:$ZZ$747, 426, MATCH($B$3, resultados!$A$1:$ZZ$1, 0))</f>
        <v/>
      </c>
    </row>
    <row r="433">
      <c r="A433">
        <f>INDEX(resultados!$A$2:$ZZ$747, 427, MATCH($B$1, resultados!$A$1:$ZZ$1, 0))</f>
        <v/>
      </c>
      <c r="B433">
        <f>INDEX(resultados!$A$2:$ZZ$747, 427, MATCH($B$2, resultados!$A$1:$ZZ$1, 0))</f>
        <v/>
      </c>
      <c r="C433">
        <f>INDEX(resultados!$A$2:$ZZ$747, 427, MATCH($B$3, resultados!$A$1:$ZZ$1, 0))</f>
        <v/>
      </c>
    </row>
    <row r="434">
      <c r="A434">
        <f>INDEX(resultados!$A$2:$ZZ$747, 428, MATCH($B$1, resultados!$A$1:$ZZ$1, 0))</f>
        <v/>
      </c>
      <c r="B434">
        <f>INDEX(resultados!$A$2:$ZZ$747, 428, MATCH($B$2, resultados!$A$1:$ZZ$1, 0))</f>
        <v/>
      </c>
      <c r="C434">
        <f>INDEX(resultados!$A$2:$ZZ$747, 428, MATCH($B$3, resultados!$A$1:$ZZ$1, 0))</f>
        <v/>
      </c>
    </row>
    <row r="435">
      <c r="A435">
        <f>INDEX(resultados!$A$2:$ZZ$747, 429, MATCH($B$1, resultados!$A$1:$ZZ$1, 0))</f>
        <v/>
      </c>
      <c r="B435">
        <f>INDEX(resultados!$A$2:$ZZ$747, 429, MATCH($B$2, resultados!$A$1:$ZZ$1, 0))</f>
        <v/>
      </c>
      <c r="C435">
        <f>INDEX(resultados!$A$2:$ZZ$747, 429, MATCH($B$3, resultados!$A$1:$ZZ$1, 0))</f>
        <v/>
      </c>
    </row>
    <row r="436">
      <c r="A436">
        <f>INDEX(resultados!$A$2:$ZZ$747, 430, MATCH($B$1, resultados!$A$1:$ZZ$1, 0))</f>
        <v/>
      </c>
      <c r="B436">
        <f>INDEX(resultados!$A$2:$ZZ$747, 430, MATCH($B$2, resultados!$A$1:$ZZ$1, 0))</f>
        <v/>
      </c>
      <c r="C436">
        <f>INDEX(resultados!$A$2:$ZZ$747, 430, MATCH($B$3, resultados!$A$1:$ZZ$1, 0))</f>
        <v/>
      </c>
    </row>
    <row r="437">
      <c r="A437">
        <f>INDEX(resultados!$A$2:$ZZ$747, 431, MATCH($B$1, resultados!$A$1:$ZZ$1, 0))</f>
        <v/>
      </c>
      <c r="B437">
        <f>INDEX(resultados!$A$2:$ZZ$747, 431, MATCH($B$2, resultados!$A$1:$ZZ$1, 0))</f>
        <v/>
      </c>
      <c r="C437">
        <f>INDEX(resultados!$A$2:$ZZ$747, 431, MATCH($B$3, resultados!$A$1:$ZZ$1, 0))</f>
        <v/>
      </c>
    </row>
    <row r="438">
      <c r="A438">
        <f>INDEX(resultados!$A$2:$ZZ$747, 432, MATCH($B$1, resultados!$A$1:$ZZ$1, 0))</f>
        <v/>
      </c>
      <c r="B438">
        <f>INDEX(resultados!$A$2:$ZZ$747, 432, MATCH($B$2, resultados!$A$1:$ZZ$1, 0))</f>
        <v/>
      </c>
      <c r="C438">
        <f>INDEX(resultados!$A$2:$ZZ$747, 432, MATCH($B$3, resultados!$A$1:$ZZ$1, 0))</f>
        <v/>
      </c>
    </row>
    <row r="439">
      <c r="A439">
        <f>INDEX(resultados!$A$2:$ZZ$747, 433, MATCH($B$1, resultados!$A$1:$ZZ$1, 0))</f>
        <v/>
      </c>
      <c r="B439">
        <f>INDEX(resultados!$A$2:$ZZ$747, 433, MATCH($B$2, resultados!$A$1:$ZZ$1, 0))</f>
        <v/>
      </c>
      <c r="C439">
        <f>INDEX(resultados!$A$2:$ZZ$747, 433, MATCH($B$3, resultados!$A$1:$ZZ$1, 0))</f>
        <v/>
      </c>
    </row>
    <row r="440">
      <c r="A440">
        <f>INDEX(resultados!$A$2:$ZZ$747, 434, MATCH($B$1, resultados!$A$1:$ZZ$1, 0))</f>
        <v/>
      </c>
      <c r="B440">
        <f>INDEX(resultados!$A$2:$ZZ$747, 434, MATCH($B$2, resultados!$A$1:$ZZ$1, 0))</f>
        <v/>
      </c>
      <c r="C440">
        <f>INDEX(resultados!$A$2:$ZZ$747, 434, MATCH($B$3, resultados!$A$1:$ZZ$1, 0))</f>
        <v/>
      </c>
    </row>
    <row r="441">
      <c r="A441">
        <f>INDEX(resultados!$A$2:$ZZ$747, 435, MATCH($B$1, resultados!$A$1:$ZZ$1, 0))</f>
        <v/>
      </c>
      <c r="B441">
        <f>INDEX(resultados!$A$2:$ZZ$747, 435, MATCH($B$2, resultados!$A$1:$ZZ$1, 0))</f>
        <v/>
      </c>
      <c r="C441">
        <f>INDEX(resultados!$A$2:$ZZ$747, 435, MATCH($B$3, resultados!$A$1:$ZZ$1, 0))</f>
        <v/>
      </c>
    </row>
    <row r="442">
      <c r="A442">
        <f>INDEX(resultados!$A$2:$ZZ$747, 436, MATCH($B$1, resultados!$A$1:$ZZ$1, 0))</f>
        <v/>
      </c>
      <c r="B442">
        <f>INDEX(resultados!$A$2:$ZZ$747, 436, MATCH($B$2, resultados!$A$1:$ZZ$1, 0))</f>
        <v/>
      </c>
      <c r="C442">
        <f>INDEX(resultados!$A$2:$ZZ$747, 436, MATCH($B$3, resultados!$A$1:$ZZ$1, 0))</f>
        <v/>
      </c>
    </row>
    <row r="443">
      <c r="A443">
        <f>INDEX(resultados!$A$2:$ZZ$747, 437, MATCH($B$1, resultados!$A$1:$ZZ$1, 0))</f>
        <v/>
      </c>
      <c r="B443">
        <f>INDEX(resultados!$A$2:$ZZ$747, 437, MATCH($B$2, resultados!$A$1:$ZZ$1, 0))</f>
        <v/>
      </c>
      <c r="C443">
        <f>INDEX(resultados!$A$2:$ZZ$747, 437, MATCH($B$3, resultados!$A$1:$ZZ$1, 0))</f>
        <v/>
      </c>
    </row>
    <row r="444">
      <c r="A444">
        <f>INDEX(resultados!$A$2:$ZZ$747, 438, MATCH($B$1, resultados!$A$1:$ZZ$1, 0))</f>
        <v/>
      </c>
      <c r="B444">
        <f>INDEX(resultados!$A$2:$ZZ$747, 438, MATCH($B$2, resultados!$A$1:$ZZ$1, 0))</f>
        <v/>
      </c>
      <c r="C444">
        <f>INDEX(resultados!$A$2:$ZZ$747, 438, MATCH($B$3, resultados!$A$1:$ZZ$1, 0))</f>
        <v/>
      </c>
    </row>
    <row r="445">
      <c r="A445">
        <f>INDEX(resultados!$A$2:$ZZ$747, 439, MATCH($B$1, resultados!$A$1:$ZZ$1, 0))</f>
        <v/>
      </c>
      <c r="B445">
        <f>INDEX(resultados!$A$2:$ZZ$747, 439, MATCH($B$2, resultados!$A$1:$ZZ$1, 0))</f>
        <v/>
      </c>
      <c r="C445">
        <f>INDEX(resultados!$A$2:$ZZ$747, 439, MATCH($B$3, resultados!$A$1:$ZZ$1, 0))</f>
        <v/>
      </c>
    </row>
    <row r="446">
      <c r="A446">
        <f>INDEX(resultados!$A$2:$ZZ$747, 440, MATCH($B$1, resultados!$A$1:$ZZ$1, 0))</f>
        <v/>
      </c>
      <c r="B446">
        <f>INDEX(resultados!$A$2:$ZZ$747, 440, MATCH($B$2, resultados!$A$1:$ZZ$1, 0))</f>
        <v/>
      </c>
      <c r="C446">
        <f>INDEX(resultados!$A$2:$ZZ$747, 440, MATCH($B$3, resultados!$A$1:$ZZ$1, 0))</f>
        <v/>
      </c>
    </row>
    <row r="447">
      <c r="A447">
        <f>INDEX(resultados!$A$2:$ZZ$747, 441, MATCH($B$1, resultados!$A$1:$ZZ$1, 0))</f>
        <v/>
      </c>
      <c r="B447">
        <f>INDEX(resultados!$A$2:$ZZ$747, 441, MATCH($B$2, resultados!$A$1:$ZZ$1, 0))</f>
        <v/>
      </c>
      <c r="C447">
        <f>INDEX(resultados!$A$2:$ZZ$747, 441, MATCH($B$3, resultados!$A$1:$ZZ$1, 0))</f>
        <v/>
      </c>
    </row>
    <row r="448">
      <c r="A448">
        <f>INDEX(resultados!$A$2:$ZZ$747, 442, MATCH($B$1, resultados!$A$1:$ZZ$1, 0))</f>
        <v/>
      </c>
      <c r="B448">
        <f>INDEX(resultados!$A$2:$ZZ$747, 442, MATCH($B$2, resultados!$A$1:$ZZ$1, 0))</f>
        <v/>
      </c>
      <c r="C448">
        <f>INDEX(resultados!$A$2:$ZZ$747, 442, MATCH($B$3, resultados!$A$1:$ZZ$1, 0))</f>
        <v/>
      </c>
    </row>
    <row r="449">
      <c r="A449">
        <f>INDEX(resultados!$A$2:$ZZ$747, 443, MATCH($B$1, resultados!$A$1:$ZZ$1, 0))</f>
        <v/>
      </c>
      <c r="B449">
        <f>INDEX(resultados!$A$2:$ZZ$747, 443, MATCH($B$2, resultados!$A$1:$ZZ$1, 0))</f>
        <v/>
      </c>
      <c r="C449">
        <f>INDEX(resultados!$A$2:$ZZ$747, 443, MATCH($B$3, resultados!$A$1:$ZZ$1, 0))</f>
        <v/>
      </c>
    </row>
    <row r="450">
      <c r="A450">
        <f>INDEX(resultados!$A$2:$ZZ$747, 444, MATCH($B$1, resultados!$A$1:$ZZ$1, 0))</f>
        <v/>
      </c>
      <c r="B450">
        <f>INDEX(resultados!$A$2:$ZZ$747, 444, MATCH($B$2, resultados!$A$1:$ZZ$1, 0))</f>
        <v/>
      </c>
      <c r="C450">
        <f>INDEX(resultados!$A$2:$ZZ$747, 444, MATCH($B$3, resultados!$A$1:$ZZ$1, 0))</f>
        <v/>
      </c>
    </row>
    <row r="451">
      <c r="A451">
        <f>INDEX(resultados!$A$2:$ZZ$747, 445, MATCH($B$1, resultados!$A$1:$ZZ$1, 0))</f>
        <v/>
      </c>
      <c r="B451">
        <f>INDEX(resultados!$A$2:$ZZ$747, 445, MATCH($B$2, resultados!$A$1:$ZZ$1, 0))</f>
        <v/>
      </c>
      <c r="C451">
        <f>INDEX(resultados!$A$2:$ZZ$747, 445, MATCH($B$3, resultados!$A$1:$ZZ$1, 0))</f>
        <v/>
      </c>
    </row>
    <row r="452">
      <c r="A452">
        <f>INDEX(resultados!$A$2:$ZZ$747, 446, MATCH($B$1, resultados!$A$1:$ZZ$1, 0))</f>
        <v/>
      </c>
      <c r="B452">
        <f>INDEX(resultados!$A$2:$ZZ$747, 446, MATCH($B$2, resultados!$A$1:$ZZ$1, 0))</f>
        <v/>
      </c>
      <c r="C452">
        <f>INDEX(resultados!$A$2:$ZZ$747, 446, MATCH($B$3, resultados!$A$1:$ZZ$1, 0))</f>
        <v/>
      </c>
    </row>
    <row r="453">
      <c r="A453">
        <f>INDEX(resultados!$A$2:$ZZ$747, 447, MATCH($B$1, resultados!$A$1:$ZZ$1, 0))</f>
        <v/>
      </c>
      <c r="B453">
        <f>INDEX(resultados!$A$2:$ZZ$747, 447, MATCH($B$2, resultados!$A$1:$ZZ$1, 0))</f>
        <v/>
      </c>
      <c r="C453">
        <f>INDEX(resultados!$A$2:$ZZ$747, 447, MATCH($B$3, resultados!$A$1:$ZZ$1, 0))</f>
        <v/>
      </c>
    </row>
    <row r="454">
      <c r="A454">
        <f>INDEX(resultados!$A$2:$ZZ$747, 448, MATCH($B$1, resultados!$A$1:$ZZ$1, 0))</f>
        <v/>
      </c>
      <c r="B454">
        <f>INDEX(resultados!$A$2:$ZZ$747, 448, MATCH($B$2, resultados!$A$1:$ZZ$1, 0))</f>
        <v/>
      </c>
      <c r="C454">
        <f>INDEX(resultados!$A$2:$ZZ$747, 448, MATCH($B$3, resultados!$A$1:$ZZ$1, 0))</f>
        <v/>
      </c>
    </row>
    <row r="455">
      <c r="A455">
        <f>INDEX(resultados!$A$2:$ZZ$747, 449, MATCH($B$1, resultados!$A$1:$ZZ$1, 0))</f>
        <v/>
      </c>
      <c r="B455">
        <f>INDEX(resultados!$A$2:$ZZ$747, 449, MATCH($B$2, resultados!$A$1:$ZZ$1, 0))</f>
        <v/>
      </c>
      <c r="C455">
        <f>INDEX(resultados!$A$2:$ZZ$747, 449, MATCH($B$3, resultados!$A$1:$ZZ$1, 0))</f>
        <v/>
      </c>
    </row>
    <row r="456">
      <c r="A456">
        <f>INDEX(resultados!$A$2:$ZZ$747, 450, MATCH($B$1, resultados!$A$1:$ZZ$1, 0))</f>
        <v/>
      </c>
      <c r="B456">
        <f>INDEX(resultados!$A$2:$ZZ$747, 450, MATCH($B$2, resultados!$A$1:$ZZ$1, 0))</f>
        <v/>
      </c>
      <c r="C456">
        <f>INDEX(resultados!$A$2:$ZZ$747, 450, MATCH($B$3, resultados!$A$1:$ZZ$1, 0))</f>
        <v/>
      </c>
    </row>
    <row r="457">
      <c r="A457">
        <f>INDEX(resultados!$A$2:$ZZ$747, 451, MATCH($B$1, resultados!$A$1:$ZZ$1, 0))</f>
        <v/>
      </c>
      <c r="B457">
        <f>INDEX(resultados!$A$2:$ZZ$747, 451, MATCH($B$2, resultados!$A$1:$ZZ$1, 0))</f>
        <v/>
      </c>
      <c r="C457">
        <f>INDEX(resultados!$A$2:$ZZ$747, 451, MATCH($B$3, resultados!$A$1:$ZZ$1, 0))</f>
        <v/>
      </c>
    </row>
    <row r="458">
      <c r="A458">
        <f>INDEX(resultados!$A$2:$ZZ$747, 452, MATCH($B$1, resultados!$A$1:$ZZ$1, 0))</f>
        <v/>
      </c>
      <c r="B458">
        <f>INDEX(resultados!$A$2:$ZZ$747, 452, MATCH($B$2, resultados!$A$1:$ZZ$1, 0))</f>
        <v/>
      </c>
      <c r="C458">
        <f>INDEX(resultados!$A$2:$ZZ$747, 452, MATCH($B$3, resultados!$A$1:$ZZ$1, 0))</f>
        <v/>
      </c>
    </row>
    <row r="459">
      <c r="A459">
        <f>INDEX(resultados!$A$2:$ZZ$747, 453, MATCH($B$1, resultados!$A$1:$ZZ$1, 0))</f>
        <v/>
      </c>
      <c r="B459">
        <f>INDEX(resultados!$A$2:$ZZ$747, 453, MATCH($B$2, resultados!$A$1:$ZZ$1, 0))</f>
        <v/>
      </c>
      <c r="C459">
        <f>INDEX(resultados!$A$2:$ZZ$747, 453, MATCH($B$3, resultados!$A$1:$ZZ$1, 0))</f>
        <v/>
      </c>
    </row>
    <row r="460">
      <c r="A460">
        <f>INDEX(resultados!$A$2:$ZZ$747, 454, MATCH($B$1, resultados!$A$1:$ZZ$1, 0))</f>
        <v/>
      </c>
      <c r="B460">
        <f>INDEX(resultados!$A$2:$ZZ$747, 454, MATCH($B$2, resultados!$A$1:$ZZ$1, 0))</f>
        <v/>
      </c>
      <c r="C460">
        <f>INDEX(resultados!$A$2:$ZZ$747, 454, MATCH($B$3, resultados!$A$1:$ZZ$1, 0))</f>
        <v/>
      </c>
    </row>
    <row r="461">
      <c r="A461">
        <f>INDEX(resultados!$A$2:$ZZ$747, 455, MATCH($B$1, resultados!$A$1:$ZZ$1, 0))</f>
        <v/>
      </c>
      <c r="B461">
        <f>INDEX(resultados!$A$2:$ZZ$747, 455, MATCH($B$2, resultados!$A$1:$ZZ$1, 0))</f>
        <v/>
      </c>
      <c r="C461">
        <f>INDEX(resultados!$A$2:$ZZ$747, 455, MATCH($B$3, resultados!$A$1:$ZZ$1, 0))</f>
        <v/>
      </c>
    </row>
    <row r="462">
      <c r="A462">
        <f>INDEX(resultados!$A$2:$ZZ$747, 456, MATCH($B$1, resultados!$A$1:$ZZ$1, 0))</f>
        <v/>
      </c>
      <c r="B462">
        <f>INDEX(resultados!$A$2:$ZZ$747, 456, MATCH($B$2, resultados!$A$1:$ZZ$1, 0))</f>
        <v/>
      </c>
      <c r="C462">
        <f>INDEX(resultados!$A$2:$ZZ$747, 456, MATCH($B$3, resultados!$A$1:$ZZ$1, 0))</f>
        <v/>
      </c>
    </row>
    <row r="463">
      <c r="A463">
        <f>INDEX(resultados!$A$2:$ZZ$747, 457, MATCH($B$1, resultados!$A$1:$ZZ$1, 0))</f>
        <v/>
      </c>
      <c r="B463">
        <f>INDEX(resultados!$A$2:$ZZ$747, 457, MATCH($B$2, resultados!$A$1:$ZZ$1, 0))</f>
        <v/>
      </c>
      <c r="C463">
        <f>INDEX(resultados!$A$2:$ZZ$747, 457, MATCH($B$3, resultados!$A$1:$ZZ$1, 0))</f>
        <v/>
      </c>
    </row>
    <row r="464">
      <c r="A464">
        <f>INDEX(resultados!$A$2:$ZZ$747, 458, MATCH($B$1, resultados!$A$1:$ZZ$1, 0))</f>
        <v/>
      </c>
      <c r="B464">
        <f>INDEX(resultados!$A$2:$ZZ$747, 458, MATCH($B$2, resultados!$A$1:$ZZ$1, 0))</f>
        <v/>
      </c>
      <c r="C464">
        <f>INDEX(resultados!$A$2:$ZZ$747, 458, MATCH($B$3, resultados!$A$1:$ZZ$1, 0))</f>
        <v/>
      </c>
    </row>
    <row r="465">
      <c r="A465">
        <f>INDEX(resultados!$A$2:$ZZ$747, 459, MATCH($B$1, resultados!$A$1:$ZZ$1, 0))</f>
        <v/>
      </c>
      <c r="B465">
        <f>INDEX(resultados!$A$2:$ZZ$747, 459, MATCH($B$2, resultados!$A$1:$ZZ$1, 0))</f>
        <v/>
      </c>
      <c r="C465">
        <f>INDEX(resultados!$A$2:$ZZ$747, 459, MATCH($B$3, resultados!$A$1:$ZZ$1, 0))</f>
        <v/>
      </c>
    </row>
    <row r="466">
      <c r="A466">
        <f>INDEX(resultados!$A$2:$ZZ$747, 460, MATCH($B$1, resultados!$A$1:$ZZ$1, 0))</f>
        <v/>
      </c>
      <c r="B466">
        <f>INDEX(resultados!$A$2:$ZZ$747, 460, MATCH($B$2, resultados!$A$1:$ZZ$1, 0))</f>
        <v/>
      </c>
      <c r="C466">
        <f>INDEX(resultados!$A$2:$ZZ$747, 460, MATCH($B$3, resultados!$A$1:$ZZ$1, 0))</f>
        <v/>
      </c>
    </row>
    <row r="467">
      <c r="A467">
        <f>INDEX(resultados!$A$2:$ZZ$747, 461, MATCH($B$1, resultados!$A$1:$ZZ$1, 0))</f>
        <v/>
      </c>
      <c r="B467">
        <f>INDEX(resultados!$A$2:$ZZ$747, 461, MATCH($B$2, resultados!$A$1:$ZZ$1, 0))</f>
        <v/>
      </c>
      <c r="C467">
        <f>INDEX(resultados!$A$2:$ZZ$747, 461, MATCH($B$3, resultados!$A$1:$ZZ$1, 0))</f>
        <v/>
      </c>
    </row>
    <row r="468">
      <c r="A468">
        <f>INDEX(resultados!$A$2:$ZZ$747, 462, MATCH($B$1, resultados!$A$1:$ZZ$1, 0))</f>
        <v/>
      </c>
      <c r="B468">
        <f>INDEX(resultados!$A$2:$ZZ$747, 462, MATCH($B$2, resultados!$A$1:$ZZ$1, 0))</f>
        <v/>
      </c>
      <c r="C468">
        <f>INDEX(resultados!$A$2:$ZZ$747, 462, MATCH($B$3, resultados!$A$1:$ZZ$1, 0))</f>
        <v/>
      </c>
    </row>
    <row r="469">
      <c r="A469">
        <f>INDEX(resultados!$A$2:$ZZ$747, 463, MATCH($B$1, resultados!$A$1:$ZZ$1, 0))</f>
        <v/>
      </c>
      <c r="B469">
        <f>INDEX(resultados!$A$2:$ZZ$747, 463, MATCH($B$2, resultados!$A$1:$ZZ$1, 0))</f>
        <v/>
      </c>
      <c r="C469">
        <f>INDEX(resultados!$A$2:$ZZ$747, 463, MATCH($B$3, resultados!$A$1:$ZZ$1, 0))</f>
        <v/>
      </c>
    </row>
    <row r="470">
      <c r="A470">
        <f>INDEX(resultados!$A$2:$ZZ$747, 464, MATCH($B$1, resultados!$A$1:$ZZ$1, 0))</f>
        <v/>
      </c>
      <c r="B470">
        <f>INDEX(resultados!$A$2:$ZZ$747, 464, MATCH($B$2, resultados!$A$1:$ZZ$1, 0))</f>
        <v/>
      </c>
      <c r="C470">
        <f>INDEX(resultados!$A$2:$ZZ$747, 464, MATCH($B$3, resultados!$A$1:$ZZ$1, 0))</f>
        <v/>
      </c>
    </row>
    <row r="471">
      <c r="A471">
        <f>INDEX(resultados!$A$2:$ZZ$747, 465, MATCH($B$1, resultados!$A$1:$ZZ$1, 0))</f>
        <v/>
      </c>
      <c r="B471">
        <f>INDEX(resultados!$A$2:$ZZ$747, 465, MATCH($B$2, resultados!$A$1:$ZZ$1, 0))</f>
        <v/>
      </c>
      <c r="C471">
        <f>INDEX(resultados!$A$2:$ZZ$747, 465, MATCH($B$3, resultados!$A$1:$ZZ$1, 0))</f>
        <v/>
      </c>
    </row>
    <row r="472">
      <c r="A472">
        <f>INDEX(resultados!$A$2:$ZZ$747, 466, MATCH($B$1, resultados!$A$1:$ZZ$1, 0))</f>
        <v/>
      </c>
      <c r="B472">
        <f>INDEX(resultados!$A$2:$ZZ$747, 466, MATCH($B$2, resultados!$A$1:$ZZ$1, 0))</f>
        <v/>
      </c>
      <c r="C472">
        <f>INDEX(resultados!$A$2:$ZZ$747, 466, MATCH($B$3, resultados!$A$1:$ZZ$1, 0))</f>
        <v/>
      </c>
    </row>
    <row r="473">
      <c r="A473">
        <f>INDEX(resultados!$A$2:$ZZ$747, 467, MATCH($B$1, resultados!$A$1:$ZZ$1, 0))</f>
        <v/>
      </c>
      <c r="B473">
        <f>INDEX(resultados!$A$2:$ZZ$747, 467, MATCH($B$2, resultados!$A$1:$ZZ$1, 0))</f>
        <v/>
      </c>
      <c r="C473">
        <f>INDEX(resultados!$A$2:$ZZ$747, 467, MATCH($B$3, resultados!$A$1:$ZZ$1, 0))</f>
        <v/>
      </c>
    </row>
    <row r="474">
      <c r="A474">
        <f>INDEX(resultados!$A$2:$ZZ$747, 468, MATCH($B$1, resultados!$A$1:$ZZ$1, 0))</f>
        <v/>
      </c>
      <c r="B474">
        <f>INDEX(resultados!$A$2:$ZZ$747, 468, MATCH($B$2, resultados!$A$1:$ZZ$1, 0))</f>
        <v/>
      </c>
      <c r="C474">
        <f>INDEX(resultados!$A$2:$ZZ$747, 468, MATCH($B$3, resultados!$A$1:$ZZ$1, 0))</f>
        <v/>
      </c>
    </row>
    <row r="475">
      <c r="A475">
        <f>INDEX(resultados!$A$2:$ZZ$747, 469, MATCH($B$1, resultados!$A$1:$ZZ$1, 0))</f>
        <v/>
      </c>
      <c r="B475">
        <f>INDEX(resultados!$A$2:$ZZ$747, 469, MATCH($B$2, resultados!$A$1:$ZZ$1, 0))</f>
        <v/>
      </c>
      <c r="C475">
        <f>INDEX(resultados!$A$2:$ZZ$747, 469, MATCH($B$3, resultados!$A$1:$ZZ$1, 0))</f>
        <v/>
      </c>
    </row>
    <row r="476">
      <c r="A476">
        <f>INDEX(resultados!$A$2:$ZZ$747, 470, MATCH($B$1, resultados!$A$1:$ZZ$1, 0))</f>
        <v/>
      </c>
      <c r="B476">
        <f>INDEX(resultados!$A$2:$ZZ$747, 470, MATCH($B$2, resultados!$A$1:$ZZ$1, 0))</f>
        <v/>
      </c>
      <c r="C476">
        <f>INDEX(resultados!$A$2:$ZZ$747, 470, MATCH($B$3, resultados!$A$1:$ZZ$1, 0))</f>
        <v/>
      </c>
    </row>
    <row r="477">
      <c r="A477">
        <f>INDEX(resultados!$A$2:$ZZ$747, 471, MATCH($B$1, resultados!$A$1:$ZZ$1, 0))</f>
        <v/>
      </c>
      <c r="B477">
        <f>INDEX(resultados!$A$2:$ZZ$747, 471, MATCH($B$2, resultados!$A$1:$ZZ$1, 0))</f>
        <v/>
      </c>
      <c r="C477">
        <f>INDEX(resultados!$A$2:$ZZ$747, 471, MATCH($B$3, resultados!$A$1:$ZZ$1, 0))</f>
        <v/>
      </c>
    </row>
    <row r="478">
      <c r="A478">
        <f>INDEX(resultados!$A$2:$ZZ$747, 472, MATCH($B$1, resultados!$A$1:$ZZ$1, 0))</f>
        <v/>
      </c>
      <c r="B478">
        <f>INDEX(resultados!$A$2:$ZZ$747, 472, MATCH($B$2, resultados!$A$1:$ZZ$1, 0))</f>
        <v/>
      </c>
      <c r="C478">
        <f>INDEX(resultados!$A$2:$ZZ$747, 472, MATCH($B$3, resultados!$A$1:$ZZ$1, 0))</f>
        <v/>
      </c>
    </row>
    <row r="479">
      <c r="A479">
        <f>INDEX(resultados!$A$2:$ZZ$747, 473, MATCH($B$1, resultados!$A$1:$ZZ$1, 0))</f>
        <v/>
      </c>
      <c r="B479">
        <f>INDEX(resultados!$A$2:$ZZ$747, 473, MATCH($B$2, resultados!$A$1:$ZZ$1, 0))</f>
        <v/>
      </c>
      <c r="C479">
        <f>INDEX(resultados!$A$2:$ZZ$747, 473, MATCH($B$3, resultados!$A$1:$ZZ$1, 0))</f>
        <v/>
      </c>
    </row>
    <row r="480">
      <c r="A480">
        <f>INDEX(resultados!$A$2:$ZZ$747, 474, MATCH($B$1, resultados!$A$1:$ZZ$1, 0))</f>
        <v/>
      </c>
      <c r="B480">
        <f>INDEX(resultados!$A$2:$ZZ$747, 474, MATCH($B$2, resultados!$A$1:$ZZ$1, 0))</f>
        <v/>
      </c>
      <c r="C480">
        <f>INDEX(resultados!$A$2:$ZZ$747, 474, MATCH($B$3, resultados!$A$1:$ZZ$1, 0))</f>
        <v/>
      </c>
    </row>
    <row r="481">
      <c r="A481">
        <f>INDEX(resultados!$A$2:$ZZ$747, 475, MATCH($B$1, resultados!$A$1:$ZZ$1, 0))</f>
        <v/>
      </c>
      <c r="B481">
        <f>INDEX(resultados!$A$2:$ZZ$747, 475, MATCH($B$2, resultados!$A$1:$ZZ$1, 0))</f>
        <v/>
      </c>
      <c r="C481">
        <f>INDEX(resultados!$A$2:$ZZ$747, 475, MATCH($B$3, resultados!$A$1:$ZZ$1, 0))</f>
        <v/>
      </c>
    </row>
    <row r="482">
      <c r="A482">
        <f>INDEX(resultados!$A$2:$ZZ$747, 476, MATCH($B$1, resultados!$A$1:$ZZ$1, 0))</f>
        <v/>
      </c>
      <c r="B482">
        <f>INDEX(resultados!$A$2:$ZZ$747, 476, MATCH($B$2, resultados!$A$1:$ZZ$1, 0))</f>
        <v/>
      </c>
      <c r="C482">
        <f>INDEX(resultados!$A$2:$ZZ$747, 476, MATCH($B$3, resultados!$A$1:$ZZ$1, 0))</f>
        <v/>
      </c>
    </row>
    <row r="483">
      <c r="A483">
        <f>INDEX(resultados!$A$2:$ZZ$747, 477, MATCH($B$1, resultados!$A$1:$ZZ$1, 0))</f>
        <v/>
      </c>
      <c r="B483">
        <f>INDEX(resultados!$A$2:$ZZ$747, 477, MATCH($B$2, resultados!$A$1:$ZZ$1, 0))</f>
        <v/>
      </c>
      <c r="C483">
        <f>INDEX(resultados!$A$2:$ZZ$747, 477, MATCH($B$3, resultados!$A$1:$ZZ$1, 0))</f>
        <v/>
      </c>
    </row>
    <row r="484">
      <c r="A484">
        <f>INDEX(resultados!$A$2:$ZZ$747, 478, MATCH($B$1, resultados!$A$1:$ZZ$1, 0))</f>
        <v/>
      </c>
      <c r="B484">
        <f>INDEX(resultados!$A$2:$ZZ$747, 478, MATCH($B$2, resultados!$A$1:$ZZ$1, 0))</f>
        <v/>
      </c>
      <c r="C484">
        <f>INDEX(resultados!$A$2:$ZZ$747, 478, MATCH($B$3, resultados!$A$1:$ZZ$1, 0))</f>
        <v/>
      </c>
    </row>
    <row r="485">
      <c r="A485">
        <f>INDEX(resultados!$A$2:$ZZ$747, 479, MATCH($B$1, resultados!$A$1:$ZZ$1, 0))</f>
        <v/>
      </c>
      <c r="B485">
        <f>INDEX(resultados!$A$2:$ZZ$747, 479, MATCH($B$2, resultados!$A$1:$ZZ$1, 0))</f>
        <v/>
      </c>
      <c r="C485">
        <f>INDEX(resultados!$A$2:$ZZ$747, 479, MATCH($B$3, resultados!$A$1:$ZZ$1, 0))</f>
        <v/>
      </c>
    </row>
    <row r="486">
      <c r="A486">
        <f>INDEX(resultados!$A$2:$ZZ$747, 480, MATCH($B$1, resultados!$A$1:$ZZ$1, 0))</f>
        <v/>
      </c>
      <c r="B486">
        <f>INDEX(resultados!$A$2:$ZZ$747, 480, MATCH($B$2, resultados!$A$1:$ZZ$1, 0))</f>
        <v/>
      </c>
      <c r="C486">
        <f>INDEX(resultados!$A$2:$ZZ$747, 480, MATCH($B$3, resultados!$A$1:$ZZ$1, 0))</f>
        <v/>
      </c>
    </row>
    <row r="487">
      <c r="A487">
        <f>INDEX(resultados!$A$2:$ZZ$747, 481, MATCH($B$1, resultados!$A$1:$ZZ$1, 0))</f>
        <v/>
      </c>
      <c r="B487">
        <f>INDEX(resultados!$A$2:$ZZ$747, 481, MATCH($B$2, resultados!$A$1:$ZZ$1, 0))</f>
        <v/>
      </c>
      <c r="C487">
        <f>INDEX(resultados!$A$2:$ZZ$747, 481, MATCH($B$3, resultados!$A$1:$ZZ$1, 0))</f>
        <v/>
      </c>
    </row>
    <row r="488">
      <c r="A488">
        <f>INDEX(resultados!$A$2:$ZZ$747, 482, MATCH($B$1, resultados!$A$1:$ZZ$1, 0))</f>
        <v/>
      </c>
      <c r="B488">
        <f>INDEX(resultados!$A$2:$ZZ$747, 482, MATCH($B$2, resultados!$A$1:$ZZ$1, 0))</f>
        <v/>
      </c>
      <c r="C488">
        <f>INDEX(resultados!$A$2:$ZZ$747, 482, MATCH($B$3, resultados!$A$1:$ZZ$1, 0))</f>
        <v/>
      </c>
    </row>
    <row r="489">
      <c r="A489">
        <f>INDEX(resultados!$A$2:$ZZ$747, 483, MATCH($B$1, resultados!$A$1:$ZZ$1, 0))</f>
        <v/>
      </c>
      <c r="B489">
        <f>INDEX(resultados!$A$2:$ZZ$747, 483, MATCH($B$2, resultados!$A$1:$ZZ$1, 0))</f>
        <v/>
      </c>
      <c r="C489">
        <f>INDEX(resultados!$A$2:$ZZ$747, 483, MATCH($B$3, resultados!$A$1:$ZZ$1, 0))</f>
        <v/>
      </c>
    </row>
    <row r="490">
      <c r="A490">
        <f>INDEX(resultados!$A$2:$ZZ$747, 484, MATCH($B$1, resultados!$A$1:$ZZ$1, 0))</f>
        <v/>
      </c>
      <c r="B490">
        <f>INDEX(resultados!$A$2:$ZZ$747, 484, MATCH($B$2, resultados!$A$1:$ZZ$1, 0))</f>
        <v/>
      </c>
      <c r="C490">
        <f>INDEX(resultados!$A$2:$ZZ$747, 484, MATCH($B$3, resultados!$A$1:$ZZ$1, 0))</f>
        <v/>
      </c>
    </row>
    <row r="491">
      <c r="A491">
        <f>INDEX(resultados!$A$2:$ZZ$747, 485, MATCH($B$1, resultados!$A$1:$ZZ$1, 0))</f>
        <v/>
      </c>
      <c r="B491">
        <f>INDEX(resultados!$A$2:$ZZ$747, 485, MATCH($B$2, resultados!$A$1:$ZZ$1, 0))</f>
        <v/>
      </c>
      <c r="C491">
        <f>INDEX(resultados!$A$2:$ZZ$747, 485, MATCH($B$3, resultados!$A$1:$ZZ$1, 0))</f>
        <v/>
      </c>
    </row>
    <row r="492">
      <c r="A492">
        <f>INDEX(resultados!$A$2:$ZZ$747, 486, MATCH($B$1, resultados!$A$1:$ZZ$1, 0))</f>
        <v/>
      </c>
      <c r="B492">
        <f>INDEX(resultados!$A$2:$ZZ$747, 486, MATCH($B$2, resultados!$A$1:$ZZ$1, 0))</f>
        <v/>
      </c>
      <c r="C492">
        <f>INDEX(resultados!$A$2:$ZZ$747, 486, MATCH($B$3, resultados!$A$1:$ZZ$1, 0))</f>
        <v/>
      </c>
    </row>
    <row r="493">
      <c r="A493">
        <f>INDEX(resultados!$A$2:$ZZ$747, 487, MATCH($B$1, resultados!$A$1:$ZZ$1, 0))</f>
        <v/>
      </c>
      <c r="B493">
        <f>INDEX(resultados!$A$2:$ZZ$747, 487, MATCH($B$2, resultados!$A$1:$ZZ$1, 0))</f>
        <v/>
      </c>
      <c r="C493">
        <f>INDEX(resultados!$A$2:$ZZ$747, 487, MATCH($B$3, resultados!$A$1:$ZZ$1, 0))</f>
        <v/>
      </c>
    </row>
    <row r="494">
      <c r="A494">
        <f>INDEX(resultados!$A$2:$ZZ$747, 488, MATCH($B$1, resultados!$A$1:$ZZ$1, 0))</f>
        <v/>
      </c>
      <c r="B494">
        <f>INDEX(resultados!$A$2:$ZZ$747, 488, MATCH($B$2, resultados!$A$1:$ZZ$1, 0))</f>
        <v/>
      </c>
      <c r="C494">
        <f>INDEX(resultados!$A$2:$ZZ$747, 488, MATCH($B$3, resultados!$A$1:$ZZ$1, 0))</f>
        <v/>
      </c>
    </row>
    <row r="495">
      <c r="A495">
        <f>INDEX(resultados!$A$2:$ZZ$747, 489, MATCH($B$1, resultados!$A$1:$ZZ$1, 0))</f>
        <v/>
      </c>
      <c r="B495">
        <f>INDEX(resultados!$A$2:$ZZ$747, 489, MATCH($B$2, resultados!$A$1:$ZZ$1, 0))</f>
        <v/>
      </c>
      <c r="C495">
        <f>INDEX(resultados!$A$2:$ZZ$747, 489, MATCH($B$3, resultados!$A$1:$ZZ$1, 0))</f>
        <v/>
      </c>
    </row>
    <row r="496">
      <c r="A496">
        <f>INDEX(resultados!$A$2:$ZZ$747, 490, MATCH($B$1, resultados!$A$1:$ZZ$1, 0))</f>
        <v/>
      </c>
      <c r="B496">
        <f>INDEX(resultados!$A$2:$ZZ$747, 490, MATCH($B$2, resultados!$A$1:$ZZ$1, 0))</f>
        <v/>
      </c>
      <c r="C496">
        <f>INDEX(resultados!$A$2:$ZZ$747, 490, MATCH($B$3, resultados!$A$1:$ZZ$1, 0))</f>
        <v/>
      </c>
    </row>
    <row r="497">
      <c r="A497">
        <f>INDEX(resultados!$A$2:$ZZ$747, 491, MATCH($B$1, resultados!$A$1:$ZZ$1, 0))</f>
        <v/>
      </c>
      <c r="B497">
        <f>INDEX(resultados!$A$2:$ZZ$747, 491, MATCH($B$2, resultados!$A$1:$ZZ$1, 0))</f>
        <v/>
      </c>
      <c r="C497">
        <f>INDEX(resultados!$A$2:$ZZ$747, 491, MATCH($B$3, resultados!$A$1:$ZZ$1, 0))</f>
        <v/>
      </c>
    </row>
    <row r="498">
      <c r="A498">
        <f>INDEX(resultados!$A$2:$ZZ$747, 492, MATCH($B$1, resultados!$A$1:$ZZ$1, 0))</f>
        <v/>
      </c>
      <c r="B498">
        <f>INDEX(resultados!$A$2:$ZZ$747, 492, MATCH($B$2, resultados!$A$1:$ZZ$1, 0))</f>
        <v/>
      </c>
      <c r="C498">
        <f>INDEX(resultados!$A$2:$ZZ$747, 492, MATCH($B$3, resultados!$A$1:$ZZ$1, 0))</f>
        <v/>
      </c>
    </row>
    <row r="499">
      <c r="A499">
        <f>INDEX(resultados!$A$2:$ZZ$747, 493, MATCH($B$1, resultados!$A$1:$ZZ$1, 0))</f>
        <v/>
      </c>
      <c r="B499">
        <f>INDEX(resultados!$A$2:$ZZ$747, 493, MATCH($B$2, resultados!$A$1:$ZZ$1, 0))</f>
        <v/>
      </c>
      <c r="C499">
        <f>INDEX(resultados!$A$2:$ZZ$747, 493, MATCH($B$3, resultados!$A$1:$ZZ$1, 0))</f>
        <v/>
      </c>
    </row>
    <row r="500">
      <c r="A500">
        <f>INDEX(resultados!$A$2:$ZZ$747, 494, MATCH($B$1, resultados!$A$1:$ZZ$1, 0))</f>
        <v/>
      </c>
      <c r="B500">
        <f>INDEX(resultados!$A$2:$ZZ$747, 494, MATCH($B$2, resultados!$A$1:$ZZ$1, 0))</f>
        <v/>
      </c>
      <c r="C500">
        <f>INDEX(resultados!$A$2:$ZZ$747, 494, MATCH($B$3, resultados!$A$1:$ZZ$1, 0))</f>
        <v/>
      </c>
    </row>
    <row r="501">
      <c r="A501">
        <f>INDEX(resultados!$A$2:$ZZ$747, 495, MATCH($B$1, resultados!$A$1:$ZZ$1, 0))</f>
        <v/>
      </c>
      <c r="B501">
        <f>INDEX(resultados!$A$2:$ZZ$747, 495, MATCH($B$2, resultados!$A$1:$ZZ$1, 0))</f>
        <v/>
      </c>
      <c r="C501">
        <f>INDEX(resultados!$A$2:$ZZ$747, 495, MATCH($B$3, resultados!$A$1:$ZZ$1, 0))</f>
        <v/>
      </c>
    </row>
    <row r="502">
      <c r="A502">
        <f>INDEX(resultados!$A$2:$ZZ$747, 496, MATCH($B$1, resultados!$A$1:$ZZ$1, 0))</f>
        <v/>
      </c>
      <c r="B502">
        <f>INDEX(resultados!$A$2:$ZZ$747, 496, MATCH($B$2, resultados!$A$1:$ZZ$1, 0))</f>
        <v/>
      </c>
      <c r="C502">
        <f>INDEX(resultados!$A$2:$ZZ$747, 496, MATCH($B$3, resultados!$A$1:$ZZ$1, 0))</f>
        <v/>
      </c>
    </row>
    <row r="503">
      <c r="A503">
        <f>INDEX(resultados!$A$2:$ZZ$747, 497, MATCH($B$1, resultados!$A$1:$ZZ$1, 0))</f>
        <v/>
      </c>
      <c r="B503">
        <f>INDEX(resultados!$A$2:$ZZ$747, 497, MATCH($B$2, resultados!$A$1:$ZZ$1, 0))</f>
        <v/>
      </c>
      <c r="C503">
        <f>INDEX(resultados!$A$2:$ZZ$747, 497, MATCH($B$3, resultados!$A$1:$ZZ$1, 0))</f>
        <v/>
      </c>
    </row>
    <row r="504">
      <c r="A504">
        <f>INDEX(resultados!$A$2:$ZZ$747, 498, MATCH($B$1, resultados!$A$1:$ZZ$1, 0))</f>
        <v/>
      </c>
      <c r="B504">
        <f>INDEX(resultados!$A$2:$ZZ$747, 498, MATCH($B$2, resultados!$A$1:$ZZ$1, 0))</f>
        <v/>
      </c>
      <c r="C504">
        <f>INDEX(resultados!$A$2:$ZZ$747, 498, MATCH($B$3, resultados!$A$1:$ZZ$1, 0))</f>
        <v/>
      </c>
    </row>
    <row r="505">
      <c r="A505">
        <f>INDEX(resultados!$A$2:$ZZ$747, 499, MATCH($B$1, resultados!$A$1:$ZZ$1, 0))</f>
        <v/>
      </c>
      <c r="B505">
        <f>INDEX(resultados!$A$2:$ZZ$747, 499, MATCH($B$2, resultados!$A$1:$ZZ$1, 0))</f>
        <v/>
      </c>
      <c r="C505">
        <f>INDEX(resultados!$A$2:$ZZ$747, 499, MATCH($B$3, resultados!$A$1:$ZZ$1, 0))</f>
        <v/>
      </c>
    </row>
    <row r="506">
      <c r="A506">
        <f>INDEX(resultados!$A$2:$ZZ$747, 500, MATCH($B$1, resultados!$A$1:$ZZ$1, 0))</f>
        <v/>
      </c>
      <c r="B506">
        <f>INDEX(resultados!$A$2:$ZZ$747, 500, MATCH($B$2, resultados!$A$1:$ZZ$1, 0))</f>
        <v/>
      </c>
      <c r="C506">
        <f>INDEX(resultados!$A$2:$ZZ$747, 500, MATCH($B$3, resultados!$A$1:$ZZ$1, 0))</f>
        <v/>
      </c>
    </row>
    <row r="507">
      <c r="A507">
        <f>INDEX(resultados!$A$2:$ZZ$747, 501, MATCH($B$1, resultados!$A$1:$ZZ$1, 0))</f>
        <v/>
      </c>
      <c r="B507">
        <f>INDEX(resultados!$A$2:$ZZ$747, 501, MATCH($B$2, resultados!$A$1:$ZZ$1, 0))</f>
        <v/>
      </c>
      <c r="C507">
        <f>INDEX(resultados!$A$2:$ZZ$747, 501, MATCH($B$3, resultados!$A$1:$ZZ$1, 0))</f>
        <v/>
      </c>
    </row>
    <row r="508">
      <c r="A508">
        <f>INDEX(resultados!$A$2:$ZZ$747, 502, MATCH($B$1, resultados!$A$1:$ZZ$1, 0))</f>
        <v/>
      </c>
      <c r="B508">
        <f>INDEX(resultados!$A$2:$ZZ$747, 502, MATCH($B$2, resultados!$A$1:$ZZ$1, 0))</f>
        <v/>
      </c>
      <c r="C508">
        <f>INDEX(resultados!$A$2:$ZZ$747, 502, MATCH($B$3, resultados!$A$1:$ZZ$1, 0))</f>
        <v/>
      </c>
    </row>
    <row r="509">
      <c r="A509">
        <f>INDEX(resultados!$A$2:$ZZ$747, 503, MATCH($B$1, resultados!$A$1:$ZZ$1, 0))</f>
        <v/>
      </c>
      <c r="B509">
        <f>INDEX(resultados!$A$2:$ZZ$747, 503, MATCH($B$2, resultados!$A$1:$ZZ$1, 0))</f>
        <v/>
      </c>
      <c r="C509">
        <f>INDEX(resultados!$A$2:$ZZ$747, 503, MATCH($B$3, resultados!$A$1:$ZZ$1, 0))</f>
        <v/>
      </c>
    </row>
    <row r="510">
      <c r="A510">
        <f>INDEX(resultados!$A$2:$ZZ$747, 504, MATCH($B$1, resultados!$A$1:$ZZ$1, 0))</f>
        <v/>
      </c>
      <c r="B510">
        <f>INDEX(resultados!$A$2:$ZZ$747, 504, MATCH($B$2, resultados!$A$1:$ZZ$1, 0))</f>
        <v/>
      </c>
      <c r="C510">
        <f>INDEX(resultados!$A$2:$ZZ$747, 504, MATCH($B$3, resultados!$A$1:$ZZ$1, 0))</f>
        <v/>
      </c>
    </row>
    <row r="511">
      <c r="A511">
        <f>INDEX(resultados!$A$2:$ZZ$747, 505, MATCH($B$1, resultados!$A$1:$ZZ$1, 0))</f>
        <v/>
      </c>
      <c r="B511">
        <f>INDEX(resultados!$A$2:$ZZ$747, 505, MATCH($B$2, resultados!$A$1:$ZZ$1, 0))</f>
        <v/>
      </c>
      <c r="C511">
        <f>INDEX(resultados!$A$2:$ZZ$747, 505, MATCH($B$3, resultados!$A$1:$ZZ$1, 0))</f>
        <v/>
      </c>
    </row>
    <row r="512">
      <c r="A512">
        <f>INDEX(resultados!$A$2:$ZZ$747, 506, MATCH($B$1, resultados!$A$1:$ZZ$1, 0))</f>
        <v/>
      </c>
      <c r="B512">
        <f>INDEX(resultados!$A$2:$ZZ$747, 506, MATCH($B$2, resultados!$A$1:$ZZ$1, 0))</f>
        <v/>
      </c>
      <c r="C512">
        <f>INDEX(resultados!$A$2:$ZZ$747, 506, MATCH($B$3, resultados!$A$1:$ZZ$1, 0))</f>
        <v/>
      </c>
    </row>
    <row r="513">
      <c r="A513">
        <f>INDEX(resultados!$A$2:$ZZ$747, 507, MATCH($B$1, resultados!$A$1:$ZZ$1, 0))</f>
        <v/>
      </c>
      <c r="B513">
        <f>INDEX(resultados!$A$2:$ZZ$747, 507, MATCH($B$2, resultados!$A$1:$ZZ$1, 0))</f>
        <v/>
      </c>
      <c r="C513">
        <f>INDEX(resultados!$A$2:$ZZ$747, 507, MATCH($B$3, resultados!$A$1:$ZZ$1, 0))</f>
        <v/>
      </c>
    </row>
    <row r="514">
      <c r="A514">
        <f>INDEX(resultados!$A$2:$ZZ$747, 508, MATCH($B$1, resultados!$A$1:$ZZ$1, 0))</f>
        <v/>
      </c>
      <c r="B514">
        <f>INDEX(resultados!$A$2:$ZZ$747, 508, MATCH($B$2, resultados!$A$1:$ZZ$1, 0))</f>
        <v/>
      </c>
      <c r="C514">
        <f>INDEX(resultados!$A$2:$ZZ$747, 508, MATCH($B$3, resultados!$A$1:$ZZ$1, 0))</f>
        <v/>
      </c>
    </row>
    <row r="515">
      <c r="A515">
        <f>INDEX(resultados!$A$2:$ZZ$747, 509, MATCH($B$1, resultados!$A$1:$ZZ$1, 0))</f>
        <v/>
      </c>
      <c r="B515">
        <f>INDEX(resultados!$A$2:$ZZ$747, 509, MATCH($B$2, resultados!$A$1:$ZZ$1, 0))</f>
        <v/>
      </c>
      <c r="C515">
        <f>INDEX(resultados!$A$2:$ZZ$747, 509, MATCH($B$3, resultados!$A$1:$ZZ$1, 0))</f>
        <v/>
      </c>
    </row>
    <row r="516">
      <c r="A516">
        <f>INDEX(resultados!$A$2:$ZZ$747, 510, MATCH($B$1, resultados!$A$1:$ZZ$1, 0))</f>
        <v/>
      </c>
      <c r="B516">
        <f>INDEX(resultados!$A$2:$ZZ$747, 510, MATCH($B$2, resultados!$A$1:$ZZ$1, 0))</f>
        <v/>
      </c>
      <c r="C516">
        <f>INDEX(resultados!$A$2:$ZZ$747, 510, MATCH($B$3, resultados!$A$1:$ZZ$1, 0))</f>
        <v/>
      </c>
    </row>
    <row r="517">
      <c r="A517">
        <f>INDEX(resultados!$A$2:$ZZ$747, 511, MATCH($B$1, resultados!$A$1:$ZZ$1, 0))</f>
        <v/>
      </c>
      <c r="B517">
        <f>INDEX(resultados!$A$2:$ZZ$747, 511, MATCH($B$2, resultados!$A$1:$ZZ$1, 0))</f>
        <v/>
      </c>
      <c r="C517">
        <f>INDEX(resultados!$A$2:$ZZ$747, 511, MATCH($B$3, resultados!$A$1:$ZZ$1, 0))</f>
        <v/>
      </c>
    </row>
    <row r="518">
      <c r="A518">
        <f>INDEX(resultados!$A$2:$ZZ$747, 512, MATCH($B$1, resultados!$A$1:$ZZ$1, 0))</f>
        <v/>
      </c>
      <c r="B518">
        <f>INDEX(resultados!$A$2:$ZZ$747, 512, MATCH($B$2, resultados!$A$1:$ZZ$1, 0))</f>
        <v/>
      </c>
      <c r="C518">
        <f>INDEX(resultados!$A$2:$ZZ$747, 512, MATCH($B$3, resultados!$A$1:$ZZ$1, 0))</f>
        <v/>
      </c>
    </row>
    <row r="519">
      <c r="A519">
        <f>INDEX(resultados!$A$2:$ZZ$747, 513, MATCH($B$1, resultados!$A$1:$ZZ$1, 0))</f>
        <v/>
      </c>
      <c r="B519">
        <f>INDEX(resultados!$A$2:$ZZ$747, 513, MATCH($B$2, resultados!$A$1:$ZZ$1, 0))</f>
        <v/>
      </c>
      <c r="C519">
        <f>INDEX(resultados!$A$2:$ZZ$747, 513, MATCH($B$3, resultados!$A$1:$ZZ$1, 0))</f>
        <v/>
      </c>
    </row>
    <row r="520">
      <c r="A520">
        <f>INDEX(resultados!$A$2:$ZZ$747, 514, MATCH($B$1, resultados!$A$1:$ZZ$1, 0))</f>
        <v/>
      </c>
      <c r="B520">
        <f>INDEX(resultados!$A$2:$ZZ$747, 514, MATCH($B$2, resultados!$A$1:$ZZ$1, 0))</f>
        <v/>
      </c>
      <c r="C520">
        <f>INDEX(resultados!$A$2:$ZZ$747, 514, MATCH($B$3, resultados!$A$1:$ZZ$1, 0))</f>
        <v/>
      </c>
    </row>
    <row r="521">
      <c r="A521">
        <f>INDEX(resultados!$A$2:$ZZ$747, 515, MATCH($B$1, resultados!$A$1:$ZZ$1, 0))</f>
        <v/>
      </c>
      <c r="B521">
        <f>INDEX(resultados!$A$2:$ZZ$747, 515, MATCH($B$2, resultados!$A$1:$ZZ$1, 0))</f>
        <v/>
      </c>
      <c r="C521">
        <f>INDEX(resultados!$A$2:$ZZ$747, 515, MATCH($B$3, resultados!$A$1:$ZZ$1, 0))</f>
        <v/>
      </c>
    </row>
    <row r="522">
      <c r="A522">
        <f>INDEX(resultados!$A$2:$ZZ$747, 516, MATCH($B$1, resultados!$A$1:$ZZ$1, 0))</f>
        <v/>
      </c>
      <c r="B522">
        <f>INDEX(resultados!$A$2:$ZZ$747, 516, MATCH($B$2, resultados!$A$1:$ZZ$1, 0))</f>
        <v/>
      </c>
      <c r="C522">
        <f>INDEX(resultados!$A$2:$ZZ$747, 516, MATCH($B$3, resultados!$A$1:$ZZ$1, 0))</f>
        <v/>
      </c>
    </row>
    <row r="523">
      <c r="A523">
        <f>INDEX(resultados!$A$2:$ZZ$747, 517, MATCH($B$1, resultados!$A$1:$ZZ$1, 0))</f>
        <v/>
      </c>
      <c r="B523">
        <f>INDEX(resultados!$A$2:$ZZ$747, 517, MATCH($B$2, resultados!$A$1:$ZZ$1, 0))</f>
        <v/>
      </c>
      <c r="C523">
        <f>INDEX(resultados!$A$2:$ZZ$747, 517, MATCH($B$3, resultados!$A$1:$ZZ$1, 0))</f>
        <v/>
      </c>
    </row>
    <row r="524">
      <c r="A524">
        <f>INDEX(resultados!$A$2:$ZZ$747, 518, MATCH($B$1, resultados!$A$1:$ZZ$1, 0))</f>
        <v/>
      </c>
      <c r="B524">
        <f>INDEX(resultados!$A$2:$ZZ$747, 518, MATCH($B$2, resultados!$A$1:$ZZ$1, 0))</f>
        <v/>
      </c>
      <c r="C524">
        <f>INDEX(resultados!$A$2:$ZZ$747, 518, MATCH($B$3, resultados!$A$1:$ZZ$1, 0))</f>
        <v/>
      </c>
    </row>
    <row r="525">
      <c r="A525">
        <f>INDEX(resultados!$A$2:$ZZ$747, 519, MATCH($B$1, resultados!$A$1:$ZZ$1, 0))</f>
        <v/>
      </c>
      <c r="B525">
        <f>INDEX(resultados!$A$2:$ZZ$747, 519, MATCH($B$2, resultados!$A$1:$ZZ$1, 0))</f>
        <v/>
      </c>
      <c r="C525">
        <f>INDEX(resultados!$A$2:$ZZ$747, 519, MATCH($B$3, resultados!$A$1:$ZZ$1, 0))</f>
        <v/>
      </c>
    </row>
    <row r="526">
      <c r="A526">
        <f>INDEX(resultados!$A$2:$ZZ$747, 520, MATCH($B$1, resultados!$A$1:$ZZ$1, 0))</f>
        <v/>
      </c>
      <c r="B526">
        <f>INDEX(resultados!$A$2:$ZZ$747, 520, MATCH($B$2, resultados!$A$1:$ZZ$1, 0))</f>
        <v/>
      </c>
      <c r="C526">
        <f>INDEX(resultados!$A$2:$ZZ$747, 520, MATCH($B$3, resultados!$A$1:$ZZ$1, 0))</f>
        <v/>
      </c>
    </row>
    <row r="527">
      <c r="A527">
        <f>INDEX(resultados!$A$2:$ZZ$747, 521, MATCH($B$1, resultados!$A$1:$ZZ$1, 0))</f>
        <v/>
      </c>
      <c r="B527">
        <f>INDEX(resultados!$A$2:$ZZ$747, 521, MATCH($B$2, resultados!$A$1:$ZZ$1, 0))</f>
        <v/>
      </c>
      <c r="C527">
        <f>INDEX(resultados!$A$2:$ZZ$747, 521, MATCH($B$3, resultados!$A$1:$ZZ$1, 0))</f>
        <v/>
      </c>
    </row>
    <row r="528">
      <c r="A528">
        <f>INDEX(resultados!$A$2:$ZZ$747, 522, MATCH($B$1, resultados!$A$1:$ZZ$1, 0))</f>
        <v/>
      </c>
      <c r="B528">
        <f>INDEX(resultados!$A$2:$ZZ$747, 522, MATCH($B$2, resultados!$A$1:$ZZ$1, 0))</f>
        <v/>
      </c>
      <c r="C528">
        <f>INDEX(resultados!$A$2:$ZZ$747, 522, MATCH($B$3, resultados!$A$1:$ZZ$1, 0))</f>
        <v/>
      </c>
    </row>
    <row r="529">
      <c r="A529">
        <f>INDEX(resultados!$A$2:$ZZ$747, 523, MATCH($B$1, resultados!$A$1:$ZZ$1, 0))</f>
        <v/>
      </c>
      <c r="B529">
        <f>INDEX(resultados!$A$2:$ZZ$747, 523, MATCH($B$2, resultados!$A$1:$ZZ$1, 0))</f>
        <v/>
      </c>
      <c r="C529">
        <f>INDEX(resultados!$A$2:$ZZ$747, 523, MATCH($B$3, resultados!$A$1:$ZZ$1, 0))</f>
        <v/>
      </c>
    </row>
    <row r="530">
      <c r="A530">
        <f>INDEX(resultados!$A$2:$ZZ$747, 524, MATCH($B$1, resultados!$A$1:$ZZ$1, 0))</f>
        <v/>
      </c>
      <c r="B530">
        <f>INDEX(resultados!$A$2:$ZZ$747, 524, MATCH($B$2, resultados!$A$1:$ZZ$1, 0))</f>
        <v/>
      </c>
      <c r="C530">
        <f>INDEX(resultados!$A$2:$ZZ$747, 524, MATCH($B$3, resultados!$A$1:$ZZ$1, 0))</f>
        <v/>
      </c>
    </row>
    <row r="531">
      <c r="A531">
        <f>INDEX(resultados!$A$2:$ZZ$747, 525, MATCH($B$1, resultados!$A$1:$ZZ$1, 0))</f>
        <v/>
      </c>
      <c r="B531">
        <f>INDEX(resultados!$A$2:$ZZ$747, 525, MATCH($B$2, resultados!$A$1:$ZZ$1, 0))</f>
        <v/>
      </c>
      <c r="C531">
        <f>INDEX(resultados!$A$2:$ZZ$747, 525, MATCH($B$3, resultados!$A$1:$ZZ$1, 0))</f>
        <v/>
      </c>
    </row>
    <row r="532">
      <c r="A532">
        <f>INDEX(resultados!$A$2:$ZZ$747, 526, MATCH($B$1, resultados!$A$1:$ZZ$1, 0))</f>
        <v/>
      </c>
      <c r="B532">
        <f>INDEX(resultados!$A$2:$ZZ$747, 526, MATCH($B$2, resultados!$A$1:$ZZ$1, 0))</f>
        <v/>
      </c>
      <c r="C532">
        <f>INDEX(resultados!$A$2:$ZZ$747, 526, MATCH($B$3, resultados!$A$1:$ZZ$1, 0))</f>
        <v/>
      </c>
    </row>
    <row r="533">
      <c r="A533">
        <f>INDEX(resultados!$A$2:$ZZ$747, 527, MATCH($B$1, resultados!$A$1:$ZZ$1, 0))</f>
        <v/>
      </c>
      <c r="B533">
        <f>INDEX(resultados!$A$2:$ZZ$747, 527, MATCH($B$2, resultados!$A$1:$ZZ$1, 0))</f>
        <v/>
      </c>
      <c r="C533">
        <f>INDEX(resultados!$A$2:$ZZ$747, 527, MATCH($B$3, resultados!$A$1:$ZZ$1, 0))</f>
        <v/>
      </c>
    </row>
    <row r="534">
      <c r="A534">
        <f>INDEX(resultados!$A$2:$ZZ$747, 528, MATCH($B$1, resultados!$A$1:$ZZ$1, 0))</f>
        <v/>
      </c>
      <c r="B534">
        <f>INDEX(resultados!$A$2:$ZZ$747, 528, MATCH($B$2, resultados!$A$1:$ZZ$1, 0))</f>
        <v/>
      </c>
      <c r="C534">
        <f>INDEX(resultados!$A$2:$ZZ$747, 528, MATCH($B$3, resultados!$A$1:$ZZ$1, 0))</f>
        <v/>
      </c>
    </row>
    <row r="535">
      <c r="A535">
        <f>INDEX(resultados!$A$2:$ZZ$747, 529, MATCH($B$1, resultados!$A$1:$ZZ$1, 0))</f>
        <v/>
      </c>
      <c r="B535">
        <f>INDEX(resultados!$A$2:$ZZ$747, 529, MATCH($B$2, resultados!$A$1:$ZZ$1, 0))</f>
        <v/>
      </c>
      <c r="C535">
        <f>INDEX(resultados!$A$2:$ZZ$747, 529, MATCH($B$3, resultados!$A$1:$ZZ$1, 0))</f>
        <v/>
      </c>
    </row>
    <row r="536">
      <c r="A536">
        <f>INDEX(resultados!$A$2:$ZZ$747, 530, MATCH($B$1, resultados!$A$1:$ZZ$1, 0))</f>
        <v/>
      </c>
      <c r="B536">
        <f>INDEX(resultados!$A$2:$ZZ$747, 530, MATCH($B$2, resultados!$A$1:$ZZ$1, 0))</f>
        <v/>
      </c>
      <c r="C536">
        <f>INDEX(resultados!$A$2:$ZZ$747, 530, MATCH($B$3, resultados!$A$1:$ZZ$1, 0))</f>
        <v/>
      </c>
    </row>
    <row r="537">
      <c r="A537">
        <f>INDEX(resultados!$A$2:$ZZ$747, 531, MATCH($B$1, resultados!$A$1:$ZZ$1, 0))</f>
        <v/>
      </c>
      <c r="B537">
        <f>INDEX(resultados!$A$2:$ZZ$747, 531, MATCH($B$2, resultados!$A$1:$ZZ$1, 0))</f>
        <v/>
      </c>
      <c r="C537">
        <f>INDEX(resultados!$A$2:$ZZ$747, 531, MATCH($B$3, resultados!$A$1:$ZZ$1, 0))</f>
        <v/>
      </c>
    </row>
    <row r="538">
      <c r="A538">
        <f>INDEX(resultados!$A$2:$ZZ$747, 532, MATCH($B$1, resultados!$A$1:$ZZ$1, 0))</f>
        <v/>
      </c>
      <c r="B538">
        <f>INDEX(resultados!$A$2:$ZZ$747, 532, MATCH($B$2, resultados!$A$1:$ZZ$1, 0))</f>
        <v/>
      </c>
      <c r="C538">
        <f>INDEX(resultados!$A$2:$ZZ$747, 532, MATCH($B$3, resultados!$A$1:$ZZ$1, 0))</f>
        <v/>
      </c>
    </row>
    <row r="539">
      <c r="A539">
        <f>INDEX(resultados!$A$2:$ZZ$747, 533, MATCH($B$1, resultados!$A$1:$ZZ$1, 0))</f>
        <v/>
      </c>
      <c r="B539">
        <f>INDEX(resultados!$A$2:$ZZ$747, 533, MATCH($B$2, resultados!$A$1:$ZZ$1, 0))</f>
        <v/>
      </c>
      <c r="C539">
        <f>INDEX(resultados!$A$2:$ZZ$747, 533, MATCH($B$3, resultados!$A$1:$ZZ$1, 0))</f>
        <v/>
      </c>
    </row>
    <row r="540">
      <c r="A540">
        <f>INDEX(resultados!$A$2:$ZZ$747, 534, MATCH($B$1, resultados!$A$1:$ZZ$1, 0))</f>
        <v/>
      </c>
      <c r="B540">
        <f>INDEX(resultados!$A$2:$ZZ$747, 534, MATCH($B$2, resultados!$A$1:$ZZ$1, 0))</f>
        <v/>
      </c>
      <c r="C540">
        <f>INDEX(resultados!$A$2:$ZZ$747, 534, MATCH($B$3, resultados!$A$1:$ZZ$1, 0))</f>
        <v/>
      </c>
    </row>
    <row r="541">
      <c r="A541">
        <f>INDEX(resultados!$A$2:$ZZ$747, 535, MATCH($B$1, resultados!$A$1:$ZZ$1, 0))</f>
        <v/>
      </c>
      <c r="B541">
        <f>INDEX(resultados!$A$2:$ZZ$747, 535, MATCH($B$2, resultados!$A$1:$ZZ$1, 0))</f>
        <v/>
      </c>
      <c r="C541">
        <f>INDEX(resultados!$A$2:$ZZ$747, 535, MATCH($B$3, resultados!$A$1:$ZZ$1, 0))</f>
        <v/>
      </c>
    </row>
    <row r="542">
      <c r="A542">
        <f>INDEX(resultados!$A$2:$ZZ$747, 536, MATCH($B$1, resultados!$A$1:$ZZ$1, 0))</f>
        <v/>
      </c>
      <c r="B542">
        <f>INDEX(resultados!$A$2:$ZZ$747, 536, MATCH($B$2, resultados!$A$1:$ZZ$1, 0))</f>
        <v/>
      </c>
      <c r="C542">
        <f>INDEX(resultados!$A$2:$ZZ$747, 536, MATCH($B$3, resultados!$A$1:$ZZ$1, 0))</f>
        <v/>
      </c>
    </row>
    <row r="543">
      <c r="A543">
        <f>INDEX(resultados!$A$2:$ZZ$747, 537, MATCH($B$1, resultados!$A$1:$ZZ$1, 0))</f>
        <v/>
      </c>
      <c r="B543">
        <f>INDEX(resultados!$A$2:$ZZ$747, 537, MATCH($B$2, resultados!$A$1:$ZZ$1, 0))</f>
        <v/>
      </c>
      <c r="C543">
        <f>INDEX(resultados!$A$2:$ZZ$747, 537, MATCH($B$3, resultados!$A$1:$ZZ$1, 0))</f>
        <v/>
      </c>
    </row>
    <row r="544">
      <c r="A544">
        <f>INDEX(resultados!$A$2:$ZZ$747, 538, MATCH($B$1, resultados!$A$1:$ZZ$1, 0))</f>
        <v/>
      </c>
      <c r="B544">
        <f>INDEX(resultados!$A$2:$ZZ$747, 538, MATCH($B$2, resultados!$A$1:$ZZ$1, 0))</f>
        <v/>
      </c>
      <c r="C544">
        <f>INDEX(resultados!$A$2:$ZZ$747, 538, MATCH($B$3, resultados!$A$1:$ZZ$1, 0))</f>
        <v/>
      </c>
    </row>
    <row r="545">
      <c r="A545">
        <f>INDEX(resultados!$A$2:$ZZ$747, 539, MATCH($B$1, resultados!$A$1:$ZZ$1, 0))</f>
        <v/>
      </c>
      <c r="B545">
        <f>INDEX(resultados!$A$2:$ZZ$747, 539, MATCH($B$2, resultados!$A$1:$ZZ$1, 0))</f>
        <v/>
      </c>
      <c r="C545">
        <f>INDEX(resultados!$A$2:$ZZ$747, 539, MATCH($B$3, resultados!$A$1:$ZZ$1, 0))</f>
        <v/>
      </c>
    </row>
    <row r="546">
      <c r="A546">
        <f>INDEX(resultados!$A$2:$ZZ$747, 540, MATCH($B$1, resultados!$A$1:$ZZ$1, 0))</f>
        <v/>
      </c>
      <c r="B546">
        <f>INDEX(resultados!$A$2:$ZZ$747, 540, MATCH($B$2, resultados!$A$1:$ZZ$1, 0))</f>
        <v/>
      </c>
      <c r="C546">
        <f>INDEX(resultados!$A$2:$ZZ$747, 540, MATCH($B$3, resultados!$A$1:$ZZ$1, 0))</f>
        <v/>
      </c>
    </row>
    <row r="547">
      <c r="A547">
        <f>INDEX(resultados!$A$2:$ZZ$747, 541, MATCH($B$1, resultados!$A$1:$ZZ$1, 0))</f>
        <v/>
      </c>
      <c r="B547">
        <f>INDEX(resultados!$A$2:$ZZ$747, 541, MATCH($B$2, resultados!$A$1:$ZZ$1, 0))</f>
        <v/>
      </c>
      <c r="C547">
        <f>INDEX(resultados!$A$2:$ZZ$747, 541, MATCH($B$3, resultados!$A$1:$ZZ$1, 0))</f>
        <v/>
      </c>
    </row>
    <row r="548">
      <c r="A548">
        <f>INDEX(resultados!$A$2:$ZZ$747, 542, MATCH($B$1, resultados!$A$1:$ZZ$1, 0))</f>
        <v/>
      </c>
      <c r="B548">
        <f>INDEX(resultados!$A$2:$ZZ$747, 542, MATCH($B$2, resultados!$A$1:$ZZ$1, 0))</f>
        <v/>
      </c>
      <c r="C548">
        <f>INDEX(resultados!$A$2:$ZZ$747, 542, MATCH($B$3, resultados!$A$1:$ZZ$1, 0))</f>
        <v/>
      </c>
    </row>
    <row r="549">
      <c r="A549">
        <f>INDEX(resultados!$A$2:$ZZ$747, 543, MATCH($B$1, resultados!$A$1:$ZZ$1, 0))</f>
        <v/>
      </c>
      <c r="B549">
        <f>INDEX(resultados!$A$2:$ZZ$747, 543, MATCH($B$2, resultados!$A$1:$ZZ$1, 0))</f>
        <v/>
      </c>
      <c r="C549">
        <f>INDEX(resultados!$A$2:$ZZ$747, 543, MATCH($B$3, resultados!$A$1:$ZZ$1, 0))</f>
        <v/>
      </c>
    </row>
    <row r="550">
      <c r="A550">
        <f>INDEX(resultados!$A$2:$ZZ$747, 544, MATCH($B$1, resultados!$A$1:$ZZ$1, 0))</f>
        <v/>
      </c>
      <c r="B550">
        <f>INDEX(resultados!$A$2:$ZZ$747, 544, MATCH($B$2, resultados!$A$1:$ZZ$1, 0))</f>
        <v/>
      </c>
      <c r="C550">
        <f>INDEX(resultados!$A$2:$ZZ$747, 544, MATCH($B$3, resultados!$A$1:$ZZ$1, 0))</f>
        <v/>
      </c>
    </row>
    <row r="551">
      <c r="A551">
        <f>INDEX(resultados!$A$2:$ZZ$747, 545, MATCH($B$1, resultados!$A$1:$ZZ$1, 0))</f>
        <v/>
      </c>
      <c r="B551">
        <f>INDEX(resultados!$A$2:$ZZ$747, 545, MATCH($B$2, resultados!$A$1:$ZZ$1, 0))</f>
        <v/>
      </c>
      <c r="C551">
        <f>INDEX(resultados!$A$2:$ZZ$747, 545, MATCH($B$3, resultados!$A$1:$ZZ$1, 0))</f>
        <v/>
      </c>
    </row>
    <row r="552">
      <c r="A552">
        <f>INDEX(resultados!$A$2:$ZZ$747, 546, MATCH($B$1, resultados!$A$1:$ZZ$1, 0))</f>
        <v/>
      </c>
      <c r="B552">
        <f>INDEX(resultados!$A$2:$ZZ$747, 546, MATCH($B$2, resultados!$A$1:$ZZ$1, 0))</f>
        <v/>
      </c>
      <c r="C552">
        <f>INDEX(resultados!$A$2:$ZZ$747, 546, MATCH($B$3, resultados!$A$1:$ZZ$1, 0))</f>
        <v/>
      </c>
    </row>
    <row r="553">
      <c r="A553">
        <f>INDEX(resultados!$A$2:$ZZ$747, 547, MATCH($B$1, resultados!$A$1:$ZZ$1, 0))</f>
        <v/>
      </c>
      <c r="B553">
        <f>INDEX(resultados!$A$2:$ZZ$747, 547, MATCH($B$2, resultados!$A$1:$ZZ$1, 0))</f>
        <v/>
      </c>
      <c r="C553">
        <f>INDEX(resultados!$A$2:$ZZ$747, 547, MATCH($B$3, resultados!$A$1:$ZZ$1, 0))</f>
        <v/>
      </c>
    </row>
    <row r="554">
      <c r="A554">
        <f>INDEX(resultados!$A$2:$ZZ$747, 548, MATCH($B$1, resultados!$A$1:$ZZ$1, 0))</f>
        <v/>
      </c>
      <c r="B554">
        <f>INDEX(resultados!$A$2:$ZZ$747, 548, MATCH($B$2, resultados!$A$1:$ZZ$1, 0))</f>
        <v/>
      </c>
      <c r="C554">
        <f>INDEX(resultados!$A$2:$ZZ$747, 548, MATCH($B$3, resultados!$A$1:$ZZ$1, 0))</f>
        <v/>
      </c>
    </row>
    <row r="555">
      <c r="A555">
        <f>INDEX(resultados!$A$2:$ZZ$747, 549, MATCH($B$1, resultados!$A$1:$ZZ$1, 0))</f>
        <v/>
      </c>
      <c r="B555">
        <f>INDEX(resultados!$A$2:$ZZ$747, 549, MATCH($B$2, resultados!$A$1:$ZZ$1, 0))</f>
        <v/>
      </c>
      <c r="C555">
        <f>INDEX(resultados!$A$2:$ZZ$747, 549, MATCH($B$3, resultados!$A$1:$ZZ$1, 0))</f>
        <v/>
      </c>
    </row>
    <row r="556">
      <c r="A556">
        <f>INDEX(resultados!$A$2:$ZZ$747, 550, MATCH($B$1, resultados!$A$1:$ZZ$1, 0))</f>
        <v/>
      </c>
      <c r="B556">
        <f>INDEX(resultados!$A$2:$ZZ$747, 550, MATCH($B$2, resultados!$A$1:$ZZ$1, 0))</f>
        <v/>
      </c>
      <c r="C556">
        <f>INDEX(resultados!$A$2:$ZZ$747, 550, MATCH($B$3, resultados!$A$1:$ZZ$1, 0))</f>
        <v/>
      </c>
    </row>
    <row r="557">
      <c r="A557">
        <f>INDEX(resultados!$A$2:$ZZ$747, 551, MATCH($B$1, resultados!$A$1:$ZZ$1, 0))</f>
        <v/>
      </c>
      <c r="B557">
        <f>INDEX(resultados!$A$2:$ZZ$747, 551, MATCH($B$2, resultados!$A$1:$ZZ$1, 0))</f>
        <v/>
      </c>
      <c r="C557">
        <f>INDEX(resultados!$A$2:$ZZ$747, 551, MATCH($B$3, resultados!$A$1:$ZZ$1, 0))</f>
        <v/>
      </c>
    </row>
    <row r="558">
      <c r="A558">
        <f>INDEX(resultados!$A$2:$ZZ$747, 552, MATCH($B$1, resultados!$A$1:$ZZ$1, 0))</f>
        <v/>
      </c>
      <c r="B558">
        <f>INDEX(resultados!$A$2:$ZZ$747, 552, MATCH($B$2, resultados!$A$1:$ZZ$1, 0))</f>
        <v/>
      </c>
      <c r="C558">
        <f>INDEX(resultados!$A$2:$ZZ$747, 552, MATCH($B$3, resultados!$A$1:$ZZ$1, 0))</f>
        <v/>
      </c>
    </row>
    <row r="559">
      <c r="A559">
        <f>INDEX(resultados!$A$2:$ZZ$747, 553, MATCH($B$1, resultados!$A$1:$ZZ$1, 0))</f>
        <v/>
      </c>
      <c r="B559">
        <f>INDEX(resultados!$A$2:$ZZ$747, 553, MATCH($B$2, resultados!$A$1:$ZZ$1, 0))</f>
        <v/>
      </c>
      <c r="C559">
        <f>INDEX(resultados!$A$2:$ZZ$747, 553, MATCH($B$3, resultados!$A$1:$ZZ$1, 0))</f>
        <v/>
      </c>
    </row>
    <row r="560">
      <c r="A560">
        <f>INDEX(resultados!$A$2:$ZZ$747, 554, MATCH($B$1, resultados!$A$1:$ZZ$1, 0))</f>
        <v/>
      </c>
      <c r="B560">
        <f>INDEX(resultados!$A$2:$ZZ$747, 554, MATCH($B$2, resultados!$A$1:$ZZ$1, 0))</f>
        <v/>
      </c>
      <c r="C560">
        <f>INDEX(resultados!$A$2:$ZZ$747, 554, MATCH($B$3, resultados!$A$1:$ZZ$1, 0))</f>
        <v/>
      </c>
    </row>
    <row r="561">
      <c r="A561">
        <f>INDEX(resultados!$A$2:$ZZ$747, 555, MATCH($B$1, resultados!$A$1:$ZZ$1, 0))</f>
        <v/>
      </c>
      <c r="B561">
        <f>INDEX(resultados!$A$2:$ZZ$747, 555, MATCH($B$2, resultados!$A$1:$ZZ$1, 0))</f>
        <v/>
      </c>
      <c r="C561">
        <f>INDEX(resultados!$A$2:$ZZ$747, 555, MATCH($B$3, resultados!$A$1:$ZZ$1, 0))</f>
        <v/>
      </c>
    </row>
    <row r="562">
      <c r="A562">
        <f>INDEX(resultados!$A$2:$ZZ$747, 556, MATCH($B$1, resultados!$A$1:$ZZ$1, 0))</f>
        <v/>
      </c>
      <c r="B562">
        <f>INDEX(resultados!$A$2:$ZZ$747, 556, MATCH($B$2, resultados!$A$1:$ZZ$1, 0))</f>
        <v/>
      </c>
      <c r="C562">
        <f>INDEX(resultados!$A$2:$ZZ$747, 556, MATCH($B$3, resultados!$A$1:$ZZ$1, 0))</f>
        <v/>
      </c>
    </row>
    <row r="563">
      <c r="A563">
        <f>INDEX(resultados!$A$2:$ZZ$747, 557, MATCH($B$1, resultados!$A$1:$ZZ$1, 0))</f>
        <v/>
      </c>
      <c r="B563">
        <f>INDEX(resultados!$A$2:$ZZ$747, 557, MATCH($B$2, resultados!$A$1:$ZZ$1, 0))</f>
        <v/>
      </c>
      <c r="C563">
        <f>INDEX(resultados!$A$2:$ZZ$747, 557, MATCH($B$3, resultados!$A$1:$ZZ$1, 0))</f>
        <v/>
      </c>
    </row>
    <row r="564">
      <c r="A564">
        <f>INDEX(resultados!$A$2:$ZZ$747, 558, MATCH($B$1, resultados!$A$1:$ZZ$1, 0))</f>
        <v/>
      </c>
      <c r="B564">
        <f>INDEX(resultados!$A$2:$ZZ$747, 558, MATCH($B$2, resultados!$A$1:$ZZ$1, 0))</f>
        <v/>
      </c>
      <c r="C564">
        <f>INDEX(resultados!$A$2:$ZZ$747, 558, MATCH($B$3, resultados!$A$1:$ZZ$1, 0))</f>
        <v/>
      </c>
    </row>
    <row r="565">
      <c r="A565">
        <f>INDEX(resultados!$A$2:$ZZ$747, 559, MATCH($B$1, resultados!$A$1:$ZZ$1, 0))</f>
        <v/>
      </c>
      <c r="B565">
        <f>INDEX(resultados!$A$2:$ZZ$747, 559, MATCH($B$2, resultados!$A$1:$ZZ$1, 0))</f>
        <v/>
      </c>
      <c r="C565">
        <f>INDEX(resultados!$A$2:$ZZ$747, 559, MATCH($B$3, resultados!$A$1:$ZZ$1, 0))</f>
        <v/>
      </c>
    </row>
    <row r="566">
      <c r="A566">
        <f>INDEX(resultados!$A$2:$ZZ$747, 560, MATCH($B$1, resultados!$A$1:$ZZ$1, 0))</f>
        <v/>
      </c>
      <c r="B566">
        <f>INDEX(resultados!$A$2:$ZZ$747, 560, MATCH($B$2, resultados!$A$1:$ZZ$1, 0))</f>
        <v/>
      </c>
      <c r="C566">
        <f>INDEX(resultados!$A$2:$ZZ$747, 560, MATCH($B$3, resultados!$A$1:$ZZ$1, 0))</f>
        <v/>
      </c>
    </row>
    <row r="567">
      <c r="A567">
        <f>INDEX(resultados!$A$2:$ZZ$747, 561, MATCH($B$1, resultados!$A$1:$ZZ$1, 0))</f>
        <v/>
      </c>
      <c r="B567">
        <f>INDEX(resultados!$A$2:$ZZ$747, 561, MATCH($B$2, resultados!$A$1:$ZZ$1, 0))</f>
        <v/>
      </c>
      <c r="C567">
        <f>INDEX(resultados!$A$2:$ZZ$747, 561, MATCH($B$3, resultados!$A$1:$ZZ$1, 0))</f>
        <v/>
      </c>
    </row>
    <row r="568">
      <c r="A568">
        <f>INDEX(resultados!$A$2:$ZZ$747, 562, MATCH($B$1, resultados!$A$1:$ZZ$1, 0))</f>
        <v/>
      </c>
      <c r="B568">
        <f>INDEX(resultados!$A$2:$ZZ$747, 562, MATCH($B$2, resultados!$A$1:$ZZ$1, 0))</f>
        <v/>
      </c>
      <c r="C568">
        <f>INDEX(resultados!$A$2:$ZZ$747, 562, MATCH($B$3, resultados!$A$1:$ZZ$1, 0))</f>
        <v/>
      </c>
    </row>
    <row r="569">
      <c r="A569">
        <f>INDEX(resultados!$A$2:$ZZ$747, 563, MATCH($B$1, resultados!$A$1:$ZZ$1, 0))</f>
        <v/>
      </c>
      <c r="B569">
        <f>INDEX(resultados!$A$2:$ZZ$747, 563, MATCH($B$2, resultados!$A$1:$ZZ$1, 0))</f>
        <v/>
      </c>
      <c r="C569">
        <f>INDEX(resultados!$A$2:$ZZ$747, 563, MATCH($B$3, resultados!$A$1:$ZZ$1, 0))</f>
        <v/>
      </c>
    </row>
    <row r="570">
      <c r="A570">
        <f>INDEX(resultados!$A$2:$ZZ$747, 564, MATCH($B$1, resultados!$A$1:$ZZ$1, 0))</f>
        <v/>
      </c>
      <c r="B570">
        <f>INDEX(resultados!$A$2:$ZZ$747, 564, MATCH($B$2, resultados!$A$1:$ZZ$1, 0))</f>
        <v/>
      </c>
      <c r="C570">
        <f>INDEX(resultados!$A$2:$ZZ$747, 564, MATCH($B$3, resultados!$A$1:$ZZ$1, 0))</f>
        <v/>
      </c>
    </row>
    <row r="571">
      <c r="A571">
        <f>INDEX(resultados!$A$2:$ZZ$747, 565, MATCH($B$1, resultados!$A$1:$ZZ$1, 0))</f>
        <v/>
      </c>
      <c r="B571">
        <f>INDEX(resultados!$A$2:$ZZ$747, 565, MATCH($B$2, resultados!$A$1:$ZZ$1, 0))</f>
        <v/>
      </c>
      <c r="C571">
        <f>INDEX(resultados!$A$2:$ZZ$747, 565, MATCH($B$3, resultados!$A$1:$ZZ$1, 0))</f>
        <v/>
      </c>
    </row>
    <row r="572">
      <c r="A572">
        <f>INDEX(resultados!$A$2:$ZZ$747, 566, MATCH($B$1, resultados!$A$1:$ZZ$1, 0))</f>
        <v/>
      </c>
      <c r="B572">
        <f>INDEX(resultados!$A$2:$ZZ$747, 566, MATCH($B$2, resultados!$A$1:$ZZ$1, 0))</f>
        <v/>
      </c>
      <c r="C572">
        <f>INDEX(resultados!$A$2:$ZZ$747, 566, MATCH($B$3, resultados!$A$1:$ZZ$1, 0))</f>
        <v/>
      </c>
    </row>
    <row r="573">
      <c r="A573">
        <f>INDEX(resultados!$A$2:$ZZ$747, 567, MATCH($B$1, resultados!$A$1:$ZZ$1, 0))</f>
        <v/>
      </c>
      <c r="B573">
        <f>INDEX(resultados!$A$2:$ZZ$747, 567, MATCH($B$2, resultados!$A$1:$ZZ$1, 0))</f>
        <v/>
      </c>
      <c r="C573">
        <f>INDEX(resultados!$A$2:$ZZ$747, 567, MATCH($B$3, resultados!$A$1:$ZZ$1, 0))</f>
        <v/>
      </c>
    </row>
    <row r="574">
      <c r="A574">
        <f>INDEX(resultados!$A$2:$ZZ$747, 568, MATCH($B$1, resultados!$A$1:$ZZ$1, 0))</f>
        <v/>
      </c>
      <c r="B574">
        <f>INDEX(resultados!$A$2:$ZZ$747, 568, MATCH($B$2, resultados!$A$1:$ZZ$1, 0))</f>
        <v/>
      </c>
      <c r="C574">
        <f>INDEX(resultados!$A$2:$ZZ$747, 568, MATCH($B$3, resultados!$A$1:$ZZ$1, 0))</f>
        <v/>
      </c>
    </row>
    <row r="575">
      <c r="A575">
        <f>INDEX(resultados!$A$2:$ZZ$747, 569, MATCH($B$1, resultados!$A$1:$ZZ$1, 0))</f>
        <v/>
      </c>
      <c r="B575">
        <f>INDEX(resultados!$A$2:$ZZ$747, 569, MATCH($B$2, resultados!$A$1:$ZZ$1, 0))</f>
        <v/>
      </c>
      <c r="C575">
        <f>INDEX(resultados!$A$2:$ZZ$747, 569, MATCH($B$3, resultados!$A$1:$ZZ$1, 0))</f>
        <v/>
      </c>
    </row>
    <row r="576">
      <c r="A576">
        <f>INDEX(resultados!$A$2:$ZZ$747, 570, MATCH($B$1, resultados!$A$1:$ZZ$1, 0))</f>
        <v/>
      </c>
      <c r="B576">
        <f>INDEX(resultados!$A$2:$ZZ$747, 570, MATCH($B$2, resultados!$A$1:$ZZ$1, 0))</f>
        <v/>
      </c>
      <c r="C576">
        <f>INDEX(resultados!$A$2:$ZZ$747, 570, MATCH($B$3, resultados!$A$1:$ZZ$1, 0))</f>
        <v/>
      </c>
    </row>
    <row r="577">
      <c r="A577">
        <f>INDEX(resultados!$A$2:$ZZ$747, 571, MATCH($B$1, resultados!$A$1:$ZZ$1, 0))</f>
        <v/>
      </c>
      <c r="B577">
        <f>INDEX(resultados!$A$2:$ZZ$747, 571, MATCH($B$2, resultados!$A$1:$ZZ$1, 0))</f>
        <v/>
      </c>
      <c r="C577">
        <f>INDEX(resultados!$A$2:$ZZ$747, 571, MATCH($B$3, resultados!$A$1:$ZZ$1, 0))</f>
        <v/>
      </c>
    </row>
    <row r="578">
      <c r="A578">
        <f>INDEX(resultados!$A$2:$ZZ$747, 572, MATCH($B$1, resultados!$A$1:$ZZ$1, 0))</f>
        <v/>
      </c>
      <c r="B578">
        <f>INDEX(resultados!$A$2:$ZZ$747, 572, MATCH($B$2, resultados!$A$1:$ZZ$1, 0))</f>
        <v/>
      </c>
      <c r="C578">
        <f>INDEX(resultados!$A$2:$ZZ$747, 572, MATCH($B$3, resultados!$A$1:$ZZ$1, 0))</f>
        <v/>
      </c>
    </row>
    <row r="579">
      <c r="A579">
        <f>INDEX(resultados!$A$2:$ZZ$747, 573, MATCH($B$1, resultados!$A$1:$ZZ$1, 0))</f>
        <v/>
      </c>
      <c r="B579">
        <f>INDEX(resultados!$A$2:$ZZ$747, 573, MATCH($B$2, resultados!$A$1:$ZZ$1, 0))</f>
        <v/>
      </c>
      <c r="C579">
        <f>INDEX(resultados!$A$2:$ZZ$747, 573, MATCH($B$3, resultados!$A$1:$ZZ$1, 0))</f>
        <v/>
      </c>
    </row>
    <row r="580">
      <c r="A580">
        <f>INDEX(resultados!$A$2:$ZZ$747, 574, MATCH($B$1, resultados!$A$1:$ZZ$1, 0))</f>
        <v/>
      </c>
      <c r="B580">
        <f>INDEX(resultados!$A$2:$ZZ$747, 574, MATCH($B$2, resultados!$A$1:$ZZ$1, 0))</f>
        <v/>
      </c>
      <c r="C580">
        <f>INDEX(resultados!$A$2:$ZZ$747, 574, MATCH($B$3, resultados!$A$1:$ZZ$1, 0))</f>
        <v/>
      </c>
    </row>
    <row r="581">
      <c r="A581">
        <f>INDEX(resultados!$A$2:$ZZ$747, 575, MATCH($B$1, resultados!$A$1:$ZZ$1, 0))</f>
        <v/>
      </c>
      <c r="B581">
        <f>INDEX(resultados!$A$2:$ZZ$747, 575, MATCH($B$2, resultados!$A$1:$ZZ$1, 0))</f>
        <v/>
      </c>
      <c r="C581">
        <f>INDEX(resultados!$A$2:$ZZ$747, 575, MATCH($B$3, resultados!$A$1:$ZZ$1, 0))</f>
        <v/>
      </c>
    </row>
    <row r="582">
      <c r="A582">
        <f>INDEX(resultados!$A$2:$ZZ$747, 576, MATCH($B$1, resultados!$A$1:$ZZ$1, 0))</f>
        <v/>
      </c>
      <c r="B582">
        <f>INDEX(resultados!$A$2:$ZZ$747, 576, MATCH($B$2, resultados!$A$1:$ZZ$1, 0))</f>
        <v/>
      </c>
      <c r="C582">
        <f>INDEX(resultados!$A$2:$ZZ$747, 576, MATCH($B$3, resultados!$A$1:$ZZ$1, 0))</f>
        <v/>
      </c>
    </row>
    <row r="583">
      <c r="A583">
        <f>INDEX(resultados!$A$2:$ZZ$747, 577, MATCH($B$1, resultados!$A$1:$ZZ$1, 0))</f>
        <v/>
      </c>
      <c r="B583">
        <f>INDEX(resultados!$A$2:$ZZ$747, 577, MATCH($B$2, resultados!$A$1:$ZZ$1, 0))</f>
        <v/>
      </c>
      <c r="C583">
        <f>INDEX(resultados!$A$2:$ZZ$747, 577, MATCH($B$3, resultados!$A$1:$ZZ$1, 0))</f>
        <v/>
      </c>
    </row>
    <row r="584">
      <c r="A584">
        <f>INDEX(resultados!$A$2:$ZZ$747, 578, MATCH($B$1, resultados!$A$1:$ZZ$1, 0))</f>
        <v/>
      </c>
      <c r="B584">
        <f>INDEX(resultados!$A$2:$ZZ$747, 578, MATCH($B$2, resultados!$A$1:$ZZ$1, 0))</f>
        <v/>
      </c>
      <c r="C584">
        <f>INDEX(resultados!$A$2:$ZZ$747, 578, MATCH($B$3, resultados!$A$1:$ZZ$1, 0))</f>
        <v/>
      </c>
    </row>
    <row r="585">
      <c r="A585">
        <f>INDEX(resultados!$A$2:$ZZ$747, 579, MATCH($B$1, resultados!$A$1:$ZZ$1, 0))</f>
        <v/>
      </c>
      <c r="B585">
        <f>INDEX(resultados!$A$2:$ZZ$747, 579, MATCH($B$2, resultados!$A$1:$ZZ$1, 0))</f>
        <v/>
      </c>
      <c r="C585">
        <f>INDEX(resultados!$A$2:$ZZ$747, 579, MATCH($B$3, resultados!$A$1:$ZZ$1, 0))</f>
        <v/>
      </c>
    </row>
    <row r="586">
      <c r="A586">
        <f>INDEX(resultados!$A$2:$ZZ$747, 580, MATCH($B$1, resultados!$A$1:$ZZ$1, 0))</f>
        <v/>
      </c>
      <c r="B586">
        <f>INDEX(resultados!$A$2:$ZZ$747, 580, MATCH($B$2, resultados!$A$1:$ZZ$1, 0))</f>
        <v/>
      </c>
      <c r="C586">
        <f>INDEX(resultados!$A$2:$ZZ$747, 580, MATCH($B$3, resultados!$A$1:$ZZ$1, 0))</f>
        <v/>
      </c>
    </row>
    <row r="587">
      <c r="A587">
        <f>INDEX(resultados!$A$2:$ZZ$747, 581, MATCH($B$1, resultados!$A$1:$ZZ$1, 0))</f>
        <v/>
      </c>
      <c r="B587">
        <f>INDEX(resultados!$A$2:$ZZ$747, 581, MATCH($B$2, resultados!$A$1:$ZZ$1, 0))</f>
        <v/>
      </c>
      <c r="C587">
        <f>INDEX(resultados!$A$2:$ZZ$747, 581, MATCH($B$3, resultados!$A$1:$ZZ$1, 0))</f>
        <v/>
      </c>
    </row>
    <row r="588">
      <c r="A588">
        <f>INDEX(resultados!$A$2:$ZZ$747, 582, MATCH($B$1, resultados!$A$1:$ZZ$1, 0))</f>
        <v/>
      </c>
      <c r="B588">
        <f>INDEX(resultados!$A$2:$ZZ$747, 582, MATCH($B$2, resultados!$A$1:$ZZ$1, 0))</f>
        <v/>
      </c>
      <c r="C588">
        <f>INDEX(resultados!$A$2:$ZZ$747, 582, MATCH($B$3, resultados!$A$1:$ZZ$1, 0))</f>
        <v/>
      </c>
    </row>
    <row r="589">
      <c r="A589">
        <f>INDEX(resultados!$A$2:$ZZ$747, 583, MATCH($B$1, resultados!$A$1:$ZZ$1, 0))</f>
        <v/>
      </c>
      <c r="B589">
        <f>INDEX(resultados!$A$2:$ZZ$747, 583, MATCH($B$2, resultados!$A$1:$ZZ$1, 0))</f>
        <v/>
      </c>
      <c r="C589">
        <f>INDEX(resultados!$A$2:$ZZ$747, 583, MATCH($B$3, resultados!$A$1:$ZZ$1, 0))</f>
        <v/>
      </c>
    </row>
    <row r="590">
      <c r="A590">
        <f>INDEX(resultados!$A$2:$ZZ$747, 584, MATCH($B$1, resultados!$A$1:$ZZ$1, 0))</f>
        <v/>
      </c>
      <c r="B590">
        <f>INDEX(resultados!$A$2:$ZZ$747, 584, MATCH($B$2, resultados!$A$1:$ZZ$1, 0))</f>
        <v/>
      </c>
      <c r="C590">
        <f>INDEX(resultados!$A$2:$ZZ$747, 584, MATCH($B$3, resultados!$A$1:$ZZ$1, 0))</f>
        <v/>
      </c>
    </row>
    <row r="591">
      <c r="A591">
        <f>INDEX(resultados!$A$2:$ZZ$747, 585, MATCH($B$1, resultados!$A$1:$ZZ$1, 0))</f>
        <v/>
      </c>
      <c r="B591">
        <f>INDEX(resultados!$A$2:$ZZ$747, 585, MATCH($B$2, resultados!$A$1:$ZZ$1, 0))</f>
        <v/>
      </c>
      <c r="C591">
        <f>INDEX(resultados!$A$2:$ZZ$747, 585, MATCH($B$3, resultados!$A$1:$ZZ$1, 0))</f>
        <v/>
      </c>
    </row>
    <row r="592">
      <c r="A592">
        <f>INDEX(resultados!$A$2:$ZZ$747, 586, MATCH($B$1, resultados!$A$1:$ZZ$1, 0))</f>
        <v/>
      </c>
      <c r="B592">
        <f>INDEX(resultados!$A$2:$ZZ$747, 586, MATCH($B$2, resultados!$A$1:$ZZ$1, 0))</f>
        <v/>
      </c>
      <c r="C592">
        <f>INDEX(resultados!$A$2:$ZZ$747, 586, MATCH($B$3, resultados!$A$1:$ZZ$1, 0))</f>
        <v/>
      </c>
    </row>
    <row r="593">
      <c r="A593">
        <f>INDEX(resultados!$A$2:$ZZ$747, 587, MATCH($B$1, resultados!$A$1:$ZZ$1, 0))</f>
        <v/>
      </c>
      <c r="B593">
        <f>INDEX(resultados!$A$2:$ZZ$747, 587, MATCH($B$2, resultados!$A$1:$ZZ$1, 0))</f>
        <v/>
      </c>
      <c r="C593">
        <f>INDEX(resultados!$A$2:$ZZ$747, 587, MATCH($B$3, resultados!$A$1:$ZZ$1, 0))</f>
        <v/>
      </c>
    </row>
    <row r="594">
      <c r="A594">
        <f>INDEX(resultados!$A$2:$ZZ$747, 588, MATCH($B$1, resultados!$A$1:$ZZ$1, 0))</f>
        <v/>
      </c>
      <c r="B594">
        <f>INDEX(resultados!$A$2:$ZZ$747, 588, MATCH($B$2, resultados!$A$1:$ZZ$1, 0))</f>
        <v/>
      </c>
      <c r="C594">
        <f>INDEX(resultados!$A$2:$ZZ$747, 588, MATCH($B$3, resultados!$A$1:$ZZ$1, 0))</f>
        <v/>
      </c>
    </row>
    <row r="595">
      <c r="A595">
        <f>INDEX(resultados!$A$2:$ZZ$747, 589, MATCH($B$1, resultados!$A$1:$ZZ$1, 0))</f>
        <v/>
      </c>
      <c r="B595">
        <f>INDEX(resultados!$A$2:$ZZ$747, 589, MATCH($B$2, resultados!$A$1:$ZZ$1, 0))</f>
        <v/>
      </c>
      <c r="C595">
        <f>INDEX(resultados!$A$2:$ZZ$747, 589, MATCH($B$3, resultados!$A$1:$ZZ$1, 0))</f>
        <v/>
      </c>
    </row>
    <row r="596">
      <c r="A596">
        <f>INDEX(resultados!$A$2:$ZZ$747, 590, MATCH($B$1, resultados!$A$1:$ZZ$1, 0))</f>
        <v/>
      </c>
      <c r="B596">
        <f>INDEX(resultados!$A$2:$ZZ$747, 590, MATCH($B$2, resultados!$A$1:$ZZ$1, 0))</f>
        <v/>
      </c>
      <c r="C596">
        <f>INDEX(resultados!$A$2:$ZZ$747, 590, MATCH($B$3, resultados!$A$1:$ZZ$1, 0))</f>
        <v/>
      </c>
    </row>
    <row r="597">
      <c r="A597">
        <f>INDEX(resultados!$A$2:$ZZ$747, 591, MATCH($B$1, resultados!$A$1:$ZZ$1, 0))</f>
        <v/>
      </c>
      <c r="B597">
        <f>INDEX(resultados!$A$2:$ZZ$747, 591, MATCH($B$2, resultados!$A$1:$ZZ$1, 0))</f>
        <v/>
      </c>
      <c r="C597">
        <f>INDEX(resultados!$A$2:$ZZ$747, 591, MATCH($B$3, resultados!$A$1:$ZZ$1, 0))</f>
        <v/>
      </c>
    </row>
    <row r="598">
      <c r="A598">
        <f>INDEX(resultados!$A$2:$ZZ$747, 592, MATCH($B$1, resultados!$A$1:$ZZ$1, 0))</f>
        <v/>
      </c>
      <c r="B598">
        <f>INDEX(resultados!$A$2:$ZZ$747, 592, MATCH($B$2, resultados!$A$1:$ZZ$1, 0))</f>
        <v/>
      </c>
      <c r="C598">
        <f>INDEX(resultados!$A$2:$ZZ$747, 592, MATCH($B$3, resultados!$A$1:$ZZ$1, 0))</f>
        <v/>
      </c>
    </row>
    <row r="599">
      <c r="A599">
        <f>INDEX(resultados!$A$2:$ZZ$747, 593, MATCH($B$1, resultados!$A$1:$ZZ$1, 0))</f>
        <v/>
      </c>
      <c r="B599">
        <f>INDEX(resultados!$A$2:$ZZ$747, 593, MATCH($B$2, resultados!$A$1:$ZZ$1, 0))</f>
        <v/>
      </c>
      <c r="C599">
        <f>INDEX(resultados!$A$2:$ZZ$747, 593, MATCH($B$3, resultados!$A$1:$ZZ$1, 0))</f>
        <v/>
      </c>
    </row>
    <row r="600">
      <c r="A600">
        <f>INDEX(resultados!$A$2:$ZZ$747, 594, MATCH($B$1, resultados!$A$1:$ZZ$1, 0))</f>
        <v/>
      </c>
      <c r="B600">
        <f>INDEX(resultados!$A$2:$ZZ$747, 594, MATCH($B$2, resultados!$A$1:$ZZ$1, 0))</f>
        <v/>
      </c>
      <c r="C600">
        <f>INDEX(resultados!$A$2:$ZZ$747, 594, MATCH($B$3, resultados!$A$1:$ZZ$1, 0))</f>
        <v/>
      </c>
    </row>
    <row r="601">
      <c r="A601">
        <f>INDEX(resultados!$A$2:$ZZ$747, 595, MATCH($B$1, resultados!$A$1:$ZZ$1, 0))</f>
        <v/>
      </c>
      <c r="B601">
        <f>INDEX(resultados!$A$2:$ZZ$747, 595, MATCH($B$2, resultados!$A$1:$ZZ$1, 0))</f>
        <v/>
      </c>
      <c r="C601">
        <f>INDEX(resultados!$A$2:$ZZ$747, 595, MATCH($B$3, resultados!$A$1:$ZZ$1, 0))</f>
        <v/>
      </c>
    </row>
    <row r="602">
      <c r="A602">
        <f>INDEX(resultados!$A$2:$ZZ$747, 596, MATCH($B$1, resultados!$A$1:$ZZ$1, 0))</f>
        <v/>
      </c>
      <c r="B602">
        <f>INDEX(resultados!$A$2:$ZZ$747, 596, MATCH($B$2, resultados!$A$1:$ZZ$1, 0))</f>
        <v/>
      </c>
      <c r="C602">
        <f>INDEX(resultados!$A$2:$ZZ$747, 596, MATCH($B$3, resultados!$A$1:$ZZ$1, 0))</f>
        <v/>
      </c>
    </row>
    <row r="603">
      <c r="A603">
        <f>INDEX(resultados!$A$2:$ZZ$747, 597, MATCH($B$1, resultados!$A$1:$ZZ$1, 0))</f>
        <v/>
      </c>
      <c r="B603">
        <f>INDEX(resultados!$A$2:$ZZ$747, 597, MATCH($B$2, resultados!$A$1:$ZZ$1, 0))</f>
        <v/>
      </c>
      <c r="C603">
        <f>INDEX(resultados!$A$2:$ZZ$747, 597, MATCH($B$3, resultados!$A$1:$ZZ$1, 0))</f>
        <v/>
      </c>
    </row>
    <row r="604">
      <c r="A604">
        <f>INDEX(resultados!$A$2:$ZZ$747, 598, MATCH($B$1, resultados!$A$1:$ZZ$1, 0))</f>
        <v/>
      </c>
      <c r="B604">
        <f>INDEX(resultados!$A$2:$ZZ$747, 598, MATCH($B$2, resultados!$A$1:$ZZ$1, 0))</f>
        <v/>
      </c>
      <c r="C604">
        <f>INDEX(resultados!$A$2:$ZZ$747, 598, MATCH($B$3, resultados!$A$1:$ZZ$1, 0))</f>
        <v/>
      </c>
    </row>
    <row r="605">
      <c r="A605">
        <f>INDEX(resultados!$A$2:$ZZ$747, 599, MATCH($B$1, resultados!$A$1:$ZZ$1, 0))</f>
        <v/>
      </c>
      <c r="B605">
        <f>INDEX(resultados!$A$2:$ZZ$747, 599, MATCH($B$2, resultados!$A$1:$ZZ$1, 0))</f>
        <v/>
      </c>
      <c r="C605">
        <f>INDEX(resultados!$A$2:$ZZ$747, 599, MATCH($B$3, resultados!$A$1:$ZZ$1, 0))</f>
        <v/>
      </c>
    </row>
    <row r="606">
      <c r="A606">
        <f>INDEX(resultados!$A$2:$ZZ$747, 600, MATCH($B$1, resultados!$A$1:$ZZ$1, 0))</f>
        <v/>
      </c>
      <c r="B606">
        <f>INDEX(resultados!$A$2:$ZZ$747, 600, MATCH($B$2, resultados!$A$1:$ZZ$1, 0))</f>
        <v/>
      </c>
      <c r="C606">
        <f>INDEX(resultados!$A$2:$ZZ$747, 600, MATCH($B$3, resultados!$A$1:$ZZ$1, 0))</f>
        <v/>
      </c>
    </row>
    <row r="607">
      <c r="A607">
        <f>INDEX(resultados!$A$2:$ZZ$747, 601, MATCH($B$1, resultados!$A$1:$ZZ$1, 0))</f>
        <v/>
      </c>
      <c r="B607">
        <f>INDEX(resultados!$A$2:$ZZ$747, 601, MATCH($B$2, resultados!$A$1:$ZZ$1, 0))</f>
        <v/>
      </c>
      <c r="C607">
        <f>INDEX(resultados!$A$2:$ZZ$747, 601, MATCH($B$3, resultados!$A$1:$ZZ$1, 0))</f>
        <v/>
      </c>
    </row>
    <row r="608">
      <c r="A608">
        <f>INDEX(resultados!$A$2:$ZZ$747, 602, MATCH($B$1, resultados!$A$1:$ZZ$1, 0))</f>
        <v/>
      </c>
      <c r="B608">
        <f>INDEX(resultados!$A$2:$ZZ$747, 602, MATCH($B$2, resultados!$A$1:$ZZ$1, 0))</f>
        <v/>
      </c>
      <c r="C608">
        <f>INDEX(resultados!$A$2:$ZZ$747, 602, MATCH($B$3, resultados!$A$1:$ZZ$1, 0))</f>
        <v/>
      </c>
    </row>
    <row r="609">
      <c r="A609">
        <f>INDEX(resultados!$A$2:$ZZ$747, 603, MATCH($B$1, resultados!$A$1:$ZZ$1, 0))</f>
        <v/>
      </c>
      <c r="B609">
        <f>INDEX(resultados!$A$2:$ZZ$747, 603, MATCH($B$2, resultados!$A$1:$ZZ$1, 0))</f>
        <v/>
      </c>
      <c r="C609">
        <f>INDEX(resultados!$A$2:$ZZ$747, 603, MATCH($B$3, resultados!$A$1:$ZZ$1, 0))</f>
        <v/>
      </c>
    </row>
    <row r="610">
      <c r="A610">
        <f>INDEX(resultados!$A$2:$ZZ$747, 604, MATCH($B$1, resultados!$A$1:$ZZ$1, 0))</f>
        <v/>
      </c>
      <c r="B610">
        <f>INDEX(resultados!$A$2:$ZZ$747, 604, MATCH($B$2, resultados!$A$1:$ZZ$1, 0))</f>
        <v/>
      </c>
      <c r="C610">
        <f>INDEX(resultados!$A$2:$ZZ$747, 604, MATCH($B$3, resultados!$A$1:$ZZ$1, 0))</f>
        <v/>
      </c>
    </row>
    <row r="611">
      <c r="A611">
        <f>INDEX(resultados!$A$2:$ZZ$747, 605, MATCH($B$1, resultados!$A$1:$ZZ$1, 0))</f>
        <v/>
      </c>
      <c r="B611">
        <f>INDEX(resultados!$A$2:$ZZ$747, 605, MATCH($B$2, resultados!$A$1:$ZZ$1, 0))</f>
        <v/>
      </c>
      <c r="C611">
        <f>INDEX(resultados!$A$2:$ZZ$747, 605, MATCH($B$3, resultados!$A$1:$ZZ$1, 0))</f>
        <v/>
      </c>
    </row>
    <row r="612">
      <c r="A612">
        <f>INDEX(resultados!$A$2:$ZZ$747, 606, MATCH($B$1, resultados!$A$1:$ZZ$1, 0))</f>
        <v/>
      </c>
      <c r="B612">
        <f>INDEX(resultados!$A$2:$ZZ$747, 606, MATCH($B$2, resultados!$A$1:$ZZ$1, 0))</f>
        <v/>
      </c>
      <c r="C612">
        <f>INDEX(resultados!$A$2:$ZZ$747, 606, MATCH($B$3, resultados!$A$1:$ZZ$1, 0))</f>
        <v/>
      </c>
    </row>
    <row r="613">
      <c r="A613">
        <f>INDEX(resultados!$A$2:$ZZ$747, 607, MATCH($B$1, resultados!$A$1:$ZZ$1, 0))</f>
        <v/>
      </c>
      <c r="B613">
        <f>INDEX(resultados!$A$2:$ZZ$747, 607, MATCH($B$2, resultados!$A$1:$ZZ$1, 0))</f>
        <v/>
      </c>
      <c r="C613">
        <f>INDEX(resultados!$A$2:$ZZ$747, 607, MATCH($B$3, resultados!$A$1:$ZZ$1, 0))</f>
        <v/>
      </c>
    </row>
    <row r="614">
      <c r="A614">
        <f>INDEX(resultados!$A$2:$ZZ$747, 608, MATCH($B$1, resultados!$A$1:$ZZ$1, 0))</f>
        <v/>
      </c>
      <c r="B614">
        <f>INDEX(resultados!$A$2:$ZZ$747, 608, MATCH($B$2, resultados!$A$1:$ZZ$1, 0))</f>
        <v/>
      </c>
      <c r="C614">
        <f>INDEX(resultados!$A$2:$ZZ$747, 608, MATCH($B$3, resultados!$A$1:$ZZ$1, 0))</f>
        <v/>
      </c>
    </row>
    <row r="615">
      <c r="A615">
        <f>INDEX(resultados!$A$2:$ZZ$747, 609, MATCH($B$1, resultados!$A$1:$ZZ$1, 0))</f>
        <v/>
      </c>
      <c r="B615">
        <f>INDEX(resultados!$A$2:$ZZ$747, 609, MATCH($B$2, resultados!$A$1:$ZZ$1, 0))</f>
        <v/>
      </c>
      <c r="C615">
        <f>INDEX(resultados!$A$2:$ZZ$747, 609, MATCH($B$3, resultados!$A$1:$ZZ$1, 0))</f>
        <v/>
      </c>
    </row>
    <row r="616">
      <c r="A616">
        <f>INDEX(resultados!$A$2:$ZZ$747, 610, MATCH($B$1, resultados!$A$1:$ZZ$1, 0))</f>
        <v/>
      </c>
      <c r="B616">
        <f>INDEX(resultados!$A$2:$ZZ$747, 610, MATCH($B$2, resultados!$A$1:$ZZ$1, 0))</f>
        <v/>
      </c>
      <c r="C616">
        <f>INDEX(resultados!$A$2:$ZZ$747, 610, MATCH($B$3, resultados!$A$1:$ZZ$1, 0))</f>
        <v/>
      </c>
    </row>
    <row r="617">
      <c r="A617">
        <f>INDEX(resultados!$A$2:$ZZ$747, 611, MATCH($B$1, resultados!$A$1:$ZZ$1, 0))</f>
        <v/>
      </c>
      <c r="B617">
        <f>INDEX(resultados!$A$2:$ZZ$747, 611, MATCH($B$2, resultados!$A$1:$ZZ$1, 0))</f>
        <v/>
      </c>
      <c r="C617">
        <f>INDEX(resultados!$A$2:$ZZ$747, 611, MATCH($B$3, resultados!$A$1:$ZZ$1, 0))</f>
        <v/>
      </c>
    </row>
    <row r="618">
      <c r="A618">
        <f>INDEX(resultados!$A$2:$ZZ$747, 612, MATCH($B$1, resultados!$A$1:$ZZ$1, 0))</f>
        <v/>
      </c>
      <c r="B618">
        <f>INDEX(resultados!$A$2:$ZZ$747, 612, MATCH($B$2, resultados!$A$1:$ZZ$1, 0))</f>
        <v/>
      </c>
      <c r="C618">
        <f>INDEX(resultados!$A$2:$ZZ$747, 612, MATCH($B$3, resultados!$A$1:$ZZ$1, 0))</f>
        <v/>
      </c>
    </row>
    <row r="619">
      <c r="A619">
        <f>INDEX(resultados!$A$2:$ZZ$747, 613, MATCH($B$1, resultados!$A$1:$ZZ$1, 0))</f>
        <v/>
      </c>
      <c r="B619">
        <f>INDEX(resultados!$A$2:$ZZ$747, 613, MATCH($B$2, resultados!$A$1:$ZZ$1, 0))</f>
        <v/>
      </c>
      <c r="C619">
        <f>INDEX(resultados!$A$2:$ZZ$747, 613, MATCH($B$3, resultados!$A$1:$ZZ$1, 0))</f>
        <v/>
      </c>
    </row>
    <row r="620">
      <c r="A620">
        <f>INDEX(resultados!$A$2:$ZZ$747, 614, MATCH($B$1, resultados!$A$1:$ZZ$1, 0))</f>
        <v/>
      </c>
      <c r="B620">
        <f>INDEX(resultados!$A$2:$ZZ$747, 614, MATCH($B$2, resultados!$A$1:$ZZ$1, 0))</f>
        <v/>
      </c>
      <c r="C620">
        <f>INDEX(resultados!$A$2:$ZZ$747, 614, MATCH($B$3, resultados!$A$1:$ZZ$1, 0))</f>
        <v/>
      </c>
    </row>
    <row r="621">
      <c r="A621">
        <f>INDEX(resultados!$A$2:$ZZ$747, 615, MATCH($B$1, resultados!$A$1:$ZZ$1, 0))</f>
        <v/>
      </c>
      <c r="B621">
        <f>INDEX(resultados!$A$2:$ZZ$747, 615, MATCH($B$2, resultados!$A$1:$ZZ$1, 0))</f>
        <v/>
      </c>
      <c r="C621">
        <f>INDEX(resultados!$A$2:$ZZ$747, 615, MATCH($B$3, resultados!$A$1:$ZZ$1, 0))</f>
        <v/>
      </c>
    </row>
    <row r="622">
      <c r="A622">
        <f>INDEX(resultados!$A$2:$ZZ$747, 616, MATCH($B$1, resultados!$A$1:$ZZ$1, 0))</f>
        <v/>
      </c>
      <c r="B622">
        <f>INDEX(resultados!$A$2:$ZZ$747, 616, MATCH($B$2, resultados!$A$1:$ZZ$1, 0))</f>
        <v/>
      </c>
      <c r="C622">
        <f>INDEX(resultados!$A$2:$ZZ$747, 616, MATCH($B$3, resultados!$A$1:$ZZ$1, 0))</f>
        <v/>
      </c>
    </row>
    <row r="623">
      <c r="A623">
        <f>INDEX(resultados!$A$2:$ZZ$747, 617, MATCH($B$1, resultados!$A$1:$ZZ$1, 0))</f>
        <v/>
      </c>
      <c r="B623">
        <f>INDEX(resultados!$A$2:$ZZ$747, 617, MATCH($B$2, resultados!$A$1:$ZZ$1, 0))</f>
        <v/>
      </c>
      <c r="C623">
        <f>INDEX(resultados!$A$2:$ZZ$747, 617, MATCH($B$3, resultados!$A$1:$ZZ$1, 0))</f>
        <v/>
      </c>
    </row>
    <row r="624">
      <c r="A624">
        <f>INDEX(resultados!$A$2:$ZZ$747, 618, MATCH($B$1, resultados!$A$1:$ZZ$1, 0))</f>
        <v/>
      </c>
      <c r="B624">
        <f>INDEX(resultados!$A$2:$ZZ$747, 618, MATCH($B$2, resultados!$A$1:$ZZ$1, 0))</f>
        <v/>
      </c>
      <c r="C624">
        <f>INDEX(resultados!$A$2:$ZZ$747, 618, MATCH($B$3, resultados!$A$1:$ZZ$1, 0))</f>
        <v/>
      </c>
    </row>
    <row r="625">
      <c r="A625">
        <f>INDEX(resultados!$A$2:$ZZ$747, 619, MATCH($B$1, resultados!$A$1:$ZZ$1, 0))</f>
        <v/>
      </c>
      <c r="B625">
        <f>INDEX(resultados!$A$2:$ZZ$747, 619, MATCH($B$2, resultados!$A$1:$ZZ$1, 0))</f>
        <v/>
      </c>
      <c r="C625">
        <f>INDEX(resultados!$A$2:$ZZ$747, 619, MATCH($B$3, resultados!$A$1:$ZZ$1, 0))</f>
        <v/>
      </c>
    </row>
    <row r="626">
      <c r="A626">
        <f>INDEX(resultados!$A$2:$ZZ$747, 620, MATCH($B$1, resultados!$A$1:$ZZ$1, 0))</f>
        <v/>
      </c>
      <c r="B626">
        <f>INDEX(resultados!$A$2:$ZZ$747, 620, MATCH($B$2, resultados!$A$1:$ZZ$1, 0))</f>
        <v/>
      </c>
      <c r="C626">
        <f>INDEX(resultados!$A$2:$ZZ$747, 620, MATCH($B$3, resultados!$A$1:$ZZ$1, 0))</f>
        <v/>
      </c>
    </row>
    <row r="627">
      <c r="A627">
        <f>INDEX(resultados!$A$2:$ZZ$747, 621, MATCH($B$1, resultados!$A$1:$ZZ$1, 0))</f>
        <v/>
      </c>
      <c r="B627">
        <f>INDEX(resultados!$A$2:$ZZ$747, 621, MATCH($B$2, resultados!$A$1:$ZZ$1, 0))</f>
        <v/>
      </c>
      <c r="C627">
        <f>INDEX(resultados!$A$2:$ZZ$747, 621, MATCH($B$3, resultados!$A$1:$ZZ$1, 0))</f>
        <v/>
      </c>
    </row>
    <row r="628">
      <c r="A628">
        <f>INDEX(resultados!$A$2:$ZZ$747, 622, MATCH($B$1, resultados!$A$1:$ZZ$1, 0))</f>
        <v/>
      </c>
      <c r="B628">
        <f>INDEX(resultados!$A$2:$ZZ$747, 622, MATCH($B$2, resultados!$A$1:$ZZ$1, 0))</f>
        <v/>
      </c>
      <c r="C628">
        <f>INDEX(resultados!$A$2:$ZZ$747, 622, MATCH($B$3, resultados!$A$1:$ZZ$1, 0))</f>
        <v/>
      </c>
    </row>
    <row r="629">
      <c r="A629">
        <f>INDEX(resultados!$A$2:$ZZ$747, 623, MATCH($B$1, resultados!$A$1:$ZZ$1, 0))</f>
        <v/>
      </c>
      <c r="B629">
        <f>INDEX(resultados!$A$2:$ZZ$747, 623, MATCH($B$2, resultados!$A$1:$ZZ$1, 0))</f>
        <v/>
      </c>
      <c r="C629">
        <f>INDEX(resultados!$A$2:$ZZ$747, 623, MATCH($B$3, resultados!$A$1:$ZZ$1, 0))</f>
        <v/>
      </c>
    </row>
    <row r="630">
      <c r="A630">
        <f>INDEX(resultados!$A$2:$ZZ$747, 624, MATCH($B$1, resultados!$A$1:$ZZ$1, 0))</f>
        <v/>
      </c>
      <c r="B630">
        <f>INDEX(resultados!$A$2:$ZZ$747, 624, MATCH($B$2, resultados!$A$1:$ZZ$1, 0))</f>
        <v/>
      </c>
      <c r="C630">
        <f>INDEX(resultados!$A$2:$ZZ$747, 624, MATCH($B$3, resultados!$A$1:$ZZ$1, 0))</f>
        <v/>
      </c>
    </row>
    <row r="631">
      <c r="A631">
        <f>INDEX(resultados!$A$2:$ZZ$747, 625, MATCH($B$1, resultados!$A$1:$ZZ$1, 0))</f>
        <v/>
      </c>
      <c r="B631">
        <f>INDEX(resultados!$A$2:$ZZ$747, 625, MATCH($B$2, resultados!$A$1:$ZZ$1, 0))</f>
        <v/>
      </c>
      <c r="C631">
        <f>INDEX(resultados!$A$2:$ZZ$747, 625, MATCH($B$3, resultados!$A$1:$ZZ$1, 0))</f>
        <v/>
      </c>
    </row>
    <row r="632">
      <c r="A632">
        <f>INDEX(resultados!$A$2:$ZZ$747, 626, MATCH($B$1, resultados!$A$1:$ZZ$1, 0))</f>
        <v/>
      </c>
      <c r="B632">
        <f>INDEX(resultados!$A$2:$ZZ$747, 626, MATCH($B$2, resultados!$A$1:$ZZ$1, 0))</f>
        <v/>
      </c>
      <c r="C632">
        <f>INDEX(resultados!$A$2:$ZZ$747, 626, MATCH($B$3, resultados!$A$1:$ZZ$1, 0))</f>
        <v/>
      </c>
    </row>
    <row r="633">
      <c r="A633">
        <f>INDEX(resultados!$A$2:$ZZ$747, 627, MATCH($B$1, resultados!$A$1:$ZZ$1, 0))</f>
        <v/>
      </c>
      <c r="B633">
        <f>INDEX(resultados!$A$2:$ZZ$747, 627, MATCH($B$2, resultados!$A$1:$ZZ$1, 0))</f>
        <v/>
      </c>
      <c r="C633">
        <f>INDEX(resultados!$A$2:$ZZ$747, 627, MATCH($B$3, resultados!$A$1:$ZZ$1, 0))</f>
        <v/>
      </c>
    </row>
    <row r="634">
      <c r="A634">
        <f>INDEX(resultados!$A$2:$ZZ$747, 628, MATCH($B$1, resultados!$A$1:$ZZ$1, 0))</f>
        <v/>
      </c>
      <c r="B634">
        <f>INDEX(resultados!$A$2:$ZZ$747, 628, MATCH($B$2, resultados!$A$1:$ZZ$1, 0))</f>
        <v/>
      </c>
      <c r="C634">
        <f>INDEX(resultados!$A$2:$ZZ$747, 628, MATCH($B$3, resultados!$A$1:$ZZ$1, 0))</f>
        <v/>
      </c>
    </row>
    <row r="635">
      <c r="A635">
        <f>INDEX(resultados!$A$2:$ZZ$747, 629, MATCH($B$1, resultados!$A$1:$ZZ$1, 0))</f>
        <v/>
      </c>
      <c r="B635">
        <f>INDEX(resultados!$A$2:$ZZ$747, 629, MATCH($B$2, resultados!$A$1:$ZZ$1, 0))</f>
        <v/>
      </c>
      <c r="C635">
        <f>INDEX(resultados!$A$2:$ZZ$747, 629, MATCH($B$3, resultados!$A$1:$ZZ$1, 0))</f>
        <v/>
      </c>
    </row>
    <row r="636">
      <c r="A636">
        <f>INDEX(resultados!$A$2:$ZZ$747, 630, MATCH($B$1, resultados!$A$1:$ZZ$1, 0))</f>
        <v/>
      </c>
      <c r="B636">
        <f>INDEX(resultados!$A$2:$ZZ$747, 630, MATCH($B$2, resultados!$A$1:$ZZ$1, 0))</f>
        <v/>
      </c>
      <c r="C636">
        <f>INDEX(resultados!$A$2:$ZZ$747, 630, MATCH($B$3, resultados!$A$1:$ZZ$1, 0))</f>
        <v/>
      </c>
    </row>
    <row r="637">
      <c r="A637">
        <f>INDEX(resultados!$A$2:$ZZ$747, 631, MATCH($B$1, resultados!$A$1:$ZZ$1, 0))</f>
        <v/>
      </c>
      <c r="B637">
        <f>INDEX(resultados!$A$2:$ZZ$747, 631, MATCH($B$2, resultados!$A$1:$ZZ$1, 0))</f>
        <v/>
      </c>
      <c r="C637">
        <f>INDEX(resultados!$A$2:$ZZ$747, 631, MATCH($B$3, resultados!$A$1:$ZZ$1, 0))</f>
        <v/>
      </c>
    </row>
    <row r="638">
      <c r="A638">
        <f>INDEX(resultados!$A$2:$ZZ$747, 632, MATCH($B$1, resultados!$A$1:$ZZ$1, 0))</f>
        <v/>
      </c>
      <c r="B638">
        <f>INDEX(resultados!$A$2:$ZZ$747, 632, MATCH($B$2, resultados!$A$1:$ZZ$1, 0))</f>
        <v/>
      </c>
      <c r="C638">
        <f>INDEX(resultados!$A$2:$ZZ$747, 632, MATCH($B$3, resultados!$A$1:$ZZ$1, 0))</f>
        <v/>
      </c>
    </row>
    <row r="639">
      <c r="A639">
        <f>INDEX(resultados!$A$2:$ZZ$747, 633, MATCH($B$1, resultados!$A$1:$ZZ$1, 0))</f>
        <v/>
      </c>
      <c r="B639">
        <f>INDEX(resultados!$A$2:$ZZ$747, 633, MATCH($B$2, resultados!$A$1:$ZZ$1, 0))</f>
        <v/>
      </c>
      <c r="C639">
        <f>INDEX(resultados!$A$2:$ZZ$747, 633, MATCH($B$3, resultados!$A$1:$ZZ$1, 0))</f>
        <v/>
      </c>
    </row>
    <row r="640">
      <c r="A640">
        <f>INDEX(resultados!$A$2:$ZZ$747, 634, MATCH($B$1, resultados!$A$1:$ZZ$1, 0))</f>
        <v/>
      </c>
      <c r="B640">
        <f>INDEX(resultados!$A$2:$ZZ$747, 634, MATCH($B$2, resultados!$A$1:$ZZ$1, 0))</f>
        <v/>
      </c>
      <c r="C640">
        <f>INDEX(resultados!$A$2:$ZZ$747, 634, MATCH($B$3, resultados!$A$1:$ZZ$1, 0))</f>
        <v/>
      </c>
    </row>
    <row r="641">
      <c r="A641">
        <f>INDEX(resultados!$A$2:$ZZ$747, 635, MATCH($B$1, resultados!$A$1:$ZZ$1, 0))</f>
        <v/>
      </c>
      <c r="B641">
        <f>INDEX(resultados!$A$2:$ZZ$747, 635, MATCH($B$2, resultados!$A$1:$ZZ$1, 0))</f>
        <v/>
      </c>
      <c r="C641">
        <f>INDEX(resultados!$A$2:$ZZ$747, 635, MATCH($B$3, resultados!$A$1:$ZZ$1, 0))</f>
        <v/>
      </c>
    </row>
    <row r="642">
      <c r="A642">
        <f>INDEX(resultados!$A$2:$ZZ$747, 636, MATCH($B$1, resultados!$A$1:$ZZ$1, 0))</f>
        <v/>
      </c>
      <c r="B642">
        <f>INDEX(resultados!$A$2:$ZZ$747, 636, MATCH($B$2, resultados!$A$1:$ZZ$1, 0))</f>
        <v/>
      </c>
      <c r="C642">
        <f>INDEX(resultados!$A$2:$ZZ$747, 636, MATCH($B$3, resultados!$A$1:$ZZ$1, 0))</f>
        <v/>
      </c>
    </row>
    <row r="643">
      <c r="A643">
        <f>INDEX(resultados!$A$2:$ZZ$747, 637, MATCH($B$1, resultados!$A$1:$ZZ$1, 0))</f>
        <v/>
      </c>
      <c r="B643">
        <f>INDEX(resultados!$A$2:$ZZ$747, 637, MATCH($B$2, resultados!$A$1:$ZZ$1, 0))</f>
        <v/>
      </c>
      <c r="C643">
        <f>INDEX(resultados!$A$2:$ZZ$747, 637, MATCH($B$3, resultados!$A$1:$ZZ$1, 0))</f>
        <v/>
      </c>
    </row>
    <row r="644">
      <c r="A644">
        <f>INDEX(resultados!$A$2:$ZZ$747, 638, MATCH($B$1, resultados!$A$1:$ZZ$1, 0))</f>
        <v/>
      </c>
      <c r="B644">
        <f>INDEX(resultados!$A$2:$ZZ$747, 638, MATCH($B$2, resultados!$A$1:$ZZ$1, 0))</f>
        <v/>
      </c>
      <c r="C644">
        <f>INDEX(resultados!$A$2:$ZZ$747, 638, MATCH($B$3, resultados!$A$1:$ZZ$1, 0))</f>
        <v/>
      </c>
    </row>
    <row r="645">
      <c r="A645">
        <f>INDEX(resultados!$A$2:$ZZ$747, 639, MATCH($B$1, resultados!$A$1:$ZZ$1, 0))</f>
        <v/>
      </c>
      <c r="B645">
        <f>INDEX(resultados!$A$2:$ZZ$747, 639, MATCH($B$2, resultados!$A$1:$ZZ$1, 0))</f>
        <v/>
      </c>
      <c r="C645">
        <f>INDEX(resultados!$A$2:$ZZ$747, 639, MATCH($B$3, resultados!$A$1:$ZZ$1, 0))</f>
        <v/>
      </c>
    </row>
    <row r="646">
      <c r="A646">
        <f>INDEX(resultados!$A$2:$ZZ$747, 640, MATCH($B$1, resultados!$A$1:$ZZ$1, 0))</f>
        <v/>
      </c>
      <c r="B646">
        <f>INDEX(resultados!$A$2:$ZZ$747, 640, MATCH($B$2, resultados!$A$1:$ZZ$1, 0))</f>
        <v/>
      </c>
      <c r="C646">
        <f>INDEX(resultados!$A$2:$ZZ$747, 640, MATCH($B$3, resultados!$A$1:$ZZ$1, 0))</f>
        <v/>
      </c>
    </row>
    <row r="647">
      <c r="A647">
        <f>INDEX(resultados!$A$2:$ZZ$747, 641, MATCH($B$1, resultados!$A$1:$ZZ$1, 0))</f>
        <v/>
      </c>
      <c r="B647">
        <f>INDEX(resultados!$A$2:$ZZ$747, 641, MATCH($B$2, resultados!$A$1:$ZZ$1, 0))</f>
        <v/>
      </c>
      <c r="C647">
        <f>INDEX(resultados!$A$2:$ZZ$747, 641, MATCH($B$3, resultados!$A$1:$ZZ$1, 0))</f>
        <v/>
      </c>
    </row>
    <row r="648">
      <c r="A648">
        <f>INDEX(resultados!$A$2:$ZZ$747, 642, MATCH($B$1, resultados!$A$1:$ZZ$1, 0))</f>
        <v/>
      </c>
      <c r="B648">
        <f>INDEX(resultados!$A$2:$ZZ$747, 642, MATCH($B$2, resultados!$A$1:$ZZ$1, 0))</f>
        <v/>
      </c>
      <c r="C648">
        <f>INDEX(resultados!$A$2:$ZZ$747, 642, MATCH($B$3, resultados!$A$1:$ZZ$1, 0))</f>
        <v/>
      </c>
    </row>
    <row r="649">
      <c r="A649">
        <f>INDEX(resultados!$A$2:$ZZ$747, 643, MATCH($B$1, resultados!$A$1:$ZZ$1, 0))</f>
        <v/>
      </c>
      <c r="B649">
        <f>INDEX(resultados!$A$2:$ZZ$747, 643, MATCH($B$2, resultados!$A$1:$ZZ$1, 0))</f>
        <v/>
      </c>
      <c r="C649">
        <f>INDEX(resultados!$A$2:$ZZ$747, 643, MATCH($B$3, resultados!$A$1:$ZZ$1, 0))</f>
        <v/>
      </c>
    </row>
    <row r="650">
      <c r="A650">
        <f>INDEX(resultados!$A$2:$ZZ$747, 644, MATCH($B$1, resultados!$A$1:$ZZ$1, 0))</f>
        <v/>
      </c>
      <c r="B650">
        <f>INDEX(resultados!$A$2:$ZZ$747, 644, MATCH($B$2, resultados!$A$1:$ZZ$1, 0))</f>
        <v/>
      </c>
      <c r="C650">
        <f>INDEX(resultados!$A$2:$ZZ$747, 644, MATCH($B$3, resultados!$A$1:$ZZ$1, 0))</f>
        <v/>
      </c>
    </row>
    <row r="651">
      <c r="A651">
        <f>INDEX(resultados!$A$2:$ZZ$747, 645, MATCH($B$1, resultados!$A$1:$ZZ$1, 0))</f>
        <v/>
      </c>
      <c r="B651">
        <f>INDEX(resultados!$A$2:$ZZ$747, 645, MATCH($B$2, resultados!$A$1:$ZZ$1, 0))</f>
        <v/>
      </c>
      <c r="C651">
        <f>INDEX(resultados!$A$2:$ZZ$747, 645, MATCH($B$3, resultados!$A$1:$ZZ$1, 0))</f>
        <v/>
      </c>
    </row>
    <row r="652">
      <c r="A652">
        <f>INDEX(resultados!$A$2:$ZZ$747, 646, MATCH($B$1, resultados!$A$1:$ZZ$1, 0))</f>
        <v/>
      </c>
      <c r="B652">
        <f>INDEX(resultados!$A$2:$ZZ$747, 646, MATCH($B$2, resultados!$A$1:$ZZ$1, 0))</f>
        <v/>
      </c>
      <c r="C652">
        <f>INDEX(resultados!$A$2:$ZZ$747, 646, MATCH($B$3, resultados!$A$1:$ZZ$1, 0))</f>
        <v/>
      </c>
    </row>
    <row r="653">
      <c r="A653">
        <f>INDEX(resultados!$A$2:$ZZ$747, 647, MATCH($B$1, resultados!$A$1:$ZZ$1, 0))</f>
        <v/>
      </c>
      <c r="B653">
        <f>INDEX(resultados!$A$2:$ZZ$747, 647, MATCH($B$2, resultados!$A$1:$ZZ$1, 0))</f>
        <v/>
      </c>
      <c r="C653">
        <f>INDEX(resultados!$A$2:$ZZ$747, 647, MATCH($B$3, resultados!$A$1:$ZZ$1, 0))</f>
        <v/>
      </c>
    </row>
    <row r="654">
      <c r="A654">
        <f>INDEX(resultados!$A$2:$ZZ$747, 648, MATCH($B$1, resultados!$A$1:$ZZ$1, 0))</f>
        <v/>
      </c>
      <c r="B654">
        <f>INDEX(resultados!$A$2:$ZZ$747, 648, MATCH($B$2, resultados!$A$1:$ZZ$1, 0))</f>
        <v/>
      </c>
      <c r="C654">
        <f>INDEX(resultados!$A$2:$ZZ$747, 648, MATCH($B$3, resultados!$A$1:$ZZ$1, 0))</f>
        <v/>
      </c>
    </row>
    <row r="655">
      <c r="A655">
        <f>INDEX(resultados!$A$2:$ZZ$747, 649, MATCH($B$1, resultados!$A$1:$ZZ$1, 0))</f>
        <v/>
      </c>
      <c r="B655">
        <f>INDEX(resultados!$A$2:$ZZ$747, 649, MATCH($B$2, resultados!$A$1:$ZZ$1, 0))</f>
        <v/>
      </c>
      <c r="C655">
        <f>INDEX(resultados!$A$2:$ZZ$747, 649, MATCH($B$3, resultados!$A$1:$ZZ$1, 0))</f>
        <v/>
      </c>
    </row>
    <row r="656">
      <c r="A656">
        <f>INDEX(resultados!$A$2:$ZZ$747, 650, MATCH($B$1, resultados!$A$1:$ZZ$1, 0))</f>
        <v/>
      </c>
      <c r="B656">
        <f>INDEX(resultados!$A$2:$ZZ$747, 650, MATCH($B$2, resultados!$A$1:$ZZ$1, 0))</f>
        <v/>
      </c>
      <c r="C656">
        <f>INDEX(resultados!$A$2:$ZZ$747, 650, MATCH($B$3, resultados!$A$1:$ZZ$1, 0))</f>
        <v/>
      </c>
    </row>
    <row r="657">
      <c r="A657">
        <f>INDEX(resultados!$A$2:$ZZ$747, 651, MATCH($B$1, resultados!$A$1:$ZZ$1, 0))</f>
        <v/>
      </c>
      <c r="B657">
        <f>INDEX(resultados!$A$2:$ZZ$747, 651, MATCH($B$2, resultados!$A$1:$ZZ$1, 0))</f>
        <v/>
      </c>
      <c r="C657">
        <f>INDEX(resultados!$A$2:$ZZ$747, 651, MATCH($B$3, resultados!$A$1:$ZZ$1, 0))</f>
        <v/>
      </c>
    </row>
    <row r="658">
      <c r="A658">
        <f>INDEX(resultados!$A$2:$ZZ$747, 652, MATCH($B$1, resultados!$A$1:$ZZ$1, 0))</f>
        <v/>
      </c>
      <c r="B658">
        <f>INDEX(resultados!$A$2:$ZZ$747, 652, MATCH($B$2, resultados!$A$1:$ZZ$1, 0))</f>
        <v/>
      </c>
      <c r="C658">
        <f>INDEX(resultados!$A$2:$ZZ$747, 652, MATCH($B$3, resultados!$A$1:$ZZ$1, 0))</f>
        <v/>
      </c>
    </row>
    <row r="659">
      <c r="A659">
        <f>INDEX(resultados!$A$2:$ZZ$747, 653, MATCH($B$1, resultados!$A$1:$ZZ$1, 0))</f>
        <v/>
      </c>
      <c r="B659">
        <f>INDEX(resultados!$A$2:$ZZ$747, 653, MATCH($B$2, resultados!$A$1:$ZZ$1, 0))</f>
        <v/>
      </c>
      <c r="C659">
        <f>INDEX(resultados!$A$2:$ZZ$747, 653, MATCH($B$3, resultados!$A$1:$ZZ$1, 0))</f>
        <v/>
      </c>
    </row>
    <row r="660">
      <c r="A660">
        <f>INDEX(resultados!$A$2:$ZZ$747, 654, MATCH($B$1, resultados!$A$1:$ZZ$1, 0))</f>
        <v/>
      </c>
      <c r="B660">
        <f>INDEX(resultados!$A$2:$ZZ$747, 654, MATCH($B$2, resultados!$A$1:$ZZ$1, 0))</f>
        <v/>
      </c>
      <c r="C660">
        <f>INDEX(resultados!$A$2:$ZZ$747, 654, MATCH($B$3, resultados!$A$1:$ZZ$1, 0))</f>
        <v/>
      </c>
    </row>
    <row r="661">
      <c r="A661">
        <f>INDEX(resultados!$A$2:$ZZ$747, 655, MATCH($B$1, resultados!$A$1:$ZZ$1, 0))</f>
        <v/>
      </c>
      <c r="B661">
        <f>INDEX(resultados!$A$2:$ZZ$747, 655, MATCH($B$2, resultados!$A$1:$ZZ$1, 0))</f>
        <v/>
      </c>
      <c r="C661">
        <f>INDEX(resultados!$A$2:$ZZ$747, 655, MATCH($B$3, resultados!$A$1:$ZZ$1, 0))</f>
        <v/>
      </c>
    </row>
    <row r="662">
      <c r="A662">
        <f>INDEX(resultados!$A$2:$ZZ$747, 656, MATCH($B$1, resultados!$A$1:$ZZ$1, 0))</f>
        <v/>
      </c>
      <c r="B662">
        <f>INDEX(resultados!$A$2:$ZZ$747, 656, MATCH($B$2, resultados!$A$1:$ZZ$1, 0))</f>
        <v/>
      </c>
      <c r="C662">
        <f>INDEX(resultados!$A$2:$ZZ$747, 656, MATCH($B$3, resultados!$A$1:$ZZ$1, 0))</f>
        <v/>
      </c>
    </row>
    <row r="663">
      <c r="A663">
        <f>INDEX(resultados!$A$2:$ZZ$747, 657, MATCH($B$1, resultados!$A$1:$ZZ$1, 0))</f>
        <v/>
      </c>
      <c r="B663">
        <f>INDEX(resultados!$A$2:$ZZ$747, 657, MATCH($B$2, resultados!$A$1:$ZZ$1, 0))</f>
        <v/>
      </c>
      <c r="C663">
        <f>INDEX(resultados!$A$2:$ZZ$747, 657, MATCH($B$3, resultados!$A$1:$ZZ$1, 0))</f>
        <v/>
      </c>
    </row>
    <row r="664">
      <c r="A664">
        <f>INDEX(resultados!$A$2:$ZZ$747, 658, MATCH($B$1, resultados!$A$1:$ZZ$1, 0))</f>
        <v/>
      </c>
      <c r="B664">
        <f>INDEX(resultados!$A$2:$ZZ$747, 658, MATCH($B$2, resultados!$A$1:$ZZ$1, 0))</f>
        <v/>
      </c>
      <c r="C664">
        <f>INDEX(resultados!$A$2:$ZZ$747, 658, MATCH($B$3, resultados!$A$1:$ZZ$1, 0))</f>
        <v/>
      </c>
    </row>
    <row r="665">
      <c r="A665">
        <f>INDEX(resultados!$A$2:$ZZ$747, 659, MATCH($B$1, resultados!$A$1:$ZZ$1, 0))</f>
        <v/>
      </c>
      <c r="B665">
        <f>INDEX(resultados!$A$2:$ZZ$747, 659, MATCH($B$2, resultados!$A$1:$ZZ$1, 0))</f>
        <v/>
      </c>
      <c r="C665">
        <f>INDEX(resultados!$A$2:$ZZ$747, 659, MATCH($B$3, resultados!$A$1:$ZZ$1, 0))</f>
        <v/>
      </c>
    </row>
    <row r="666">
      <c r="A666">
        <f>INDEX(resultados!$A$2:$ZZ$747, 660, MATCH($B$1, resultados!$A$1:$ZZ$1, 0))</f>
        <v/>
      </c>
      <c r="B666">
        <f>INDEX(resultados!$A$2:$ZZ$747, 660, MATCH($B$2, resultados!$A$1:$ZZ$1, 0))</f>
        <v/>
      </c>
      <c r="C666">
        <f>INDEX(resultados!$A$2:$ZZ$747, 660, MATCH($B$3, resultados!$A$1:$ZZ$1, 0))</f>
        <v/>
      </c>
    </row>
    <row r="667">
      <c r="A667">
        <f>INDEX(resultados!$A$2:$ZZ$747, 661, MATCH($B$1, resultados!$A$1:$ZZ$1, 0))</f>
        <v/>
      </c>
      <c r="B667">
        <f>INDEX(resultados!$A$2:$ZZ$747, 661, MATCH($B$2, resultados!$A$1:$ZZ$1, 0))</f>
        <v/>
      </c>
      <c r="C667">
        <f>INDEX(resultados!$A$2:$ZZ$747, 661, MATCH($B$3, resultados!$A$1:$ZZ$1, 0))</f>
        <v/>
      </c>
    </row>
    <row r="668">
      <c r="A668">
        <f>INDEX(resultados!$A$2:$ZZ$747, 662, MATCH($B$1, resultados!$A$1:$ZZ$1, 0))</f>
        <v/>
      </c>
      <c r="B668">
        <f>INDEX(resultados!$A$2:$ZZ$747, 662, MATCH($B$2, resultados!$A$1:$ZZ$1, 0))</f>
        <v/>
      </c>
      <c r="C668">
        <f>INDEX(resultados!$A$2:$ZZ$747, 662, MATCH($B$3, resultados!$A$1:$ZZ$1, 0))</f>
        <v/>
      </c>
    </row>
    <row r="669">
      <c r="A669">
        <f>INDEX(resultados!$A$2:$ZZ$747, 663, MATCH($B$1, resultados!$A$1:$ZZ$1, 0))</f>
        <v/>
      </c>
      <c r="B669">
        <f>INDEX(resultados!$A$2:$ZZ$747, 663, MATCH($B$2, resultados!$A$1:$ZZ$1, 0))</f>
        <v/>
      </c>
      <c r="C669">
        <f>INDEX(resultados!$A$2:$ZZ$747, 663, MATCH($B$3, resultados!$A$1:$ZZ$1, 0))</f>
        <v/>
      </c>
    </row>
    <row r="670">
      <c r="A670">
        <f>INDEX(resultados!$A$2:$ZZ$747, 664, MATCH($B$1, resultados!$A$1:$ZZ$1, 0))</f>
        <v/>
      </c>
      <c r="B670">
        <f>INDEX(resultados!$A$2:$ZZ$747, 664, MATCH($B$2, resultados!$A$1:$ZZ$1, 0))</f>
        <v/>
      </c>
      <c r="C670">
        <f>INDEX(resultados!$A$2:$ZZ$747, 664, MATCH($B$3, resultados!$A$1:$ZZ$1, 0))</f>
        <v/>
      </c>
    </row>
    <row r="671">
      <c r="A671">
        <f>INDEX(resultados!$A$2:$ZZ$747, 665, MATCH($B$1, resultados!$A$1:$ZZ$1, 0))</f>
        <v/>
      </c>
      <c r="B671">
        <f>INDEX(resultados!$A$2:$ZZ$747, 665, MATCH($B$2, resultados!$A$1:$ZZ$1, 0))</f>
        <v/>
      </c>
      <c r="C671">
        <f>INDEX(resultados!$A$2:$ZZ$747, 665, MATCH($B$3, resultados!$A$1:$ZZ$1, 0))</f>
        <v/>
      </c>
    </row>
    <row r="672">
      <c r="A672">
        <f>INDEX(resultados!$A$2:$ZZ$747, 666, MATCH($B$1, resultados!$A$1:$ZZ$1, 0))</f>
        <v/>
      </c>
      <c r="B672">
        <f>INDEX(resultados!$A$2:$ZZ$747, 666, MATCH($B$2, resultados!$A$1:$ZZ$1, 0))</f>
        <v/>
      </c>
      <c r="C672">
        <f>INDEX(resultados!$A$2:$ZZ$747, 666, MATCH($B$3, resultados!$A$1:$ZZ$1, 0))</f>
        <v/>
      </c>
    </row>
    <row r="673">
      <c r="A673">
        <f>INDEX(resultados!$A$2:$ZZ$747, 667, MATCH($B$1, resultados!$A$1:$ZZ$1, 0))</f>
        <v/>
      </c>
      <c r="B673">
        <f>INDEX(resultados!$A$2:$ZZ$747, 667, MATCH($B$2, resultados!$A$1:$ZZ$1, 0))</f>
        <v/>
      </c>
      <c r="C673">
        <f>INDEX(resultados!$A$2:$ZZ$747, 667, MATCH($B$3, resultados!$A$1:$ZZ$1, 0))</f>
        <v/>
      </c>
    </row>
    <row r="674">
      <c r="A674">
        <f>INDEX(resultados!$A$2:$ZZ$747, 668, MATCH($B$1, resultados!$A$1:$ZZ$1, 0))</f>
        <v/>
      </c>
      <c r="B674">
        <f>INDEX(resultados!$A$2:$ZZ$747, 668, MATCH($B$2, resultados!$A$1:$ZZ$1, 0))</f>
        <v/>
      </c>
      <c r="C674">
        <f>INDEX(resultados!$A$2:$ZZ$747, 668, MATCH($B$3, resultados!$A$1:$ZZ$1, 0))</f>
        <v/>
      </c>
    </row>
    <row r="675">
      <c r="A675">
        <f>INDEX(resultados!$A$2:$ZZ$747, 669, MATCH($B$1, resultados!$A$1:$ZZ$1, 0))</f>
        <v/>
      </c>
      <c r="B675">
        <f>INDEX(resultados!$A$2:$ZZ$747, 669, MATCH($B$2, resultados!$A$1:$ZZ$1, 0))</f>
        <v/>
      </c>
      <c r="C675">
        <f>INDEX(resultados!$A$2:$ZZ$747, 669, MATCH($B$3, resultados!$A$1:$ZZ$1, 0))</f>
        <v/>
      </c>
    </row>
    <row r="676">
      <c r="A676">
        <f>INDEX(resultados!$A$2:$ZZ$747, 670, MATCH($B$1, resultados!$A$1:$ZZ$1, 0))</f>
        <v/>
      </c>
      <c r="B676">
        <f>INDEX(resultados!$A$2:$ZZ$747, 670, MATCH($B$2, resultados!$A$1:$ZZ$1, 0))</f>
        <v/>
      </c>
      <c r="C676">
        <f>INDEX(resultados!$A$2:$ZZ$747, 670, MATCH($B$3, resultados!$A$1:$ZZ$1, 0))</f>
        <v/>
      </c>
    </row>
    <row r="677">
      <c r="A677">
        <f>INDEX(resultados!$A$2:$ZZ$747, 671, MATCH($B$1, resultados!$A$1:$ZZ$1, 0))</f>
        <v/>
      </c>
      <c r="B677">
        <f>INDEX(resultados!$A$2:$ZZ$747, 671, MATCH($B$2, resultados!$A$1:$ZZ$1, 0))</f>
        <v/>
      </c>
      <c r="C677">
        <f>INDEX(resultados!$A$2:$ZZ$747, 671, MATCH($B$3, resultados!$A$1:$ZZ$1, 0))</f>
        <v/>
      </c>
    </row>
    <row r="678">
      <c r="A678">
        <f>INDEX(resultados!$A$2:$ZZ$747, 672, MATCH($B$1, resultados!$A$1:$ZZ$1, 0))</f>
        <v/>
      </c>
      <c r="B678">
        <f>INDEX(resultados!$A$2:$ZZ$747, 672, MATCH($B$2, resultados!$A$1:$ZZ$1, 0))</f>
        <v/>
      </c>
      <c r="C678">
        <f>INDEX(resultados!$A$2:$ZZ$747, 672, MATCH($B$3, resultados!$A$1:$ZZ$1, 0))</f>
        <v/>
      </c>
    </row>
    <row r="679">
      <c r="A679">
        <f>INDEX(resultados!$A$2:$ZZ$747, 673, MATCH($B$1, resultados!$A$1:$ZZ$1, 0))</f>
        <v/>
      </c>
      <c r="B679">
        <f>INDEX(resultados!$A$2:$ZZ$747, 673, MATCH($B$2, resultados!$A$1:$ZZ$1, 0))</f>
        <v/>
      </c>
      <c r="C679">
        <f>INDEX(resultados!$A$2:$ZZ$747, 673, MATCH($B$3, resultados!$A$1:$ZZ$1, 0))</f>
        <v/>
      </c>
    </row>
    <row r="680">
      <c r="A680">
        <f>INDEX(resultados!$A$2:$ZZ$747, 674, MATCH($B$1, resultados!$A$1:$ZZ$1, 0))</f>
        <v/>
      </c>
      <c r="B680">
        <f>INDEX(resultados!$A$2:$ZZ$747, 674, MATCH($B$2, resultados!$A$1:$ZZ$1, 0))</f>
        <v/>
      </c>
      <c r="C680">
        <f>INDEX(resultados!$A$2:$ZZ$747, 674, MATCH($B$3, resultados!$A$1:$ZZ$1, 0))</f>
        <v/>
      </c>
    </row>
    <row r="681">
      <c r="A681">
        <f>INDEX(resultados!$A$2:$ZZ$747, 675, MATCH($B$1, resultados!$A$1:$ZZ$1, 0))</f>
        <v/>
      </c>
      <c r="B681">
        <f>INDEX(resultados!$A$2:$ZZ$747, 675, MATCH($B$2, resultados!$A$1:$ZZ$1, 0))</f>
        <v/>
      </c>
      <c r="C681">
        <f>INDEX(resultados!$A$2:$ZZ$747, 675, MATCH($B$3, resultados!$A$1:$ZZ$1, 0))</f>
        <v/>
      </c>
    </row>
    <row r="682">
      <c r="A682">
        <f>INDEX(resultados!$A$2:$ZZ$747, 676, MATCH($B$1, resultados!$A$1:$ZZ$1, 0))</f>
        <v/>
      </c>
      <c r="B682">
        <f>INDEX(resultados!$A$2:$ZZ$747, 676, MATCH($B$2, resultados!$A$1:$ZZ$1, 0))</f>
        <v/>
      </c>
      <c r="C682">
        <f>INDEX(resultados!$A$2:$ZZ$747, 676, MATCH($B$3, resultados!$A$1:$ZZ$1, 0))</f>
        <v/>
      </c>
    </row>
    <row r="683">
      <c r="A683">
        <f>INDEX(resultados!$A$2:$ZZ$747, 677, MATCH($B$1, resultados!$A$1:$ZZ$1, 0))</f>
        <v/>
      </c>
      <c r="B683">
        <f>INDEX(resultados!$A$2:$ZZ$747, 677, MATCH($B$2, resultados!$A$1:$ZZ$1, 0))</f>
        <v/>
      </c>
      <c r="C683">
        <f>INDEX(resultados!$A$2:$ZZ$747, 677, MATCH($B$3, resultados!$A$1:$ZZ$1, 0))</f>
        <v/>
      </c>
    </row>
    <row r="684">
      <c r="A684">
        <f>INDEX(resultados!$A$2:$ZZ$747, 678, MATCH($B$1, resultados!$A$1:$ZZ$1, 0))</f>
        <v/>
      </c>
      <c r="B684">
        <f>INDEX(resultados!$A$2:$ZZ$747, 678, MATCH($B$2, resultados!$A$1:$ZZ$1, 0))</f>
        <v/>
      </c>
      <c r="C684">
        <f>INDEX(resultados!$A$2:$ZZ$747, 678, MATCH($B$3, resultados!$A$1:$ZZ$1, 0))</f>
        <v/>
      </c>
    </row>
    <row r="685">
      <c r="A685">
        <f>INDEX(resultados!$A$2:$ZZ$747, 679, MATCH($B$1, resultados!$A$1:$ZZ$1, 0))</f>
        <v/>
      </c>
      <c r="B685">
        <f>INDEX(resultados!$A$2:$ZZ$747, 679, MATCH($B$2, resultados!$A$1:$ZZ$1, 0))</f>
        <v/>
      </c>
      <c r="C685">
        <f>INDEX(resultados!$A$2:$ZZ$747, 679, MATCH($B$3, resultados!$A$1:$ZZ$1, 0))</f>
        <v/>
      </c>
    </row>
    <row r="686">
      <c r="A686">
        <f>INDEX(resultados!$A$2:$ZZ$747, 680, MATCH($B$1, resultados!$A$1:$ZZ$1, 0))</f>
        <v/>
      </c>
      <c r="B686">
        <f>INDEX(resultados!$A$2:$ZZ$747, 680, MATCH($B$2, resultados!$A$1:$ZZ$1, 0))</f>
        <v/>
      </c>
      <c r="C686">
        <f>INDEX(resultados!$A$2:$ZZ$747, 680, MATCH($B$3, resultados!$A$1:$ZZ$1, 0))</f>
        <v/>
      </c>
    </row>
    <row r="687">
      <c r="A687">
        <f>INDEX(resultados!$A$2:$ZZ$747, 681, MATCH($B$1, resultados!$A$1:$ZZ$1, 0))</f>
        <v/>
      </c>
      <c r="B687">
        <f>INDEX(resultados!$A$2:$ZZ$747, 681, MATCH($B$2, resultados!$A$1:$ZZ$1, 0))</f>
        <v/>
      </c>
      <c r="C687">
        <f>INDEX(resultados!$A$2:$ZZ$747, 681, MATCH($B$3, resultados!$A$1:$ZZ$1, 0))</f>
        <v/>
      </c>
    </row>
    <row r="688">
      <c r="A688">
        <f>INDEX(resultados!$A$2:$ZZ$747, 682, MATCH($B$1, resultados!$A$1:$ZZ$1, 0))</f>
        <v/>
      </c>
      <c r="B688">
        <f>INDEX(resultados!$A$2:$ZZ$747, 682, MATCH($B$2, resultados!$A$1:$ZZ$1, 0))</f>
        <v/>
      </c>
      <c r="C688">
        <f>INDEX(resultados!$A$2:$ZZ$747, 682, MATCH($B$3, resultados!$A$1:$ZZ$1, 0))</f>
        <v/>
      </c>
    </row>
    <row r="689">
      <c r="A689">
        <f>INDEX(resultados!$A$2:$ZZ$747, 683, MATCH($B$1, resultados!$A$1:$ZZ$1, 0))</f>
        <v/>
      </c>
      <c r="B689">
        <f>INDEX(resultados!$A$2:$ZZ$747, 683, MATCH($B$2, resultados!$A$1:$ZZ$1, 0))</f>
        <v/>
      </c>
      <c r="C689">
        <f>INDEX(resultados!$A$2:$ZZ$747, 683, MATCH($B$3, resultados!$A$1:$ZZ$1, 0))</f>
        <v/>
      </c>
    </row>
    <row r="690">
      <c r="A690">
        <f>INDEX(resultados!$A$2:$ZZ$747, 684, MATCH($B$1, resultados!$A$1:$ZZ$1, 0))</f>
        <v/>
      </c>
      <c r="B690">
        <f>INDEX(resultados!$A$2:$ZZ$747, 684, MATCH($B$2, resultados!$A$1:$ZZ$1, 0))</f>
        <v/>
      </c>
      <c r="C690">
        <f>INDEX(resultados!$A$2:$ZZ$747, 684, MATCH($B$3, resultados!$A$1:$ZZ$1, 0))</f>
        <v/>
      </c>
    </row>
    <row r="691">
      <c r="A691">
        <f>INDEX(resultados!$A$2:$ZZ$747, 685, MATCH($B$1, resultados!$A$1:$ZZ$1, 0))</f>
        <v/>
      </c>
      <c r="B691">
        <f>INDEX(resultados!$A$2:$ZZ$747, 685, MATCH($B$2, resultados!$A$1:$ZZ$1, 0))</f>
        <v/>
      </c>
      <c r="C691">
        <f>INDEX(resultados!$A$2:$ZZ$747, 685, MATCH($B$3, resultados!$A$1:$ZZ$1, 0))</f>
        <v/>
      </c>
    </row>
    <row r="692">
      <c r="A692">
        <f>INDEX(resultados!$A$2:$ZZ$747, 686, MATCH($B$1, resultados!$A$1:$ZZ$1, 0))</f>
        <v/>
      </c>
      <c r="B692">
        <f>INDEX(resultados!$A$2:$ZZ$747, 686, MATCH($B$2, resultados!$A$1:$ZZ$1, 0))</f>
        <v/>
      </c>
      <c r="C692">
        <f>INDEX(resultados!$A$2:$ZZ$747, 686, MATCH($B$3, resultados!$A$1:$ZZ$1, 0))</f>
        <v/>
      </c>
    </row>
    <row r="693">
      <c r="A693">
        <f>INDEX(resultados!$A$2:$ZZ$747, 687, MATCH($B$1, resultados!$A$1:$ZZ$1, 0))</f>
        <v/>
      </c>
      <c r="B693">
        <f>INDEX(resultados!$A$2:$ZZ$747, 687, MATCH($B$2, resultados!$A$1:$ZZ$1, 0))</f>
        <v/>
      </c>
      <c r="C693">
        <f>INDEX(resultados!$A$2:$ZZ$747, 687, MATCH($B$3, resultados!$A$1:$ZZ$1, 0))</f>
        <v/>
      </c>
    </row>
    <row r="694">
      <c r="A694">
        <f>INDEX(resultados!$A$2:$ZZ$747, 688, MATCH($B$1, resultados!$A$1:$ZZ$1, 0))</f>
        <v/>
      </c>
      <c r="B694">
        <f>INDEX(resultados!$A$2:$ZZ$747, 688, MATCH($B$2, resultados!$A$1:$ZZ$1, 0))</f>
        <v/>
      </c>
      <c r="C694">
        <f>INDEX(resultados!$A$2:$ZZ$747, 688, MATCH($B$3, resultados!$A$1:$ZZ$1, 0))</f>
        <v/>
      </c>
    </row>
    <row r="695">
      <c r="A695">
        <f>INDEX(resultados!$A$2:$ZZ$747, 689, MATCH($B$1, resultados!$A$1:$ZZ$1, 0))</f>
        <v/>
      </c>
      <c r="B695">
        <f>INDEX(resultados!$A$2:$ZZ$747, 689, MATCH($B$2, resultados!$A$1:$ZZ$1, 0))</f>
        <v/>
      </c>
      <c r="C695">
        <f>INDEX(resultados!$A$2:$ZZ$747, 689, MATCH($B$3, resultados!$A$1:$ZZ$1, 0))</f>
        <v/>
      </c>
    </row>
    <row r="696">
      <c r="A696">
        <f>INDEX(resultados!$A$2:$ZZ$747, 690, MATCH($B$1, resultados!$A$1:$ZZ$1, 0))</f>
        <v/>
      </c>
      <c r="B696">
        <f>INDEX(resultados!$A$2:$ZZ$747, 690, MATCH($B$2, resultados!$A$1:$ZZ$1, 0))</f>
        <v/>
      </c>
      <c r="C696">
        <f>INDEX(resultados!$A$2:$ZZ$747, 690, MATCH($B$3, resultados!$A$1:$ZZ$1, 0))</f>
        <v/>
      </c>
    </row>
    <row r="697">
      <c r="A697">
        <f>INDEX(resultados!$A$2:$ZZ$747, 691, MATCH($B$1, resultados!$A$1:$ZZ$1, 0))</f>
        <v/>
      </c>
      <c r="B697">
        <f>INDEX(resultados!$A$2:$ZZ$747, 691, MATCH($B$2, resultados!$A$1:$ZZ$1, 0))</f>
        <v/>
      </c>
      <c r="C697">
        <f>INDEX(resultados!$A$2:$ZZ$747, 691, MATCH($B$3, resultados!$A$1:$ZZ$1, 0))</f>
        <v/>
      </c>
    </row>
    <row r="698">
      <c r="A698">
        <f>INDEX(resultados!$A$2:$ZZ$747, 692, MATCH($B$1, resultados!$A$1:$ZZ$1, 0))</f>
        <v/>
      </c>
      <c r="B698">
        <f>INDEX(resultados!$A$2:$ZZ$747, 692, MATCH($B$2, resultados!$A$1:$ZZ$1, 0))</f>
        <v/>
      </c>
      <c r="C698">
        <f>INDEX(resultados!$A$2:$ZZ$747, 692, MATCH($B$3, resultados!$A$1:$ZZ$1, 0))</f>
        <v/>
      </c>
    </row>
    <row r="699">
      <c r="A699">
        <f>INDEX(resultados!$A$2:$ZZ$747, 693, MATCH($B$1, resultados!$A$1:$ZZ$1, 0))</f>
        <v/>
      </c>
      <c r="B699">
        <f>INDEX(resultados!$A$2:$ZZ$747, 693, MATCH($B$2, resultados!$A$1:$ZZ$1, 0))</f>
        <v/>
      </c>
      <c r="C699">
        <f>INDEX(resultados!$A$2:$ZZ$747, 693, MATCH($B$3, resultados!$A$1:$ZZ$1, 0))</f>
        <v/>
      </c>
    </row>
    <row r="700">
      <c r="A700">
        <f>INDEX(resultados!$A$2:$ZZ$747, 694, MATCH($B$1, resultados!$A$1:$ZZ$1, 0))</f>
        <v/>
      </c>
      <c r="B700">
        <f>INDEX(resultados!$A$2:$ZZ$747, 694, MATCH($B$2, resultados!$A$1:$ZZ$1, 0))</f>
        <v/>
      </c>
      <c r="C700">
        <f>INDEX(resultados!$A$2:$ZZ$747, 694, MATCH($B$3, resultados!$A$1:$ZZ$1, 0))</f>
        <v/>
      </c>
    </row>
    <row r="701">
      <c r="A701">
        <f>INDEX(resultados!$A$2:$ZZ$747, 695, MATCH($B$1, resultados!$A$1:$ZZ$1, 0))</f>
        <v/>
      </c>
      <c r="B701">
        <f>INDEX(resultados!$A$2:$ZZ$747, 695, MATCH($B$2, resultados!$A$1:$ZZ$1, 0))</f>
        <v/>
      </c>
      <c r="C701">
        <f>INDEX(resultados!$A$2:$ZZ$747, 695, MATCH($B$3, resultados!$A$1:$ZZ$1, 0))</f>
        <v/>
      </c>
    </row>
    <row r="702">
      <c r="A702">
        <f>INDEX(resultados!$A$2:$ZZ$747, 696, MATCH($B$1, resultados!$A$1:$ZZ$1, 0))</f>
        <v/>
      </c>
      <c r="B702">
        <f>INDEX(resultados!$A$2:$ZZ$747, 696, MATCH($B$2, resultados!$A$1:$ZZ$1, 0))</f>
        <v/>
      </c>
      <c r="C702">
        <f>INDEX(resultados!$A$2:$ZZ$747, 696, MATCH($B$3, resultados!$A$1:$ZZ$1, 0))</f>
        <v/>
      </c>
    </row>
    <row r="703">
      <c r="A703">
        <f>INDEX(resultados!$A$2:$ZZ$747, 697, MATCH($B$1, resultados!$A$1:$ZZ$1, 0))</f>
        <v/>
      </c>
      <c r="B703">
        <f>INDEX(resultados!$A$2:$ZZ$747, 697, MATCH($B$2, resultados!$A$1:$ZZ$1, 0))</f>
        <v/>
      </c>
      <c r="C703">
        <f>INDEX(resultados!$A$2:$ZZ$747, 697, MATCH($B$3, resultados!$A$1:$ZZ$1, 0))</f>
        <v/>
      </c>
    </row>
    <row r="704">
      <c r="A704">
        <f>INDEX(resultados!$A$2:$ZZ$747, 698, MATCH($B$1, resultados!$A$1:$ZZ$1, 0))</f>
        <v/>
      </c>
      <c r="B704">
        <f>INDEX(resultados!$A$2:$ZZ$747, 698, MATCH($B$2, resultados!$A$1:$ZZ$1, 0))</f>
        <v/>
      </c>
      <c r="C704">
        <f>INDEX(resultados!$A$2:$ZZ$747, 698, MATCH($B$3, resultados!$A$1:$ZZ$1, 0))</f>
        <v/>
      </c>
    </row>
    <row r="705">
      <c r="A705">
        <f>INDEX(resultados!$A$2:$ZZ$747, 699, MATCH($B$1, resultados!$A$1:$ZZ$1, 0))</f>
        <v/>
      </c>
      <c r="B705">
        <f>INDEX(resultados!$A$2:$ZZ$747, 699, MATCH($B$2, resultados!$A$1:$ZZ$1, 0))</f>
        <v/>
      </c>
      <c r="C705">
        <f>INDEX(resultados!$A$2:$ZZ$747, 699, MATCH($B$3, resultados!$A$1:$ZZ$1, 0))</f>
        <v/>
      </c>
    </row>
    <row r="706">
      <c r="A706">
        <f>INDEX(resultados!$A$2:$ZZ$747, 700, MATCH($B$1, resultados!$A$1:$ZZ$1, 0))</f>
        <v/>
      </c>
      <c r="B706">
        <f>INDEX(resultados!$A$2:$ZZ$747, 700, MATCH($B$2, resultados!$A$1:$ZZ$1, 0))</f>
        <v/>
      </c>
      <c r="C706">
        <f>INDEX(resultados!$A$2:$ZZ$747, 700, MATCH($B$3, resultados!$A$1:$ZZ$1, 0))</f>
        <v/>
      </c>
    </row>
    <row r="707">
      <c r="A707">
        <f>INDEX(resultados!$A$2:$ZZ$747, 701, MATCH($B$1, resultados!$A$1:$ZZ$1, 0))</f>
        <v/>
      </c>
      <c r="B707">
        <f>INDEX(resultados!$A$2:$ZZ$747, 701, MATCH($B$2, resultados!$A$1:$ZZ$1, 0))</f>
        <v/>
      </c>
      <c r="C707">
        <f>INDEX(resultados!$A$2:$ZZ$747, 701, MATCH($B$3, resultados!$A$1:$ZZ$1, 0))</f>
        <v/>
      </c>
    </row>
    <row r="708">
      <c r="A708">
        <f>INDEX(resultados!$A$2:$ZZ$747, 702, MATCH($B$1, resultados!$A$1:$ZZ$1, 0))</f>
        <v/>
      </c>
      <c r="B708">
        <f>INDEX(resultados!$A$2:$ZZ$747, 702, MATCH($B$2, resultados!$A$1:$ZZ$1, 0))</f>
        <v/>
      </c>
      <c r="C708">
        <f>INDEX(resultados!$A$2:$ZZ$747, 702, MATCH($B$3, resultados!$A$1:$ZZ$1, 0))</f>
        <v/>
      </c>
    </row>
    <row r="709">
      <c r="A709">
        <f>INDEX(resultados!$A$2:$ZZ$747, 703, MATCH($B$1, resultados!$A$1:$ZZ$1, 0))</f>
        <v/>
      </c>
      <c r="B709">
        <f>INDEX(resultados!$A$2:$ZZ$747, 703, MATCH($B$2, resultados!$A$1:$ZZ$1, 0))</f>
        <v/>
      </c>
      <c r="C709">
        <f>INDEX(resultados!$A$2:$ZZ$747, 703, MATCH($B$3, resultados!$A$1:$ZZ$1, 0))</f>
        <v/>
      </c>
    </row>
    <row r="710">
      <c r="A710">
        <f>INDEX(resultados!$A$2:$ZZ$747, 704, MATCH($B$1, resultados!$A$1:$ZZ$1, 0))</f>
        <v/>
      </c>
      <c r="B710">
        <f>INDEX(resultados!$A$2:$ZZ$747, 704, MATCH($B$2, resultados!$A$1:$ZZ$1, 0))</f>
        <v/>
      </c>
      <c r="C710">
        <f>INDEX(resultados!$A$2:$ZZ$747, 704, MATCH($B$3, resultados!$A$1:$ZZ$1, 0))</f>
        <v/>
      </c>
    </row>
    <row r="711">
      <c r="A711">
        <f>INDEX(resultados!$A$2:$ZZ$747, 705, MATCH($B$1, resultados!$A$1:$ZZ$1, 0))</f>
        <v/>
      </c>
      <c r="B711">
        <f>INDEX(resultados!$A$2:$ZZ$747, 705, MATCH($B$2, resultados!$A$1:$ZZ$1, 0))</f>
        <v/>
      </c>
      <c r="C711">
        <f>INDEX(resultados!$A$2:$ZZ$747, 705, MATCH($B$3, resultados!$A$1:$ZZ$1, 0))</f>
        <v/>
      </c>
    </row>
    <row r="712">
      <c r="A712">
        <f>INDEX(resultados!$A$2:$ZZ$747, 706, MATCH($B$1, resultados!$A$1:$ZZ$1, 0))</f>
        <v/>
      </c>
      <c r="B712">
        <f>INDEX(resultados!$A$2:$ZZ$747, 706, MATCH($B$2, resultados!$A$1:$ZZ$1, 0))</f>
        <v/>
      </c>
      <c r="C712">
        <f>INDEX(resultados!$A$2:$ZZ$747, 706, MATCH($B$3, resultados!$A$1:$ZZ$1, 0))</f>
        <v/>
      </c>
    </row>
    <row r="713">
      <c r="A713">
        <f>INDEX(resultados!$A$2:$ZZ$747, 707, MATCH($B$1, resultados!$A$1:$ZZ$1, 0))</f>
        <v/>
      </c>
      <c r="B713">
        <f>INDEX(resultados!$A$2:$ZZ$747, 707, MATCH($B$2, resultados!$A$1:$ZZ$1, 0))</f>
        <v/>
      </c>
      <c r="C713">
        <f>INDEX(resultados!$A$2:$ZZ$747, 707, MATCH($B$3, resultados!$A$1:$ZZ$1, 0))</f>
        <v/>
      </c>
    </row>
    <row r="714">
      <c r="A714">
        <f>INDEX(resultados!$A$2:$ZZ$747, 708, MATCH($B$1, resultados!$A$1:$ZZ$1, 0))</f>
        <v/>
      </c>
      <c r="B714">
        <f>INDEX(resultados!$A$2:$ZZ$747, 708, MATCH($B$2, resultados!$A$1:$ZZ$1, 0))</f>
        <v/>
      </c>
      <c r="C714">
        <f>INDEX(resultados!$A$2:$ZZ$747, 708, MATCH($B$3, resultados!$A$1:$ZZ$1, 0))</f>
        <v/>
      </c>
    </row>
    <row r="715">
      <c r="A715">
        <f>INDEX(resultados!$A$2:$ZZ$747, 709, MATCH($B$1, resultados!$A$1:$ZZ$1, 0))</f>
        <v/>
      </c>
      <c r="B715">
        <f>INDEX(resultados!$A$2:$ZZ$747, 709, MATCH($B$2, resultados!$A$1:$ZZ$1, 0))</f>
        <v/>
      </c>
      <c r="C715">
        <f>INDEX(resultados!$A$2:$ZZ$747, 709, MATCH($B$3, resultados!$A$1:$ZZ$1, 0))</f>
        <v/>
      </c>
    </row>
    <row r="716">
      <c r="A716">
        <f>INDEX(resultados!$A$2:$ZZ$747, 710, MATCH($B$1, resultados!$A$1:$ZZ$1, 0))</f>
        <v/>
      </c>
      <c r="B716">
        <f>INDEX(resultados!$A$2:$ZZ$747, 710, MATCH($B$2, resultados!$A$1:$ZZ$1, 0))</f>
        <v/>
      </c>
      <c r="C716">
        <f>INDEX(resultados!$A$2:$ZZ$747, 710, MATCH($B$3, resultados!$A$1:$ZZ$1, 0))</f>
        <v/>
      </c>
    </row>
    <row r="717">
      <c r="A717">
        <f>INDEX(resultados!$A$2:$ZZ$747, 711, MATCH($B$1, resultados!$A$1:$ZZ$1, 0))</f>
        <v/>
      </c>
      <c r="B717">
        <f>INDEX(resultados!$A$2:$ZZ$747, 711, MATCH($B$2, resultados!$A$1:$ZZ$1, 0))</f>
        <v/>
      </c>
      <c r="C717">
        <f>INDEX(resultados!$A$2:$ZZ$747, 711, MATCH($B$3, resultados!$A$1:$ZZ$1, 0))</f>
        <v/>
      </c>
    </row>
    <row r="718">
      <c r="A718">
        <f>INDEX(resultados!$A$2:$ZZ$747, 712, MATCH($B$1, resultados!$A$1:$ZZ$1, 0))</f>
        <v/>
      </c>
      <c r="B718">
        <f>INDEX(resultados!$A$2:$ZZ$747, 712, MATCH($B$2, resultados!$A$1:$ZZ$1, 0))</f>
        <v/>
      </c>
      <c r="C718">
        <f>INDEX(resultados!$A$2:$ZZ$747, 712, MATCH($B$3, resultados!$A$1:$ZZ$1, 0))</f>
        <v/>
      </c>
    </row>
    <row r="719">
      <c r="A719">
        <f>INDEX(resultados!$A$2:$ZZ$747, 713, MATCH($B$1, resultados!$A$1:$ZZ$1, 0))</f>
        <v/>
      </c>
      <c r="B719">
        <f>INDEX(resultados!$A$2:$ZZ$747, 713, MATCH($B$2, resultados!$A$1:$ZZ$1, 0))</f>
        <v/>
      </c>
      <c r="C719">
        <f>INDEX(resultados!$A$2:$ZZ$747, 713, MATCH($B$3, resultados!$A$1:$ZZ$1, 0))</f>
        <v/>
      </c>
    </row>
    <row r="720">
      <c r="A720">
        <f>INDEX(resultados!$A$2:$ZZ$747, 714, MATCH($B$1, resultados!$A$1:$ZZ$1, 0))</f>
        <v/>
      </c>
      <c r="B720">
        <f>INDEX(resultados!$A$2:$ZZ$747, 714, MATCH($B$2, resultados!$A$1:$ZZ$1, 0))</f>
        <v/>
      </c>
      <c r="C720">
        <f>INDEX(resultados!$A$2:$ZZ$747, 714, MATCH($B$3, resultados!$A$1:$ZZ$1, 0))</f>
        <v/>
      </c>
    </row>
    <row r="721">
      <c r="A721">
        <f>INDEX(resultados!$A$2:$ZZ$747, 715, MATCH($B$1, resultados!$A$1:$ZZ$1, 0))</f>
        <v/>
      </c>
      <c r="B721">
        <f>INDEX(resultados!$A$2:$ZZ$747, 715, MATCH($B$2, resultados!$A$1:$ZZ$1, 0))</f>
        <v/>
      </c>
      <c r="C721">
        <f>INDEX(resultados!$A$2:$ZZ$747, 715, MATCH($B$3, resultados!$A$1:$ZZ$1, 0))</f>
        <v/>
      </c>
    </row>
    <row r="722">
      <c r="A722">
        <f>INDEX(resultados!$A$2:$ZZ$747, 716, MATCH($B$1, resultados!$A$1:$ZZ$1, 0))</f>
        <v/>
      </c>
      <c r="B722">
        <f>INDEX(resultados!$A$2:$ZZ$747, 716, MATCH($B$2, resultados!$A$1:$ZZ$1, 0))</f>
        <v/>
      </c>
      <c r="C722">
        <f>INDEX(resultados!$A$2:$ZZ$747, 716, MATCH($B$3, resultados!$A$1:$ZZ$1, 0))</f>
        <v/>
      </c>
    </row>
    <row r="723">
      <c r="A723">
        <f>INDEX(resultados!$A$2:$ZZ$747, 717, MATCH($B$1, resultados!$A$1:$ZZ$1, 0))</f>
        <v/>
      </c>
      <c r="B723">
        <f>INDEX(resultados!$A$2:$ZZ$747, 717, MATCH($B$2, resultados!$A$1:$ZZ$1, 0))</f>
        <v/>
      </c>
      <c r="C723">
        <f>INDEX(resultados!$A$2:$ZZ$747, 717, MATCH($B$3, resultados!$A$1:$ZZ$1, 0))</f>
        <v/>
      </c>
    </row>
    <row r="724">
      <c r="A724">
        <f>INDEX(resultados!$A$2:$ZZ$747, 718, MATCH($B$1, resultados!$A$1:$ZZ$1, 0))</f>
        <v/>
      </c>
      <c r="B724">
        <f>INDEX(resultados!$A$2:$ZZ$747, 718, MATCH($B$2, resultados!$A$1:$ZZ$1, 0))</f>
        <v/>
      </c>
      <c r="C724">
        <f>INDEX(resultados!$A$2:$ZZ$747, 718, MATCH($B$3, resultados!$A$1:$ZZ$1, 0))</f>
        <v/>
      </c>
    </row>
    <row r="725">
      <c r="A725">
        <f>INDEX(resultados!$A$2:$ZZ$747, 719, MATCH($B$1, resultados!$A$1:$ZZ$1, 0))</f>
        <v/>
      </c>
      <c r="B725">
        <f>INDEX(resultados!$A$2:$ZZ$747, 719, MATCH($B$2, resultados!$A$1:$ZZ$1, 0))</f>
        <v/>
      </c>
      <c r="C725">
        <f>INDEX(resultados!$A$2:$ZZ$747, 719, MATCH($B$3, resultados!$A$1:$ZZ$1, 0))</f>
        <v/>
      </c>
    </row>
    <row r="726">
      <c r="A726">
        <f>INDEX(resultados!$A$2:$ZZ$747, 720, MATCH($B$1, resultados!$A$1:$ZZ$1, 0))</f>
        <v/>
      </c>
      <c r="B726">
        <f>INDEX(resultados!$A$2:$ZZ$747, 720, MATCH($B$2, resultados!$A$1:$ZZ$1, 0))</f>
        <v/>
      </c>
      <c r="C726">
        <f>INDEX(resultados!$A$2:$ZZ$747, 720, MATCH($B$3, resultados!$A$1:$ZZ$1, 0))</f>
        <v/>
      </c>
    </row>
    <row r="727">
      <c r="A727">
        <f>INDEX(resultados!$A$2:$ZZ$747, 721, MATCH($B$1, resultados!$A$1:$ZZ$1, 0))</f>
        <v/>
      </c>
      <c r="B727">
        <f>INDEX(resultados!$A$2:$ZZ$747, 721, MATCH($B$2, resultados!$A$1:$ZZ$1, 0))</f>
        <v/>
      </c>
      <c r="C727">
        <f>INDEX(resultados!$A$2:$ZZ$747, 721, MATCH($B$3, resultados!$A$1:$ZZ$1, 0))</f>
        <v/>
      </c>
    </row>
    <row r="728">
      <c r="A728">
        <f>INDEX(resultados!$A$2:$ZZ$747, 722, MATCH($B$1, resultados!$A$1:$ZZ$1, 0))</f>
        <v/>
      </c>
      <c r="B728">
        <f>INDEX(resultados!$A$2:$ZZ$747, 722, MATCH($B$2, resultados!$A$1:$ZZ$1, 0))</f>
        <v/>
      </c>
      <c r="C728">
        <f>INDEX(resultados!$A$2:$ZZ$747, 722, MATCH($B$3, resultados!$A$1:$ZZ$1, 0))</f>
        <v/>
      </c>
    </row>
    <row r="729">
      <c r="A729">
        <f>INDEX(resultados!$A$2:$ZZ$747, 723, MATCH($B$1, resultados!$A$1:$ZZ$1, 0))</f>
        <v/>
      </c>
      <c r="B729">
        <f>INDEX(resultados!$A$2:$ZZ$747, 723, MATCH($B$2, resultados!$A$1:$ZZ$1, 0))</f>
        <v/>
      </c>
      <c r="C729">
        <f>INDEX(resultados!$A$2:$ZZ$747, 723, MATCH($B$3, resultados!$A$1:$ZZ$1, 0))</f>
        <v/>
      </c>
    </row>
    <row r="730">
      <c r="A730">
        <f>INDEX(resultados!$A$2:$ZZ$747, 724, MATCH($B$1, resultados!$A$1:$ZZ$1, 0))</f>
        <v/>
      </c>
      <c r="B730">
        <f>INDEX(resultados!$A$2:$ZZ$747, 724, MATCH($B$2, resultados!$A$1:$ZZ$1, 0))</f>
        <v/>
      </c>
      <c r="C730">
        <f>INDEX(resultados!$A$2:$ZZ$747, 724, MATCH($B$3, resultados!$A$1:$ZZ$1, 0))</f>
        <v/>
      </c>
    </row>
    <row r="731">
      <c r="A731">
        <f>INDEX(resultados!$A$2:$ZZ$747, 725, MATCH($B$1, resultados!$A$1:$ZZ$1, 0))</f>
        <v/>
      </c>
      <c r="B731">
        <f>INDEX(resultados!$A$2:$ZZ$747, 725, MATCH($B$2, resultados!$A$1:$ZZ$1, 0))</f>
        <v/>
      </c>
      <c r="C731">
        <f>INDEX(resultados!$A$2:$ZZ$747, 725, MATCH($B$3, resultados!$A$1:$ZZ$1, 0))</f>
        <v/>
      </c>
    </row>
    <row r="732">
      <c r="A732">
        <f>INDEX(resultados!$A$2:$ZZ$747, 726, MATCH($B$1, resultados!$A$1:$ZZ$1, 0))</f>
        <v/>
      </c>
      <c r="B732">
        <f>INDEX(resultados!$A$2:$ZZ$747, 726, MATCH($B$2, resultados!$A$1:$ZZ$1, 0))</f>
        <v/>
      </c>
      <c r="C732">
        <f>INDEX(resultados!$A$2:$ZZ$747, 726, MATCH($B$3, resultados!$A$1:$ZZ$1, 0))</f>
        <v/>
      </c>
    </row>
    <row r="733">
      <c r="A733">
        <f>INDEX(resultados!$A$2:$ZZ$747, 727, MATCH($B$1, resultados!$A$1:$ZZ$1, 0))</f>
        <v/>
      </c>
      <c r="B733">
        <f>INDEX(resultados!$A$2:$ZZ$747, 727, MATCH($B$2, resultados!$A$1:$ZZ$1, 0))</f>
        <v/>
      </c>
      <c r="C733">
        <f>INDEX(resultados!$A$2:$ZZ$747, 727, MATCH($B$3, resultados!$A$1:$ZZ$1, 0))</f>
        <v/>
      </c>
    </row>
    <row r="734">
      <c r="A734">
        <f>INDEX(resultados!$A$2:$ZZ$747, 728, MATCH($B$1, resultados!$A$1:$ZZ$1, 0))</f>
        <v/>
      </c>
      <c r="B734">
        <f>INDEX(resultados!$A$2:$ZZ$747, 728, MATCH($B$2, resultados!$A$1:$ZZ$1, 0))</f>
        <v/>
      </c>
      <c r="C734">
        <f>INDEX(resultados!$A$2:$ZZ$747, 728, MATCH($B$3, resultados!$A$1:$ZZ$1, 0))</f>
        <v/>
      </c>
    </row>
    <row r="735">
      <c r="A735">
        <f>INDEX(resultados!$A$2:$ZZ$747, 729, MATCH($B$1, resultados!$A$1:$ZZ$1, 0))</f>
        <v/>
      </c>
      <c r="B735">
        <f>INDEX(resultados!$A$2:$ZZ$747, 729, MATCH($B$2, resultados!$A$1:$ZZ$1, 0))</f>
        <v/>
      </c>
      <c r="C735">
        <f>INDEX(resultados!$A$2:$ZZ$747, 729, MATCH($B$3, resultados!$A$1:$ZZ$1, 0))</f>
        <v/>
      </c>
    </row>
    <row r="736">
      <c r="A736">
        <f>INDEX(resultados!$A$2:$ZZ$747, 730, MATCH($B$1, resultados!$A$1:$ZZ$1, 0))</f>
        <v/>
      </c>
      <c r="B736">
        <f>INDEX(resultados!$A$2:$ZZ$747, 730, MATCH($B$2, resultados!$A$1:$ZZ$1, 0))</f>
        <v/>
      </c>
      <c r="C736">
        <f>INDEX(resultados!$A$2:$ZZ$747, 730, MATCH($B$3, resultados!$A$1:$ZZ$1, 0))</f>
        <v/>
      </c>
    </row>
    <row r="737">
      <c r="A737">
        <f>INDEX(resultados!$A$2:$ZZ$747, 731, MATCH($B$1, resultados!$A$1:$ZZ$1, 0))</f>
        <v/>
      </c>
      <c r="B737">
        <f>INDEX(resultados!$A$2:$ZZ$747, 731, MATCH($B$2, resultados!$A$1:$ZZ$1, 0))</f>
        <v/>
      </c>
      <c r="C737">
        <f>INDEX(resultados!$A$2:$ZZ$747, 731, MATCH($B$3, resultados!$A$1:$ZZ$1, 0))</f>
        <v/>
      </c>
    </row>
    <row r="738">
      <c r="A738">
        <f>INDEX(resultados!$A$2:$ZZ$747, 732, MATCH($B$1, resultados!$A$1:$ZZ$1, 0))</f>
        <v/>
      </c>
      <c r="B738">
        <f>INDEX(resultados!$A$2:$ZZ$747, 732, MATCH($B$2, resultados!$A$1:$ZZ$1, 0))</f>
        <v/>
      </c>
      <c r="C738">
        <f>INDEX(resultados!$A$2:$ZZ$747, 732, MATCH($B$3, resultados!$A$1:$ZZ$1, 0))</f>
        <v/>
      </c>
    </row>
    <row r="739">
      <c r="A739">
        <f>INDEX(resultados!$A$2:$ZZ$747, 733, MATCH($B$1, resultados!$A$1:$ZZ$1, 0))</f>
        <v/>
      </c>
      <c r="B739">
        <f>INDEX(resultados!$A$2:$ZZ$747, 733, MATCH($B$2, resultados!$A$1:$ZZ$1, 0))</f>
        <v/>
      </c>
      <c r="C739">
        <f>INDEX(resultados!$A$2:$ZZ$747, 733, MATCH($B$3, resultados!$A$1:$ZZ$1, 0))</f>
        <v/>
      </c>
    </row>
    <row r="740">
      <c r="A740">
        <f>INDEX(resultados!$A$2:$ZZ$747, 734, MATCH($B$1, resultados!$A$1:$ZZ$1, 0))</f>
        <v/>
      </c>
      <c r="B740">
        <f>INDEX(resultados!$A$2:$ZZ$747, 734, MATCH($B$2, resultados!$A$1:$ZZ$1, 0))</f>
        <v/>
      </c>
      <c r="C740">
        <f>INDEX(resultados!$A$2:$ZZ$747, 734, MATCH($B$3, resultados!$A$1:$ZZ$1, 0))</f>
        <v/>
      </c>
    </row>
    <row r="741">
      <c r="A741">
        <f>INDEX(resultados!$A$2:$ZZ$747, 735, MATCH($B$1, resultados!$A$1:$ZZ$1, 0))</f>
        <v/>
      </c>
      <c r="B741">
        <f>INDEX(resultados!$A$2:$ZZ$747, 735, MATCH($B$2, resultados!$A$1:$ZZ$1, 0))</f>
        <v/>
      </c>
      <c r="C741">
        <f>INDEX(resultados!$A$2:$ZZ$747, 735, MATCH($B$3, resultados!$A$1:$ZZ$1, 0))</f>
        <v/>
      </c>
    </row>
    <row r="742">
      <c r="A742">
        <f>INDEX(resultados!$A$2:$ZZ$747, 736, MATCH($B$1, resultados!$A$1:$ZZ$1, 0))</f>
        <v/>
      </c>
      <c r="B742">
        <f>INDEX(resultados!$A$2:$ZZ$747, 736, MATCH($B$2, resultados!$A$1:$ZZ$1, 0))</f>
        <v/>
      </c>
      <c r="C742">
        <f>INDEX(resultados!$A$2:$ZZ$747, 736, MATCH($B$3, resultados!$A$1:$ZZ$1, 0))</f>
        <v/>
      </c>
    </row>
    <row r="743">
      <c r="A743">
        <f>INDEX(resultados!$A$2:$ZZ$747, 737, MATCH($B$1, resultados!$A$1:$ZZ$1, 0))</f>
        <v/>
      </c>
      <c r="B743">
        <f>INDEX(resultados!$A$2:$ZZ$747, 737, MATCH($B$2, resultados!$A$1:$ZZ$1, 0))</f>
        <v/>
      </c>
      <c r="C743">
        <f>INDEX(resultados!$A$2:$ZZ$747, 737, MATCH($B$3, resultados!$A$1:$ZZ$1, 0))</f>
        <v/>
      </c>
    </row>
    <row r="744">
      <c r="A744">
        <f>INDEX(resultados!$A$2:$ZZ$747, 738, MATCH($B$1, resultados!$A$1:$ZZ$1, 0))</f>
        <v/>
      </c>
      <c r="B744">
        <f>INDEX(resultados!$A$2:$ZZ$747, 738, MATCH($B$2, resultados!$A$1:$ZZ$1, 0))</f>
        <v/>
      </c>
      <c r="C744">
        <f>INDEX(resultados!$A$2:$ZZ$747, 738, MATCH($B$3, resultados!$A$1:$ZZ$1, 0))</f>
        <v/>
      </c>
    </row>
    <row r="745">
      <c r="A745">
        <f>INDEX(resultados!$A$2:$ZZ$747, 739, MATCH($B$1, resultados!$A$1:$ZZ$1, 0))</f>
        <v/>
      </c>
      <c r="B745">
        <f>INDEX(resultados!$A$2:$ZZ$747, 739, MATCH($B$2, resultados!$A$1:$ZZ$1, 0))</f>
        <v/>
      </c>
      <c r="C745">
        <f>INDEX(resultados!$A$2:$ZZ$747, 739, MATCH($B$3, resultados!$A$1:$ZZ$1, 0))</f>
        <v/>
      </c>
    </row>
    <row r="746">
      <c r="A746">
        <f>INDEX(resultados!$A$2:$ZZ$747, 740, MATCH($B$1, resultados!$A$1:$ZZ$1, 0))</f>
        <v/>
      </c>
      <c r="B746">
        <f>INDEX(resultados!$A$2:$ZZ$747, 740, MATCH($B$2, resultados!$A$1:$ZZ$1, 0))</f>
        <v/>
      </c>
      <c r="C746">
        <f>INDEX(resultados!$A$2:$ZZ$747, 740, MATCH($B$3, resultados!$A$1:$ZZ$1, 0))</f>
        <v/>
      </c>
    </row>
    <row r="747">
      <c r="A747">
        <f>INDEX(resultados!$A$2:$ZZ$747, 741, MATCH($B$1, resultados!$A$1:$ZZ$1, 0))</f>
        <v/>
      </c>
      <c r="B747">
        <f>INDEX(resultados!$A$2:$ZZ$747, 741, MATCH($B$2, resultados!$A$1:$ZZ$1, 0))</f>
        <v/>
      </c>
      <c r="C747">
        <f>INDEX(resultados!$A$2:$ZZ$747, 741, MATCH($B$3, resultados!$A$1:$ZZ$1, 0))</f>
        <v/>
      </c>
    </row>
    <row r="748">
      <c r="A748">
        <f>INDEX(resultados!$A$2:$ZZ$747, 742, MATCH($B$1, resultados!$A$1:$ZZ$1, 0))</f>
        <v/>
      </c>
      <c r="B748">
        <f>INDEX(resultados!$A$2:$ZZ$747, 742, MATCH($B$2, resultados!$A$1:$ZZ$1, 0))</f>
        <v/>
      </c>
      <c r="C748">
        <f>INDEX(resultados!$A$2:$ZZ$747, 742, MATCH($B$3, resultados!$A$1:$ZZ$1, 0))</f>
        <v/>
      </c>
    </row>
    <row r="749">
      <c r="A749">
        <f>INDEX(resultados!$A$2:$ZZ$747, 743, MATCH($B$1, resultados!$A$1:$ZZ$1, 0))</f>
        <v/>
      </c>
      <c r="B749">
        <f>INDEX(resultados!$A$2:$ZZ$747, 743, MATCH($B$2, resultados!$A$1:$ZZ$1, 0))</f>
        <v/>
      </c>
      <c r="C749">
        <f>INDEX(resultados!$A$2:$ZZ$747, 743, MATCH($B$3, resultados!$A$1:$ZZ$1, 0))</f>
        <v/>
      </c>
    </row>
    <row r="750">
      <c r="A750">
        <f>INDEX(resultados!$A$2:$ZZ$747, 744, MATCH($B$1, resultados!$A$1:$ZZ$1, 0))</f>
        <v/>
      </c>
      <c r="B750">
        <f>INDEX(resultados!$A$2:$ZZ$747, 744, MATCH($B$2, resultados!$A$1:$ZZ$1, 0))</f>
        <v/>
      </c>
      <c r="C750">
        <f>INDEX(resultados!$A$2:$ZZ$747, 744, MATCH($B$3, resultados!$A$1:$ZZ$1, 0))</f>
        <v/>
      </c>
    </row>
    <row r="751">
      <c r="A751">
        <f>INDEX(resultados!$A$2:$ZZ$747, 745, MATCH($B$1, resultados!$A$1:$ZZ$1, 0))</f>
        <v/>
      </c>
      <c r="B751">
        <f>INDEX(resultados!$A$2:$ZZ$747, 745, MATCH($B$2, resultados!$A$1:$ZZ$1, 0))</f>
        <v/>
      </c>
      <c r="C751">
        <f>INDEX(resultados!$A$2:$ZZ$747, 745, MATCH($B$3, resultados!$A$1:$ZZ$1, 0))</f>
        <v/>
      </c>
    </row>
    <row r="752">
      <c r="A752">
        <f>INDEX(resultados!$A$2:$ZZ$747, 746, MATCH($B$1, resultados!$A$1:$ZZ$1, 0))</f>
        <v/>
      </c>
      <c r="B752">
        <f>INDEX(resultados!$A$2:$ZZ$747, 746, MATCH($B$2, resultados!$A$1:$ZZ$1, 0))</f>
        <v/>
      </c>
      <c r="C752">
        <f>INDEX(resultados!$A$2:$ZZ$747, 746,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2024-09-24T15:31:45Z</dcterms:created>
  <dcterms:modified xmlns:dcterms="http://purl.org/dc/terms/" xmlns:xsi="http://www.w3.org/2001/XMLSchema-instance" xsi:type="dcterms:W3CDTF">2024-09-24T15:31:45Z</dcterms:modified>
</cp:coreProperties>
</file>