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xVal>
          <yVal>
            <numRef>
              <f>gráficos!$B$7:$B$433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  <c r="AA2" t="n">
        <v>428.9088570720336</v>
      </c>
      <c r="AB2" t="n">
        <v>586.8520203692749</v>
      </c>
      <c r="AC2" t="n">
        <v>530.843687197214</v>
      </c>
      <c r="AD2" t="n">
        <v>428908.8570720336</v>
      </c>
      <c r="AE2" t="n">
        <v>586852.0203692749</v>
      </c>
      <c r="AF2" t="n">
        <v>6.332519272158966e-06</v>
      </c>
      <c r="AG2" t="n">
        <v>24.79166666666667</v>
      </c>
      <c r="AH2" t="n">
        <v>530843.687197214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  <c r="AA3" t="n">
        <v>392.3645293904489</v>
      </c>
      <c r="AB3" t="n">
        <v>536.8504590133783</v>
      </c>
      <c r="AC3" t="n">
        <v>485.6142046794922</v>
      </c>
      <c r="AD3" t="n">
        <v>392364.5293904489</v>
      </c>
      <c r="AE3" t="n">
        <v>536850.4590133784</v>
      </c>
      <c r="AF3" t="n">
        <v>6.855056077047311e-06</v>
      </c>
      <c r="AG3" t="n">
        <v>22.890625</v>
      </c>
      <c r="AH3" t="n">
        <v>485614.2046794922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  <c r="AA4" t="n">
        <v>378.5404738463474</v>
      </c>
      <c r="AB4" t="n">
        <v>517.9357763436509</v>
      </c>
      <c r="AC4" t="n">
        <v>468.5047127768397</v>
      </c>
      <c r="AD4" t="n">
        <v>378540.4738463474</v>
      </c>
      <c r="AE4" t="n">
        <v>517935.7763436509</v>
      </c>
      <c r="AF4" t="n">
        <v>7.195639177903599e-06</v>
      </c>
      <c r="AG4" t="n">
        <v>21.82291666666667</v>
      </c>
      <c r="AH4" t="n">
        <v>468504.7127768397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356.2118128020109</v>
      </c>
      <c r="AB5" t="n">
        <v>487.3847172317871</v>
      </c>
      <c r="AC5" t="n">
        <v>440.8694038679315</v>
      </c>
      <c r="AD5" t="n">
        <v>356211.8128020109</v>
      </c>
      <c r="AE5" t="n">
        <v>487384.7172317872</v>
      </c>
      <c r="AF5" t="n">
        <v>7.465526122804407e-06</v>
      </c>
      <c r="AG5" t="n">
        <v>21.015625</v>
      </c>
      <c r="AH5" t="n">
        <v>440869.4038679315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  <c r="AA6" t="n">
        <v>344.0135318741143</v>
      </c>
      <c r="AB6" t="n">
        <v>470.6944911160653</v>
      </c>
      <c r="AC6" t="n">
        <v>425.7720695078146</v>
      </c>
      <c r="AD6" t="n">
        <v>344013.5318741143</v>
      </c>
      <c r="AE6" t="n">
        <v>470694.4911160653</v>
      </c>
      <c r="AF6" t="n">
        <v>7.69810623007824e-06</v>
      </c>
      <c r="AG6" t="n">
        <v>20.390625</v>
      </c>
      <c r="AH6" t="n">
        <v>425772.0695078147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  <c r="AA7" t="n">
        <v>331.4392394930259</v>
      </c>
      <c r="AB7" t="n">
        <v>453.4897895416317</v>
      </c>
      <c r="AC7" t="n">
        <v>410.2093605046947</v>
      </c>
      <c r="AD7" t="n">
        <v>331439.2394930259</v>
      </c>
      <c r="AE7" t="n">
        <v>453489.7895416317</v>
      </c>
      <c r="AF7" t="n">
        <v>7.954010644559888e-06</v>
      </c>
      <c r="AG7" t="n">
        <v>19.73958333333333</v>
      </c>
      <c r="AH7" t="n">
        <v>410209.3605046947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331.5430836939573</v>
      </c>
      <c r="AB8" t="n">
        <v>453.6318737586288</v>
      </c>
      <c r="AC8" t="n">
        <v>410.3378844034381</v>
      </c>
      <c r="AD8" t="n">
        <v>331543.0836939573</v>
      </c>
      <c r="AE8" t="n">
        <v>453631.8737586288</v>
      </c>
      <c r="AF8" t="n">
        <v>7.981855166342865e-06</v>
      </c>
      <c r="AG8" t="n">
        <v>19.66145833333333</v>
      </c>
      <c r="AH8" t="n">
        <v>410337.8844034381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330.2748381539179</v>
      </c>
      <c r="AB9" t="n">
        <v>451.8966042597026</v>
      </c>
      <c r="AC9" t="n">
        <v>408.7682265900234</v>
      </c>
      <c r="AD9" t="n">
        <v>330274.8381539179</v>
      </c>
      <c r="AE9" t="n">
        <v>451896.6042597026</v>
      </c>
      <c r="AF9" t="n">
        <v>8.109807373583692e-06</v>
      </c>
      <c r="AG9" t="n">
        <v>19.34895833333333</v>
      </c>
      <c r="AH9" t="n">
        <v>408768.2265900234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329.5065305567548</v>
      </c>
      <c r="AB10" t="n">
        <v>450.8453719099251</v>
      </c>
      <c r="AC10" t="n">
        <v>407.8173223802947</v>
      </c>
      <c r="AD10" t="n">
        <v>329506.5305567548</v>
      </c>
      <c r="AE10" t="n">
        <v>450845.3719099251</v>
      </c>
      <c r="AF10" t="n">
        <v>8.179237869458128e-06</v>
      </c>
      <c r="AG10" t="n">
        <v>19.19270833333333</v>
      </c>
      <c r="AH10" t="n">
        <v>407817.3223802947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318.9448973375069</v>
      </c>
      <c r="AB11" t="n">
        <v>436.3944793929774</v>
      </c>
      <c r="AC11" t="n">
        <v>394.7456027632094</v>
      </c>
      <c r="AD11" t="n">
        <v>318944.8973375069</v>
      </c>
      <c r="AE11" t="n">
        <v>436394.4793929774</v>
      </c>
      <c r="AF11" t="n">
        <v>8.251380494077661e-06</v>
      </c>
      <c r="AG11" t="n">
        <v>19.01041666666667</v>
      </c>
      <c r="AH11" t="n">
        <v>394745.6027632094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318.0814720497867</v>
      </c>
      <c r="AB12" t="n">
        <v>435.2131028226833</v>
      </c>
      <c r="AC12" t="n">
        <v>393.6769751147117</v>
      </c>
      <c r="AD12" t="n">
        <v>318081.4720497867</v>
      </c>
      <c r="AE12" t="n">
        <v>435213.1028226833</v>
      </c>
      <c r="AF12" t="n">
        <v>8.317797513568658e-06</v>
      </c>
      <c r="AG12" t="n">
        <v>18.88020833333333</v>
      </c>
      <c r="AH12" t="n">
        <v>393676.9751147117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317.2166520323367</v>
      </c>
      <c r="AB13" t="n">
        <v>434.0298179216417</v>
      </c>
      <c r="AC13" t="n">
        <v>392.6066212638747</v>
      </c>
      <c r="AD13" t="n">
        <v>317216.6520323367</v>
      </c>
      <c r="AE13" t="n">
        <v>434029.8179216417</v>
      </c>
      <c r="AF13" t="n">
        <v>8.395364395678383e-06</v>
      </c>
      <c r="AG13" t="n">
        <v>18.69791666666667</v>
      </c>
      <c r="AH13" t="n">
        <v>392606.6212638748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316.1928495449785</v>
      </c>
      <c r="AB14" t="n">
        <v>432.6290061914602</v>
      </c>
      <c r="AC14" t="n">
        <v>391.3395010391702</v>
      </c>
      <c r="AD14" t="n">
        <v>316192.8495449785</v>
      </c>
      <c r="AE14" t="n">
        <v>432629.0061914602</v>
      </c>
      <c r="AF14" t="n">
        <v>8.488360276871313e-06</v>
      </c>
      <c r="AG14" t="n">
        <v>18.48958333333333</v>
      </c>
      <c r="AH14" t="n">
        <v>391339.5010391702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306.081429131801</v>
      </c>
      <c r="AB15" t="n">
        <v>418.7941146977652</v>
      </c>
      <c r="AC15" t="n">
        <v>378.8249921722413</v>
      </c>
      <c r="AD15" t="n">
        <v>306081.429131801</v>
      </c>
      <c r="AE15" t="n">
        <v>418794.1146977652</v>
      </c>
      <c r="AF15" t="n">
        <v>8.526691696468659e-06</v>
      </c>
      <c r="AG15" t="n">
        <v>18.41145833333333</v>
      </c>
      <c r="AH15" t="n">
        <v>378824.9921722413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305.7861654336954</v>
      </c>
      <c r="AB16" t="n">
        <v>418.3901218799022</v>
      </c>
      <c r="AC16" t="n">
        <v>378.4595558619076</v>
      </c>
      <c r="AD16" t="n">
        <v>305786.1654336954</v>
      </c>
      <c r="AE16" t="n">
        <v>418390.1218799021</v>
      </c>
      <c r="AF16" t="n">
        <v>8.517349919679998e-06</v>
      </c>
      <c r="AG16" t="n">
        <v>18.4375</v>
      </c>
      <c r="AH16" t="n">
        <v>378459.5558619076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304.9086190551501</v>
      </c>
      <c r="AB17" t="n">
        <v>417.1894242101625</v>
      </c>
      <c r="AC17" t="n">
        <v>377.3734510925781</v>
      </c>
      <c r="AD17" t="n">
        <v>304908.6190551501</v>
      </c>
      <c r="AE17" t="n">
        <v>417189.4242101625</v>
      </c>
      <c r="AF17" t="n">
        <v>8.596604348564447e-06</v>
      </c>
      <c r="AG17" t="n">
        <v>18.25520833333333</v>
      </c>
      <c r="AH17" t="n">
        <v>377373.4510925781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304.8124721475762</v>
      </c>
      <c r="AB18" t="n">
        <v>417.0578717695178</v>
      </c>
      <c r="AC18" t="n">
        <v>377.2544538322335</v>
      </c>
      <c r="AD18" t="n">
        <v>304812.4721475762</v>
      </c>
      <c r="AE18" t="n">
        <v>417057.8717695178</v>
      </c>
      <c r="AF18" t="n">
        <v>8.589793891937875e-06</v>
      </c>
      <c r="AG18" t="n">
        <v>18.28125</v>
      </c>
      <c r="AH18" t="n">
        <v>377254.4538322335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  <c r="AA19" t="n">
        <v>304.6358026103856</v>
      </c>
      <c r="AB19" t="n">
        <v>416.8161447146236</v>
      </c>
      <c r="AC19" t="n">
        <v>377.0357968681924</v>
      </c>
      <c r="AD19" t="n">
        <v>304635.8026103856</v>
      </c>
      <c r="AE19" t="n">
        <v>416816.1447146236</v>
      </c>
      <c r="AF19" t="n">
        <v>8.58304370483897e-06</v>
      </c>
      <c r="AG19" t="n">
        <v>18.28125</v>
      </c>
      <c r="AH19" t="n">
        <v>377035.7968681924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7.9318</v>
      </c>
      <c r="E2" t="n">
        <v>12.61</v>
      </c>
      <c r="F2" t="n">
        <v>5.55</v>
      </c>
      <c r="G2" t="n">
        <v>4.57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99.48999999999999</v>
      </c>
      <c r="Q2" t="n">
        <v>610.41</v>
      </c>
      <c r="R2" t="n">
        <v>61.4</v>
      </c>
      <c r="S2" t="n">
        <v>13.88</v>
      </c>
      <c r="T2" t="n">
        <v>23541.29</v>
      </c>
      <c r="U2" t="n">
        <v>0.23</v>
      </c>
      <c r="V2" t="n">
        <v>0.72</v>
      </c>
      <c r="W2" t="n">
        <v>0.17</v>
      </c>
      <c r="X2" t="n">
        <v>1.51</v>
      </c>
      <c r="Y2" t="n">
        <v>1</v>
      </c>
      <c r="Z2" t="n">
        <v>10</v>
      </c>
      <c r="AA2" t="n">
        <v>604.2857952337386</v>
      </c>
      <c r="AB2" t="n">
        <v>826.8104842465751</v>
      </c>
      <c r="AC2" t="n">
        <v>747.9008520658841</v>
      </c>
      <c r="AD2" t="n">
        <v>604285.7952337386</v>
      </c>
      <c r="AE2" t="n">
        <v>826810.4842465752</v>
      </c>
      <c r="AF2" t="n">
        <v>4.059195440407224e-06</v>
      </c>
      <c r="AG2" t="n">
        <v>32.83854166666666</v>
      </c>
      <c r="AH2" t="n">
        <v>747900.8520658842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8.9778</v>
      </c>
      <c r="E3" t="n">
        <v>11.14</v>
      </c>
      <c r="F3" t="n">
        <v>5.14</v>
      </c>
      <c r="G3" t="n">
        <v>5.71</v>
      </c>
      <c r="H3" t="n">
        <v>0.07000000000000001</v>
      </c>
      <c r="I3" t="n">
        <v>54</v>
      </c>
      <c r="J3" t="n">
        <v>297.17</v>
      </c>
      <c r="K3" t="n">
        <v>61.82</v>
      </c>
      <c r="L3" t="n">
        <v>1.25</v>
      </c>
      <c r="M3" t="n">
        <v>52</v>
      </c>
      <c r="N3" t="n">
        <v>84.09999999999999</v>
      </c>
      <c r="O3" t="n">
        <v>36885.7</v>
      </c>
      <c r="P3" t="n">
        <v>91.59</v>
      </c>
      <c r="Q3" t="n">
        <v>610.37</v>
      </c>
      <c r="R3" t="n">
        <v>48.38</v>
      </c>
      <c r="S3" t="n">
        <v>13.88</v>
      </c>
      <c r="T3" t="n">
        <v>17125.32</v>
      </c>
      <c r="U3" t="n">
        <v>0.29</v>
      </c>
      <c r="V3" t="n">
        <v>0.78</v>
      </c>
      <c r="W3" t="n">
        <v>0.14</v>
      </c>
      <c r="X3" t="n">
        <v>1.1</v>
      </c>
      <c r="Y3" t="n">
        <v>1</v>
      </c>
      <c r="Z3" t="n">
        <v>10</v>
      </c>
      <c r="AA3" t="n">
        <v>525.4849652439673</v>
      </c>
      <c r="AB3" t="n">
        <v>718.9917122073063</v>
      </c>
      <c r="AC3" t="n">
        <v>650.372152305446</v>
      </c>
      <c r="AD3" t="n">
        <v>525484.9652439672</v>
      </c>
      <c r="AE3" t="n">
        <v>718991.7122073063</v>
      </c>
      <c r="AF3" t="n">
        <v>4.594498704567435e-06</v>
      </c>
      <c r="AG3" t="n">
        <v>29.01041666666667</v>
      </c>
      <c r="AH3" t="n">
        <v>650372.152305446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9.718400000000001</v>
      </c>
      <c r="E4" t="n">
        <v>10.29</v>
      </c>
      <c r="F4" t="n">
        <v>4.9</v>
      </c>
      <c r="G4" t="n">
        <v>6.84</v>
      </c>
      <c r="H4" t="n">
        <v>0.09</v>
      </c>
      <c r="I4" t="n">
        <v>43</v>
      </c>
      <c r="J4" t="n">
        <v>297.7</v>
      </c>
      <c r="K4" t="n">
        <v>61.82</v>
      </c>
      <c r="L4" t="n">
        <v>1.5</v>
      </c>
      <c r="M4" t="n">
        <v>41</v>
      </c>
      <c r="N4" t="n">
        <v>84.37</v>
      </c>
      <c r="O4" t="n">
        <v>36949.99</v>
      </c>
      <c r="P4" t="n">
        <v>86.88</v>
      </c>
      <c r="Q4" t="n">
        <v>610.33</v>
      </c>
      <c r="R4" t="n">
        <v>41.02</v>
      </c>
      <c r="S4" t="n">
        <v>13.88</v>
      </c>
      <c r="T4" t="n">
        <v>13499.78</v>
      </c>
      <c r="U4" t="n">
        <v>0.34</v>
      </c>
      <c r="V4" t="n">
        <v>0.8100000000000001</v>
      </c>
      <c r="W4" t="n">
        <v>0.12</v>
      </c>
      <c r="X4" t="n">
        <v>0.86</v>
      </c>
      <c r="Y4" t="n">
        <v>1</v>
      </c>
      <c r="Z4" t="n">
        <v>10</v>
      </c>
      <c r="AA4" t="n">
        <v>485.2232721237436</v>
      </c>
      <c r="AB4" t="n">
        <v>663.9038874596753</v>
      </c>
      <c r="AC4" t="n">
        <v>600.5418322354814</v>
      </c>
      <c r="AD4" t="n">
        <v>485223.2721237437</v>
      </c>
      <c r="AE4" t="n">
        <v>663903.8874596753</v>
      </c>
      <c r="AF4" t="n">
        <v>4.973509791983355e-06</v>
      </c>
      <c r="AG4" t="n">
        <v>26.796875</v>
      </c>
      <c r="AH4" t="n">
        <v>600541.8322354814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10.2617</v>
      </c>
      <c r="E5" t="n">
        <v>9.74</v>
      </c>
      <c r="F5" t="n">
        <v>4.75</v>
      </c>
      <c r="G5" t="n">
        <v>7.91</v>
      </c>
      <c r="H5" t="n">
        <v>0.1</v>
      </c>
      <c r="I5" t="n">
        <v>36</v>
      </c>
      <c r="J5" t="n">
        <v>298.22</v>
      </c>
      <c r="K5" t="n">
        <v>61.82</v>
      </c>
      <c r="L5" t="n">
        <v>1.75</v>
      </c>
      <c r="M5" t="n">
        <v>34</v>
      </c>
      <c r="N5" t="n">
        <v>84.65000000000001</v>
      </c>
      <c r="O5" t="n">
        <v>37014.39</v>
      </c>
      <c r="P5" t="n">
        <v>83.62</v>
      </c>
      <c r="Q5" t="n">
        <v>610.51</v>
      </c>
      <c r="R5" t="n">
        <v>35.95</v>
      </c>
      <c r="S5" t="n">
        <v>13.88</v>
      </c>
      <c r="T5" t="n">
        <v>10998.83</v>
      </c>
      <c r="U5" t="n">
        <v>0.39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458.8798357254036</v>
      </c>
      <c r="AB5" t="n">
        <v>627.8596355890759</v>
      </c>
      <c r="AC5" t="n">
        <v>567.9375931749868</v>
      </c>
      <c r="AD5" t="n">
        <v>458879.8357254036</v>
      </c>
      <c r="AE5" t="n">
        <v>627859.6355890759</v>
      </c>
      <c r="AF5" t="n">
        <v>5.251550196780909e-06</v>
      </c>
      <c r="AG5" t="n">
        <v>25.36458333333333</v>
      </c>
      <c r="AH5" t="n">
        <v>567937.5931749868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10.6667</v>
      </c>
      <c r="E6" t="n">
        <v>9.380000000000001</v>
      </c>
      <c r="F6" t="n">
        <v>4.66</v>
      </c>
      <c r="G6" t="n">
        <v>9.01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81.59</v>
      </c>
      <c r="Q6" t="n">
        <v>610.3099999999999</v>
      </c>
      <c r="R6" t="n">
        <v>33.13</v>
      </c>
      <c r="S6" t="n">
        <v>13.88</v>
      </c>
      <c r="T6" t="n">
        <v>9614.6</v>
      </c>
      <c r="U6" t="n">
        <v>0.42</v>
      </c>
      <c r="V6" t="n">
        <v>0.86</v>
      </c>
      <c r="W6" t="n">
        <v>0.1</v>
      </c>
      <c r="X6" t="n">
        <v>0.61</v>
      </c>
      <c r="Y6" t="n">
        <v>1</v>
      </c>
      <c r="Z6" t="n">
        <v>10</v>
      </c>
      <c r="AA6" t="n">
        <v>444.8506116898734</v>
      </c>
      <c r="AB6" t="n">
        <v>608.6642323379805</v>
      </c>
      <c r="AC6" t="n">
        <v>550.5741722692583</v>
      </c>
      <c r="AD6" t="n">
        <v>444850.6116898734</v>
      </c>
      <c r="AE6" t="n">
        <v>608664.2323379805</v>
      </c>
      <c r="AF6" t="n">
        <v>5.458813888927071e-06</v>
      </c>
      <c r="AG6" t="n">
        <v>24.42708333333333</v>
      </c>
      <c r="AH6" t="n">
        <v>550574.1722692583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11.0362</v>
      </c>
      <c r="E7" t="n">
        <v>9.06</v>
      </c>
      <c r="F7" t="n">
        <v>4.56</v>
      </c>
      <c r="G7" t="n">
        <v>10.14</v>
      </c>
      <c r="H7" t="n">
        <v>0.13</v>
      </c>
      <c r="I7" t="n">
        <v>27</v>
      </c>
      <c r="J7" t="n">
        <v>299.26</v>
      </c>
      <c r="K7" t="n">
        <v>61.82</v>
      </c>
      <c r="L7" t="n">
        <v>2.25</v>
      </c>
      <c r="M7" t="n">
        <v>25</v>
      </c>
      <c r="N7" t="n">
        <v>85.19</v>
      </c>
      <c r="O7" t="n">
        <v>37143.54</v>
      </c>
      <c r="P7" t="n">
        <v>79.59999999999999</v>
      </c>
      <c r="Q7" t="n">
        <v>610.39</v>
      </c>
      <c r="R7" t="n">
        <v>30.28</v>
      </c>
      <c r="S7" t="n">
        <v>13.88</v>
      </c>
      <c r="T7" t="n">
        <v>8210.4</v>
      </c>
      <c r="U7" t="n">
        <v>0.46</v>
      </c>
      <c r="V7" t="n">
        <v>0.87</v>
      </c>
      <c r="W7" t="n">
        <v>0.1</v>
      </c>
      <c r="X7" t="n">
        <v>0.52</v>
      </c>
      <c r="Y7" t="n">
        <v>1</v>
      </c>
      <c r="Z7" t="n">
        <v>10</v>
      </c>
      <c r="AA7" t="n">
        <v>421.428267003547</v>
      </c>
      <c r="AB7" t="n">
        <v>576.6167470172294</v>
      </c>
      <c r="AC7" t="n">
        <v>521.5852539685916</v>
      </c>
      <c r="AD7" t="n">
        <v>421428.2670035471</v>
      </c>
      <c r="AE7" t="n">
        <v>576616.7470172294</v>
      </c>
      <c r="AF7" t="n">
        <v>5.647910022872766e-06</v>
      </c>
      <c r="AG7" t="n">
        <v>23.59375</v>
      </c>
      <c r="AH7" t="n">
        <v>521585.2539685916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11.3247</v>
      </c>
      <c r="E8" t="n">
        <v>8.83</v>
      </c>
      <c r="F8" t="n">
        <v>4.5</v>
      </c>
      <c r="G8" t="n">
        <v>11.25</v>
      </c>
      <c r="H8" t="n">
        <v>0.15</v>
      </c>
      <c r="I8" t="n">
        <v>24</v>
      </c>
      <c r="J8" t="n">
        <v>299.79</v>
      </c>
      <c r="K8" t="n">
        <v>61.82</v>
      </c>
      <c r="L8" t="n">
        <v>2.5</v>
      </c>
      <c r="M8" t="n">
        <v>22</v>
      </c>
      <c r="N8" t="n">
        <v>85.47</v>
      </c>
      <c r="O8" t="n">
        <v>37208.42</v>
      </c>
      <c r="P8" t="n">
        <v>78.06</v>
      </c>
      <c r="Q8" t="n">
        <v>610.3099999999999</v>
      </c>
      <c r="R8" t="n">
        <v>28.23</v>
      </c>
      <c r="S8" t="n">
        <v>13.88</v>
      </c>
      <c r="T8" t="n">
        <v>7198.45</v>
      </c>
      <c r="U8" t="n">
        <v>0.49</v>
      </c>
      <c r="V8" t="n">
        <v>0.89</v>
      </c>
      <c r="W8" t="n">
        <v>0.09</v>
      </c>
      <c r="X8" t="n">
        <v>0.46</v>
      </c>
      <c r="Y8" t="n">
        <v>1</v>
      </c>
      <c r="Z8" t="n">
        <v>10</v>
      </c>
      <c r="AA8" t="n">
        <v>408.8343048399536</v>
      </c>
      <c r="AB8" t="n">
        <v>559.385132378603</v>
      </c>
      <c r="AC8" t="n">
        <v>505.9982004463525</v>
      </c>
      <c r="AD8" t="n">
        <v>408834.3048399535</v>
      </c>
      <c r="AE8" t="n">
        <v>559385.132378603</v>
      </c>
      <c r="AF8" t="n">
        <v>5.79555341838923e-06</v>
      </c>
      <c r="AG8" t="n">
        <v>22.99479166666667</v>
      </c>
      <c r="AH8" t="n">
        <v>505998.2004463525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11.6332</v>
      </c>
      <c r="E9" t="n">
        <v>8.6</v>
      </c>
      <c r="F9" t="n">
        <v>4.43</v>
      </c>
      <c r="G9" t="n">
        <v>12.66</v>
      </c>
      <c r="H9" t="n">
        <v>0.16</v>
      </c>
      <c r="I9" t="n">
        <v>21</v>
      </c>
      <c r="J9" t="n">
        <v>300.32</v>
      </c>
      <c r="K9" t="n">
        <v>61.82</v>
      </c>
      <c r="L9" t="n">
        <v>2.75</v>
      </c>
      <c r="M9" t="n">
        <v>19</v>
      </c>
      <c r="N9" t="n">
        <v>85.73999999999999</v>
      </c>
      <c r="O9" t="n">
        <v>37273.29</v>
      </c>
      <c r="P9" t="n">
        <v>76.39</v>
      </c>
      <c r="Q9" t="n">
        <v>610.26</v>
      </c>
      <c r="R9" t="n">
        <v>26.21</v>
      </c>
      <c r="S9" t="n">
        <v>13.88</v>
      </c>
      <c r="T9" t="n">
        <v>6204.69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396.2731270603572</v>
      </c>
      <c r="AB9" t="n">
        <v>542.1983747805062</v>
      </c>
      <c r="AC9" t="n">
        <v>490.4517228716524</v>
      </c>
      <c r="AD9" t="n">
        <v>396273.1270603572</v>
      </c>
      <c r="AE9" t="n">
        <v>542198.3747805062</v>
      </c>
      <c r="AF9" t="n">
        <v>5.953432057962294e-06</v>
      </c>
      <c r="AG9" t="n">
        <v>22.39583333333333</v>
      </c>
      <c r="AH9" t="n">
        <v>490451.7228716523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11.9201</v>
      </c>
      <c r="E10" t="n">
        <v>8.390000000000001</v>
      </c>
      <c r="F10" t="n">
        <v>4.34</v>
      </c>
      <c r="G10" t="n">
        <v>13.69</v>
      </c>
      <c r="H10" t="n">
        <v>0.18</v>
      </c>
      <c r="I10" t="n">
        <v>19</v>
      </c>
      <c r="J10" t="n">
        <v>300.84</v>
      </c>
      <c r="K10" t="n">
        <v>61.82</v>
      </c>
      <c r="L10" t="n">
        <v>3</v>
      </c>
      <c r="M10" t="n">
        <v>17</v>
      </c>
      <c r="N10" t="n">
        <v>86.02</v>
      </c>
      <c r="O10" t="n">
        <v>37338.27</v>
      </c>
      <c r="P10" t="n">
        <v>74.22</v>
      </c>
      <c r="Q10" t="n">
        <v>610.26</v>
      </c>
      <c r="R10" t="n">
        <v>22.95</v>
      </c>
      <c r="S10" t="n">
        <v>13.88</v>
      </c>
      <c r="T10" t="n">
        <v>4585.2</v>
      </c>
      <c r="U10" t="n">
        <v>0.6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393.5730192574168</v>
      </c>
      <c r="AB10" t="n">
        <v>538.503968164174</v>
      </c>
      <c r="AC10" t="n">
        <v>487.1099052376507</v>
      </c>
      <c r="AD10" t="n">
        <v>393573.0192574168</v>
      </c>
      <c r="AE10" t="n">
        <v>538503.968164174</v>
      </c>
      <c r="AF10" t="n">
        <v>6.10025663395423e-06</v>
      </c>
      <c r="AG10" t="n">
        <v>21.84895833333333</v>
      </c>
      <c r="AH10" t="n">
        <v>487109.9052376507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11.8757</v>
      </c>
      <c r="E11" t="n">
        <v>8.42</v>
      </c>
      <c r="F11" t="n">
        <v>4.42</v>
      </c>
      <c r="G11" t="n">
        <v>14.74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75.55</v>
      </c>
      <c r="Q11" t="n">
        <v>610.3</v>
      </c>
      <c r="R11" t="n">
        <v>26.54</v>
      </c>
      <c r="S11" t="n">
        <v>13.88</v>
      </c>
      <c r="T11" t="n">
        <v>6382.82</v>
      </c>
      <c r="U11" t="n">
        <v>0.52</v>
      </c>
      <c r="V11" t="n">
        <v>0.9</v>
      </c>
      <c r="W11" t="n">
        <v>0.07000000000000001</v>
      </c>
      <c r="X11" t="n">
        <v>0.38</v>
      </c>
      <c r="Y11" t="n">
        <v>1</v>
      </c>
      <c r="Z11" t="n">
        <v>10</v>
      </c>
      <c r="AA11" t="n">
        <v>394.6714503677744</v>
      </c>
      <c r="AB11" t="n">
        <v>540.0068900687257</v>
      </c>
      <c r="AC11" t="n">
        <v>488.4693903849961</v>
      </c>
      <c r="AD11" t="n">
        <v>394671.4503677744</v>
      </c>
      <c r="AE11" t="n">
        <v>540006.8900687257</v>
      </c>
      <c r="AF11" t="n">
        <v>6.077534392148576e-06</v>
      </c>
      <c r="AG11" t="n">
        <v>21.92708333333333</v>
      </c>
      <c r="AH11" t="n">
        <v>488469.3903849961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12.0112</v>
      </c>
      <c r="E12" t="n">
        <v>8.33</v>
      </c>
      <c r="F12" t="n">
        <v>4.38</v>
      </c>
      <c r="G12" t="n">
        <v>15.47</v>
      </c>
      <c r="H12" t="n">
        <v>0.21</v>
      </c>
      <c r="I12" t="n">
        <v>17</v>
      </c>
      <c r="J12" t="n">
        <v>301.9</v>
      </c>
      <c r="K12" t="n">
        <v>61.82</v>
      </c>
      <c r="L12" t="n">
        <v>3.5</v>
      </c>
      <c r="M12" t="n">
        <v>15</v>
      </c>
      <c r="N12" t="n">
        <v>86.58</v>
      </c>
      <c r="O12" t="n">
        <v>37468.6</v>
      </c>
      <c r="P12" t="n">
        <v>74.37</v>
      </c>
      <c r="Q12" t="n">
        <v>610.29</v>
      </c>
      <c r="R12" t="n">
        <v>24.86</v>
      </c>
      <c r="S12" t="n">
        <v>13.88</v>
      </c>
      <c r="T12" t="n">
        <v>5549.45</v>
      </c>
      <c r="U12" t="n">
        <v>0.5600000000000001</v>
      </c>
      <c r="V12" t="n">
        <v>0.91</v>
      </c>
      <c r="W12" t="n">
        <v>0.08</v>
      </c>
      <c r="X12" t="n">
        <v>0.34</v>
      </c>
      <c r="Y12" t="n">
        <v>1</v>
      </c>
      <c r="Z12" t="n">
        <v>10</v>
      </c>
      <c r="AA12" t="n">
        <v>383.4663544133218</v>
      </c>
      <c r="AB12" t="n">
        <v>524.6755834498986</v>
      </c>
      <c r="AC12" t="n">
        <v>474.6012821522457</v>
      </c>
      <c r="AD12" t="n">
        <v>383466.3544133218</v>
      </c>
      <c r="AE12" t="n">
        <v>524675.5834498985</v>
      </c>
      <c r="AF12" t="n">
        <v>6.146878170632046e-06</v>
      </c>
      <c r="AG12" t="n">
        <v>21.69270833333333</v>
      </c>
      <c r="AH12" t="n">
        <v>474601.2821522458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12.2532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73.04000000000001</v>
      </c>
      <c r="Q13" t="n">
        <v>610.3099999999999</v>
      </c>
      <c r="R13" t="n">
        <v>23.08</v>
      </c>
      <c r="S13" t="n">
        <v>13.88</v>
      </c>
      <c r="T13" t="n">
        <v>4671.52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381.6039323026235</v>
      </c>
      <c r="AB13" t="n">
        <v>522.1273353537765</v>
      </c>
      <c r="AC13" t="n">
        <v>472.2962352779289</v>
      </c>
      <c r="AD13" t="n">
        <v>381603.9323026235</v>
      </c>
      <c r="AE13" t="n">
        <v>522127.3353537765</v>
      </c>
      <c r="AF13" t="n">
        <v>6.270724623716912e-06</v>
      </c>
      <c r="AG13" t="n">
        <v>21.25</v>
      </c>
      <c r="AH13" t="n">
        <v>472296.2352779289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12.3856</v>
      </c>
      <c r="E14" t="n">
        <v>8.07</v>
      </c>
      <c r="F14" t="n">
        <v>4.3</v>
      </c>
      <c r="G14" t="n">
        <v>18.42</v>
      </c>
      <c r="H14" t="n">
        <v>0.24</v>
      </c>
      <c r="I14" t="n">
        <v>14</v>
      </c>
      <c r="J14" t="n">
        <v>302.96</v>
      </c>
      <c r="K14" t="n">
        <v>61.82</v>
      </c>
      <c r="L14" t="n">
        <v>4</v>
      </c>
      <c r="M14" t="n">
        <v>12</v>
      </c>
      <c r="N14" t="n">
        <v>87.14</v>
      </c>
      <c r="O14" t="n">
        <v>37599.4</v>
      </c>
      <c r="P14" t="n">
        <v>71.84999999999999</v>
      </c>
      <c r="Q14" t="n">
        <v>610.34</v>
      </c>
      <c r="R14" t="n">
        <v>22.1</v>
      </c>
      <c r="S14" t="n">
        <v>13.88</v>
      </c>
      <c r="T14" t="n">
        <v>4184.8</v>
      </c>
      <c r="U14" t="n">
        <v>0.63</v>
      </c>
      <c r="V14" t="n">
        <v>0.93</v>
      </c>
      <c r="W14" t="n">
        <v>0.08</v>
      </c>
      <c r="X14" t="n">
        <v>0.26</v>
      </c>
      <c r="Y14" t="n">
        <v>1</v>
      </c>
      <c r="Z14" t="n">
        <v>10</v>
      </c>
      <c r="AA14" t="n">
        <v>370.5138615349197</v>
      </c>
      <c r="AB14" t="n">
        <v>506.953411270012</v>
      </c>
      <c r="AC14" t="n">
        <v>458.5704892119826</v>
      </c>
      <c r="AD14" t="n">
        <v>370513.8615349196</v>
      </c>
      <c r="AE14" t="n">
        <v>506953.411270012</v>
      </c>
      <c r="AF14" t="n">
        <v>6.338481939371608e-06</v>
      </c>
      <c r="AG14" t="n">
        <v>21.015625</v>
      </c>
      <c r="AH14" t="n">
        <v>458570.4892119826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12.4957</v>
      </c>
      <c r="E15" t="n">
        <v>8</v>
      </c>
      <c r="F15" t="n">
        <v>4.28</v>
      </c>
      <c r="G15" t="n">
        <v>19.77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71.25</v>
      </c>
      <c r="Q15" t="n">
        <v>610.29</v>
      </c>
      <c r="R15" t="n">
        <v>21.59</v>
      </c>
      <c r="S15" t="n">
        <v>13.88</v>
      </c>
      <c r="T15" t="n">
        <v>3934.33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369.6644499598123</v>
      </c>
      <c r="AB15" t="n">
        <v>505.7912088795561</v>
      </c>
      <c r="AC15" t="n">
        <v>457.5192057865106</v>
      </c>
      <c r="AD15" t="n">
        <v>369664.4499598123</v>
      </c>
      <c r="AE15" t="n">
        <v>505791.2088795561</v>
      </c>
      <c r="AF15" t="n">
        <v>6.394826957903194e-06</v>
      </c>
      <c r="AG15" t="n">
        <v>20.83333333333333</v>
      </c>
      <c r="AH15" t="n">
        <v>457519.2057865106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12.4948</v>
      </c>
      <c r="E16" t="n">
        <v>8</v>
      </c>
      <c r="F16" t="n">
        <v>4.28</v>
      </c>
      <c r="G16" t="n">
        <v>19.77</v>
      </c>
      <c r="H16" t="n">
        <v>0.26</v>
      </c>
      <c r="I16" t="n">
        <v>13</v>
      </c>
      <c r="J16" t="n">
        <v>304.03</v>
      </c>
      <c r="K16" t="n">
        <v>61.82</v>
      </c>
      <c r="L16" t="n">
        <v>4.5</v>
      </c>
      <c r="M16" t="n">
        <v>11</v>
      </c>
      <c r="N16" t="n">
        <v>87.7</v>
      </c>
      <c r="O16" t="n">
        <v>37730.68</v>
      </c>
      <c r="P16" t="n">
        <v>70.97</v>
      </c>
      <c r="Q16" t="n">
        <v>610.28</v>
      </c>
      <c r="R16" t="n">
        <v>21.57</v>
      </c>
      <c r="S16" t="n">
        <v>13.88</v>
      </c>
      <c r="T16" t="n">
        <v>3922.55</v>
      </c>
      <c r="U16" t="n">
        <v>0.64</v>
      </c>
      <c r="V16" t="n">
        <v>0.93</v>
      </c>
      <c r="W16" t="n">
        <v>0.08</v>
      </c>
      <c r="X16" t="n">
        <v>0.24</v>
      </c>
      <c r="Y16" t="n">
        <v>1</v>
      </c>
      <c r="Z16" t="n">
        <v>10</v>
      </c>
      <c r="AA16" t="n">
        <v>369.5458382210555</v>
      </c>
      <c r="AB16" t="n">
        <v>505.6289190658084</v>
      </c>
      <c r="AC16" t="n">
        <v>457.3724046848118</v>
      </c>
      <c r="AD16" t="n">
        <v>369545.8382210555</v>
      </c>
      <c r="AE16" t="n">
        <v>505628.9190658084</v>
      </c>
      <c r="AF16" t="n">
        <v>6.394366371920647e-06</v>
      </c>
      <c r="AG16" t="n">
        <v>20.83333333333333</v>
      </c>
      <c r="AH16" t="n">
        <v>457372.4046848118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12.6192</v>
      </c>
      <c r="E17" t="n">
        <v>7.92</v>
      </c>
      <c r="F17" t="n">
        <v>4.26</v>
      </c>
      <c r="G17" t="n">
        <v>21.3</v>
      </c>
      <c r="H17" t="n">
        <v>0.28</v>
      </c>
      <c r="I17" t="n">
        <v>12</v>
      </c>
      <c r="J17" t="n">
        <v>304.56</v>
      </c>
      <c r="K17" t="n">
        <v>61.82</v>
      </c>
      <c r="L17" t="n">
        <v>4.75</v>
      </c>
      <c r="M17" t="n">
        <v>10</v>
      </c>
      <c r="N17" t="n">
        <v>87.98999999999999</v>
      </c>
      <c r="O17" t="n">
        <v>37796.51</v>
      </c>
      <c r="P17" t="n">
        <v>70.12</v>
      </c>
      <c r="Q17" t="n">
        <v>610.26</v>
      </c>
      <c r="R17" t="n">
        <v>20.9</v>
      </c>
      <c r="S17" t="n">
        <v>13.88</v>
      </c>
      <c r="T17" t="n">
        <v>3596.22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368.652587407423</v>
      </c>
      <c r="AB17" t="n">
        <v>504.4067338951518</v>
      </c>
      <c r="AC17" t="n">
        <v>456.266863151495</v>
      </c>
      <c r="AD17" t="n">
        <v>368652.587407423</v>
      </c>
      <c r="AE17" t="n">
        <v>504406.7338951518</v>
      </c>
      <c r="AF17" t="n">
        <v>6.458029589952702e-06</v>
      </c>
      <c r="AG17" t="n">
        <v>20.625</v>
      </c>
      <c r="AH17" t="n">
        <v>456266.8631514951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12.7366</v>
      </c>
      <c r="E18" t="n">
        <v>7.85</v>
      </c>
      <c r="F18" t="n">
        <v>4.24</v>
      </c>
      <c r="G18" t="n">
        <v>23.14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9</v>
      </c>
      <c r="N18" t="n">
        <v>88.27</v>
      </c>
      <c r="O18" t="n">
        <v>37862.45</v>
      </c>
      <c r="P18" t="n">
        <v>69.25</v>
      </c>
      <c r="Q18" t="n">
        <v>610.28</v>
      </c>
      <c r="R18" t="n">
        <v>20.28</v>
      </c>
      <c r="S18" t="n">
        <v>13.88</v>
      </c>
      <c r="T18" t="n">
        <v>3289.72</v>
      </c>
      <c r="U18" t="n">
        <v>0.68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357.7481098314567</v>
      </c>
      <c r="AB18" t="n">
        <v>489.4867466041164</v>
      </c>
      <c r="AC18" t="n">
        <v>442.7708185071823</v>
      </c>
      <c r="AD18" t="n">
        <v>357748.1098314567</v>
      </c>
      <c r="AE18" t="n">
        <v>489486.7466041165</v>
      </c>
      <c r="AF18" t="n">
        <v>6.518110472564948e-06</v>
      </c>
      <c r="AG18" t="n">
        <v>20.44270833333333</v>
      </c>
      <c r="AH18" t="n">
        <v>442770.8185071823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12.7438</v>
      </c>
      <c r="E19" t="n">
        <v>7.85</v>
      </c>
      <c r="F19" t="n">
        <v>4.24</v>
      </c>
      <c r="G19" t="n">
        <v>23.12</v>
      </c>
      <c r="H19" t="n">
        <v>0.31</v>
      </c>
      <c r="I19" t="n">
        <v>11</v>
      </c>
      <c r="J19" t="n">
        <v>305.63</v>
      </c>
      <c r="K19" t="n">
        <v>61.82</v>
      </c>
      <c r="L19" t="n">
        <v>5.25</v>
      </c>
      <c r="M19" t="n">
        <v>9</v>
      </c>
      <c r="N19" t="n">
        <v>88.56</v>
      </c>
      <c r="O19" t="n">
        <v>37928.52</v>
      </c>
      <c r="P19" t="n">
        <v>68.83</v>
      </c>
      <c r="Q19" t="n">
        <v>610.3200000000001</v>
      </c>
      <c r="R19" t="n">
        <v>20.16</v>
      </c>
      <c r="S19" t="n">
        <v>13.88</v>
      </c>
      <c r="T19" t="n">
        <v>3231.01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357.5436266052232</v>
      </c>
      <c r="AB19" t="n">
        <v>489.2069636328205</v>
      </c>
      <c r="AC19" t="n">
        <v>442.517737629989</v>
      </c>
      <c r="AD19" t="n">
        <v>357543.6266052232</v>
      </c>
      <c r="AE19" t="n">
        <v>489206.9636328205</v>
      </c>
      <c r="AF19" t="n">
        <v>6.521795160425324e-06</v>
      </c>
      <c r="AG19" t="n">
        <v>20.44270833333333</v>
      </c>
      <c r="AH19" t="n">
        <v>442517.737629989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12.9269</v>
      </c>
      <c r="E20" t="n">
        <v>7.74</v>
      </c>
      <c r="F20" t="n">
        <v>4.18</v>
      </c>
      <c r="G20" t="n">
        <v>25.1</v>
      </c>
      <c r="H20" t="n">
        <v>0.32</v>
      </c>
      <c r="I20" t="n">
        <v>10</v>
      </c>
      <c r="J20" t="n">
        <v>306.17</v>
      </c>
      <c r="K20" t="n">
        <v>61.82</v>
      </c>
      <c r="L20" t="n">
        <v>5.5</v>
      </c>
      <c r="M20" t="n">
        <v>8</v>
      </c>
      <c r="N20" t="n">
        <v>88.84</v>
      </c>
      <c r="O20" t="n">
        <v>37994.72</v>
      </c>
      <c r="P20" t="n">
        <v>67.29000000000001</v>
      </c>
      <c r="Q20" t="n">
        <v>610.26</v>
      </c>
      <c r="R20" t="n">
        <v>18.21</v>
      </c>
      <c r="S20" t="n">
        <v>13.88</v>
      </c>
      <c r="T20" t="n">
        <v>2260.99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356.0605028041738</v>
      </c>
      <c r="AB20" t="n">
        <v>487.1776882174206</v>
      </c>
      <c r="AC20" t="n">
        <v>440.6821334121289</v>
      </c>
      <c r="AD20" t="n">
        <v>356060.5028041739</v>
      </c>
      <c r="AE20" t="n">
        <v>487177.6882174206</v>
      </c>
      <c r="AF20" t="n">
        <v>6.615498819763502e-06</v>
      </c>
      <c r="AG20" t="n">
        <v>20.15625</v>
      </c>
      <c r="AH20" t="n">
        <v>440682.1334121289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12.8783</v>
      </c>
      <c r="E21" t="n">
        <v>7.76</v>
      </c>
      <c r="F21" t="n">
        <v>4.21</v>
      </c>
      <c r="G21" t="n">
        <v>25.27</v>
      </c>
      <c r="H21" t="n">
        <v>0.33</v>
      </c>
      <c r="I21" t="n">
        <v>10</v>
      </c>
      <c r="J21" t="n">
        <v>306.7</v>
      </c>
      <c r="K21" t="n">
        <v>61.82</v>
      </c>
      <c r="L21" t="n">
        <v>5.75</v>
      </c>
      <c r="M21" t="n">
        <v>8</v>
      </c>
      <c r="N21" t="n">
        <v>89.13</v>
      </c>
      <c r="O21" t="n">
        <v>38061.04</v>
      </c>
      <c r="P21" t="n">
        <v>67.65000000000001</v>
      </c>
      <c r="Q21" t="n">
        <v>610.41</v>
      </c>
      <c r="R21" t="n">
        <v>19.5</v>
      </c>
      <c r="S21" t="n">
        <v>13.88</v>
      </c>
      <c r="T21" t="n">
        <v>2904.17</v>
      </c>
      <c r="U21" t="n">
        <v>0.71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356.4783446254529</v>
      </c>
      <c r="AB21" t="n">
        <v>487.7493978311746</v>
      </c>
      <c r="AC21" t="n">
        <v>441.1992798627458</v>
      </c>
      <c r="AD21" t="n">
        <v>356478.3446254529</v>
      </c>
      <c r="AE21" t="n">
        <v>487749.3978311747</v>
      </c>
      <c r="AF21" t="n">
        <v>6.590627176705963e-06</v>
      </c>
      <c r="AG21" t="n">
        <v>20.20833333333333</v>
      </c>
      <c r="AH21" t="n">
        <v>441199.2798627458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12.9805</v>
      </c>
      <c r="E22" t="n">
        <v>7.7</v>
      </c>
      <c r="F22" t="n">
        <v>4.21</v>
      </c>
      <c r="G22" t="n">
        <v>28.04</v>
      </c>
      <c r="H22" t="n">
        <v>0.35</v>
      </c>
      <c r="I22" t="n">
        <v>9</v>
      </c>
      <c r="J22" t="n">
        <v>307.24</v>
      </c>
      <c r="K22" t="n">
        <v>61.82</v>
      </c>
      <c r="L22" t="n">
        <v>6</v>
      </c>
      <c r="M22" t="n">
        <v>7</v>
      </c>
      <c r="N22" t="n">
        <v>89.42</v>
      </c>
      <c r="O22" t="n">
        <v>38127.48</v>
      </c>
      <c r="P22" t="n">
        <v>66.92</v>
      </c>
      <c r="Q22" t="n">
        <v>610.3</v>
      </c>
      <c r="R22" t="n">
        <v>19.25</v>
      </c>
      <c r="S22" t="n">
        <v>13.88</v>
      </c>
      <c r="T22" t="n">
        <v>2785.11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355.8320732968492</v>
      </c>
      <c r="AB22" t="n">
        <v>486.8651408879004</v>
      </c>
      <c r="AC22" t="n">
        <v>440.3994151610752</v>
      </c>
      <c r="AD22" t="n">
        <v>355832.0732968492</v>
      </c>
      <c r="AE22" t="n">
        <v>486865.1408879004</v>
      </c>
      <c r="AF22" t="n">
        <v>6.642929273835192e-06</v>
      </c>
      <c r="AG22" t="n">
        <v>20.05208333333333</v>
      </c>
      <c r="AH22" t="n">
        <v>440399.4151610752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12.9753</v>
      </c>
      <c r="E23" t="n">
        <v>7.71</v>
      </c>
      <c r="F23" t="n">
        <v>4.21</v>
      </c>
      <c r="G23" t="n">
        <v>28.06</v>
      </c>
      <c r="H23" t="n">
        <v>0.36</v>
      </c>
      <c r="I23" t="n">
        <v>9</v>
      </c>
      <c r="J23" t="n">
        <v>307.78</v>
      </c>
      <c r="K23" t="n">
        <v>61.82</v>
      </c>
      <c r="L23" t="n">
        <v>6.25</v>
      </c>
      <c r="M23" t="n">
        <v>7</v>
      </c>
      <c r="N23" t="n">
        <v>89.70999999999999</v>
      </c>
      <c r="O23" t="n">
        <v>38194.05</v>
      </c>
      <c r="P23" t="n">
        <v>66.70999999999999</v>
      </c>
      <c r="Q23" t="n">
        <v>610.26</v>
      </c>
      <c r="R23" t="n">
        <v>19.29</v>
      </c>
      <c r="S23" t="n">
        <v>13.88</v>
      </c>
      <c r="T23" t="n">
        <v>2804.59</v>
      </c>
      <c r="U23" t="n">
        <v>0.72</v>
      </c>
      <c r="V23" t="n">
        <v>0.95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355.7610562072073</v>
      </c>
      <c r="AB23" t="n">
        <v>486.7679721727994</v>
      </c>
      <c r="AC23" t="n">
        <v>440.3115200917663</v>
      </c>
      <c r="AD23" t="n">
        <v>355761.0562072073</v>
      </c>
      <c r="AE23" t="n">
        <v>486767.9721727994</v>
      </c>
      <c r="AF23" t="n">
        <v>6.640268110380477e-06</v>
      </c>
      <c r="AG23" t="n">
        <v>20.078125</v>
      </c>
      <c r="AH23" t="n">
        <v>440311.5200917663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12.9739</v>
      </c>
      <c r="E24" t="n">
        <v>7.71</v>
      </c>
      <c r="F24" t="n">
        <v>4.21</v>
      </c>
      <c r="G24" t="n">
        <v>28.07</v>
      </c>
      <c r="H24" t="n">
        <v>0.38</v>
      </c>
      <c r="I24" t="n">
        <v>9</v>
      </c>
      <c r="J24" t="n">
        <v>308.32</v>
      </c>
      <c r="K24" t="n">
        <v>61.82</v>
      </c>
      <c r="L24" t="n">
        <v>6.5</v>
      </c>
      <c r="M24" t="n">
        <v>7</v>
      </c>
      <c r="N24" t="n">
        <v>90</v>
      </c>
      <c r="O24" t="n">
        <v>38260.74</v>
      </c>
      <c r="P24" t="n">
        <v>66.22</v>
      </c>
      <c r="Q24" t="n">
        <v>610.37</v>
      </c>
      <c r="R24" t="n">
        <v>19.39</v>
      </c>
      <c r="S24" t="n">
        <v>13.88</v>
      </c>
      <c r="T24" t="n">
        <v>2855.7</v>
      </c>
      <c r="U24" t="n">
        <v>0.72</v>
      </c>
      <c r="V24" t="n">
        <v>0.95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355.5601091745722</v>
      </c>
      <c r="AB24" t="n">
        <v>486.4930275775907</v>
      </c>
      <c r="AC24" t="n">
        <v>440.0628158228372</v>
      </c>
      <c r="AD24" t="n">
        <v>355560.1091745722</v>
      </c>
      <c r="AE24" t="n">
        <v>486493.0275775907</v>
      </c>
      <c r="AF24" t="n">
        <v>6.639551643296513e-06</v>
      </c>
      <c r="AG24" t="n">
        <v>20.078125</v>
      </c>
      <c r="AH24" t="n">
        <v>440062.8158228372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13.1157</v>
      </c>
      <c r="E25" t="n">
        <v>7.62</v>
      </c>
      <c r="F25" t="n">
        <v>4.18</v>
      </c>
      <c r="G25" t="n">
        <v>31.37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6</v>
      </c>
      <c r="N25" t="n">
        <v>90.29000000000001</v>
      </c>
      <c r="O25" t="n">
        <v>38327.57</v>
      </c>
      <c r="P25" t="n">
        <v>65.17</v>
      </c>
      <c r="Q25" t="n">
        <v>610.35</v>
      </c>
      <c r="R25" t="n">
        <v>18.48</v>
      </c>
      <c r="S25" t="n">
        <v>13.88</v>
      </c>
      <c r="T25" t="n">
        <v>2403.62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354.4633640875967</v>
      </c>
      <c r="AB25" t="n">
        <v>484.9924125646123</v>
      </c>
      <c r="AC25" t="n">
        <v>438.7054174005712</v>
      </c>
      <c r="AD25" t="n">
        <v>354463.3640875967</v>
      </c>
      <c r="AE25" t="n">
        <v>484992.4125646123</v>
      </c>
      <c r="AF25" t="n">
        <v>6.712119523657812e-06</v>
      </c>
      <c r="AG25" t="n">
        <v>19.84375</v>
      </c>
      <c r="AH25" t="n">
        <v>438705.4174005712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13.1181</v>
      </c>
      <c r="E26" t="n">
        <v>7.62</v>
      </c>
      <c r="F26" t="n">
        <v>4.18</v>
      </c>
      <c r="G26" t="n">
        <v>31.36</v>
      </c>
      <c r="H26" t="n">
        <v>0.4</v>
      </c>
      <c r="I26" t="n">
        <v>8</v>
      </c>
      <c r="J26" t="n">
        <v>309.41</v>
      </c>
      <c r="K26" t="n">
        <v>61.82</v>
      </c>
      <c r="L26" t="n">
        <v>7</v>
      </c>
      <c r="M26" t="n">
        <v>6</v>
      </c>
      <c r="N26" t="n">
        <v>90.59</v>
      </c>
      <c r="O26" t="n">
        <v>38394.52</v>
      </c>
      <c r="P26" t="n">
        <v>64.78</v>
      </c>
      <c r="Q26" t="n">
        <v>610.26</v>
      </c>
      <c r="R26" t="n">
        <v>18.43</v>
      </c>
      <c r="S26" t="n">
        <v>13.88</v>
      </c>
      <c r="T26" t="n">
        <v>2382.12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354.2940193708067</v>
      </c>
      <c r="AB26" t="n">
        <v>484.7607076521386</v>
      </c>
      <c r="AC26" t="n">
        <v>438.495826079744</v>
      </c>
      <c r="AD26" t="n">
        <v>354294.0193708067</v>
      </c>
      <c r="AE26" t="n">
        <v>484760.7076521387</v>
      </c>
      <c r="AF26" t="n">
        <v>6.713347752944604e-06</v>
      </c>
      <c r="AG26" t="n">
        <v>19.84375</v>
      </c>
      <c r="AH26" t="n">
        <v>438495.826079744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13.1157</v>
      </c>
      <c r="E27" t="n">
        <v>7.62</v>
      </c>
      <c r="F27" t="n">
        <v>4.18</v>
      </c>
      <c r="G27" t="n">
        <v>31.37</v>
      </c>
      <c r="H27" t="n">
        <v>0.42</v>
      </c>
      <c r="I27" t="n">
        <v>8</v>
      </c>
      <c r="J27" t="n">
        <v>309.95</v>
      </c>
      <c r="K27" t="n">
        <v>61.82</v>
      </c>
      <c r="L27" t="n">
        <v>7.25</v>
      </c>
      <c r="M27" t="n">
        <v>6</v>
      </c>
      <c r="N27" t="n">
        <v>90.88</v>
      </c>
      <c r="O27" t="n">
        <v>38461.6</v>
      </c>
      <c r="P27" t="n">
        <v>64.43000000000001</v>
      </c>
      <c r="Q27" t="n">
        <v>610.26</v>
      </c>
      <c r="R27" t="n">
        <v>18.5</v>
      </c>
      <c r="S27" t="n">
        <v>13.88</v>
      </c>
      <c r="T27" t="n">
        <v>2414.89</v>
      </c>
      <c r="U27" t="n">
        <v>0.75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354.1563237207425</v>
      </c>
      <c r="AB27" t="n">
        <v>484.5723063890175</v>
      </c>
      <c r="AC27" t="n">
        <v>438.3254055687523</v>
      </c>
      <c r="AD27" t="n">
        <v>354156.3237207425</v>
      </c>
      <c r="AE27" t="n">
        <v>484572.3063890175</v>
      </c>
      <c r="AF27" t="n">
        <v>6.712119523657812e-06</v>
      </c>
      <c r="AG27" t="n">
        <v>19.84375</v>
      </c>
      <c r="AH27" t="n">
        <v>438325.4055687523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13.1214</v>
      </c>
      <c r="E28" t="n">
        <v>7.62</v>
      </c>
      <c r="F28" t="n">
        <v>4.18</v>
      </c>
      <c r="G28" t="n">
        <v>31.35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63.65</v>
      </c>
      <c r="Q28" t="n">
        <v>610.3099999999999</v>
      </c>
      <c r="R28" t="n">
        <v>18.28</v>
      </c>
      <c r="S28" t="n">
        <v>13.88</v>
      </c>
      <c r="T28" t="n">
        <v>2305.8</v>
      </c>
      <c r="U28" t="n">
        <v>0.76</v>
      </c>
      <c r="V28" t="n">
        <v>0.95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353.8150201527823</v>
      </c>
      <c r="AB28" t="n">
        <v>484.1053197900836</v>
      </c>
      <c r="AC28" t="n">
        <v>437.9029875154009</v>
      </c>
      <c r="AD28" t="n">
        <v>353815.0201527823</v>
      </c>
      <c r="AE28" t="n">
        <v>484105.3197900836</v>
      </c>
      <c r="AF28" t="n">
        <v>6.715036568213943e-06</v>
      </c>
      <c r="AG28" t="n">
        <v>19.84375</v>
      </c>
      <c r="AH28" t="n">
        <v>437902.9875154009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13.3067</v>
      </c>
      <c r="E29" t="n">
        <v>7.52</v>
      </c>
      <c r="F29" t="n">
        <v>4.13</v>
      </c>
      <c r="G29" t="n">
        <v>35.39</v>
      </c>
      <c r="H29" t="n">
        <v>0.44</v>
      </c>
      <c r="I29" t="n">
        <v>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62.39</v>
      </c>
      <c r="Q29" t="n">
        <v>610.27</v>
      </c>
      <c r="R29" t="n">
        <v>16.66</v>
      </c>
      <c r="S29" t="n">
        <v>13.88</v>
      </c>
      <c r="T29" t="n">
        <v>1497.57</v>
      </c>
      <c r="U29" t="n">
        <v>0.83</v>
      </c>
      <c r="V29" t="n">
        <v>0.97</v>
      </c>
      <c r="W29" t="n">
        <v>0.06</v>
      </c>
      <c r="X29" t="n">
        <v>0.09</v>
      </c>
      <c r="Y29" t="n">
        <v>1</v>
      </c>
      <c r="Z29" t="n">
        <v>10</v>
      </c>
      <c r="AA29" t="n">
        <v>342.6224735075218</v>
      </c>
      <c r="AB29" t="n">
        <v>468.7911836897295</v>
      </c>
      <c r="AC29" t="n">
        <v>424.0504110709396</v>
      </c>
      <c r="AD29" t="n">
        <v>342622.4735075218</v>
      </c>
      <c r="AE29" t="n">
        <v>468791.1836897295</v>
      </c>
      <c r="AF29" t="n">
        <v>6.809866104398347e-06</v>
      </c>
      <c r="AG29" t="n">
        <v>19.58333333333333</v>
      </c>
      <c r="AH29" t="n">
        <v>424050.4110709396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13.248</v>
      </c>
      <c r="E30" t="n">
        <v>7.55</v>
      </c>
      <c r="F30" t="n">
        <v>4.16</v>
      </c>
      <c r="G30" t="n">
        <v>35.68</v>
      </c>
      <c r="H30" t="n">
        <v>0.46</v>
      </c>
      <c r="I30" t="n">
        <v>7</v>
      </c>
      <c r="J30" t="n">
        <v>311.59</v>
      </c>
      <c r="K30" t="n">
        <v>61.82</v>
      </c>
      <c r="L30" t="n">
        <v>8</v>
      </c>
      <c r="M30" t="n">
        <v>5</v>
      </c>
      <c r="N30" t="n">
        <v>91.77</v>
      </c>
      <c r="O30" t="n">
        <v>38663.62</v>
      </c>
      <c r="P30" t="n">
        <v>62.56</v>
      </c>
      <c r="Q30" t="n">
        <v>610.28</v>
      </c>
      <c r="R30" t="n">
        <v>17.94</v>
      </c>
      <c r="S30" t="n">
        <v>13.88</v>
      </c>
      <c r="T30" t="n">
        <v>2142.38</v>
      </c>
      <c r="U30" t="n">
        <v>0.77</v>
      </c>
      <c r="V30" t="n">
        <v>0.96</v>
      </c>
      <c r="W30" t="n">
        <v>0.06</v>
      </c>
      <c r="X30" t="n">
        <v>0.12</v>
      </c>
      <c r="Y30" t="n">
        <v>1</v>
      </c>
      <c r="Z30" t="n">
        <v>10</v>
      </c>
      <c r="AA30" t="n">
        <v>342.9681971906675</v>
      </c>
      <c r="AB30" t="n">
        <v>469.2642180852617</v>
      </c>
      <c r="AC30" t="n">
        <v>424.4782997276702</v>
      </c>
      <c r="AD30" t="n">
        <v>342968.1971906674</v>
      </c>
      <c r="AE30" t="n">
        <v>469264.2180852618</v>
      </c>
      <c r="AF30" t="n">
        <v>6.779825663092224e-06</v>
      </c>
      <c r="AG30" t="n">
        <v>19.66145833333333</v>
      </c>
      <c r="AH30" t="n">
        <v>424478.2997276702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13.2392</v>
      </c>
      <c r="E31" t="n">
        <v>7.55</v>
      </c>
      <c r="F31" t="n">
        <v>4.17</v>
      </c>
      <c r="G31" t="n">
        <v>35.72</v>
      </c>
      <c r="H31" t="n">
        <v>0.47</v>
      </c>
      <c r="I31" t="n">
        <v>7</v>
      </c>
      <c r="J31" t="n">
        <v>312.14</v>
      </c>
      <c r="K31" t="n">
        <v>61.82</v>
      </c>
      <c r="L31" t="n">
        <v>8.25</v>
      </c>
      <c r="M31" t="n">
        <v>5</v>
      </c>
      <c r="N31" t="n">
        <v>92.06999999999999</v>
      </c>
      <c r="O31" t="n">
        <v>38731.35</v>
      </c>
      <c r="P31" t="n">
        <v>61.96</v>
      </c>
      <c r="Q31" t="n">
        <v>610.29</v>
      </c>
      <c r="R31" t="n">
        <v>18.03</v>
      </c>
      <c r="S31" t="n">
        <v>13.88</v>
      </c>
      <c r="T31" t="n">
        <v>2187.31</v>
      </c>
      <c r="U31" t="n">
        <v>0.77</v>
      </c>
      <c r="V31" t="n">
        <v>0.96</v>
      </c>
      <c r="W31" t="n">
        <v>0.06</v>
      </c>
      <c r="X31" t="n">
        <v>0.13</v>
      </c>
      <c r="Y31" t="n">
        <v>1</v>
      </c>
      <c r="Z31" t="n">
        <v>10</v>
      </c>
      <c r="AA31" t="n">
        <v>342.7817802053784</v>
      </c>
      <c r="AB31" t="n">
        <v>469.0091541418524</v>
      </c>
      <c r="AC31" t="n">
        <v>424.2475787290354</v>
      </c>
      <c r="AD31" t="n">
        <v>342781.7802053784</v>
      </c>
      <c r="AE31" t="n">
        <v>469009.1541418524</v>
      </c>
      <c r="AF31" t="n">
        <v>6.775322155707321e-06</v>
      </c>
      <c r="AG31" t="n">
        <v>19.66145833333333</v>
      </c>
      <c r="AH31" t="n">
        <v>424247.5787290353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13.2392</v>
      </c>
      <c r="E32" t="n">
        <v>7.55</v>
      </c>
      <c r="F32" t="n">
        <v>4.17</v>
      </c>
      <c r="G32" t="n">
        <v>35.72</v>
      </c>
      <c r="H32" t="n">
        <v>0.48</v>
      </c>
      <c r="I32" t="n">
        <v>7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60.89</v>
      </c>
      <c r="Q32" t="n">
        <v>610.26</v>
      </c>
      <c r="R32" t="n">
        <v>18.05</v>
      </c>
      <c r="S32" t="n">
        <v>13.88</v>
      </c>
      <c r="T32" t="n">
        <v>2196.86</v>
      </c>
      <c r="U32" t="n">
        <v>0.77</v>
      </c>
      <c r="V32" t="n">
        <v>0.96</v>
      </c>
      <c r="W32" t="n">
        <v>0.06</v>
      </c>
      <c r="X32" t="n">
        <v>0.13</v>
      </c>
      <c r="Y32" t="n">
        <v>1</v>
      </c>
      <c r="Z32" t="n">
        <v>10</v>
      </c>
      <c r="AA32" t="n">
        <v>342.3419578847967</v>
      </c>
      <c r="AB32" t="n">
        <v>468.4073698392411</v>
      </c>
      <c r="AC32" t="n">
        <v>423.7032278756557</v>
      </c>
      <c r="AD32" t="n">
        <v>342341.9578847967</v>
      </c>
      <c r="AE32" t="n">
        <v>468407.3698392411</v>
      </c>
      <c r="AF32" t="n">
        <v>6.775322155707321e-06</v>
      </c>
      <c r="AG32" t="n">
        <v>19.66145833333333</v>
      </c>
      <c r="AH32" t="n">
        <v>423703.2278756557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13.3829</v>
      </c>
      <c r="E33" t="n">
        <v>7.47</v>
      </c>
      <c r="F33" t="n">
        <v>4.14</v>
      </c>
      <c r="G33" t="n">
        <v>41.42</v>
      </c>
      <c r="H33" t="n">
        <v>0.5</v>
      </c>
      <c r="I33" t="n">
        <v>6</v>
      </c>
      <c r="J33" t="n">
        <v>313.24</v>
      </c>
      <c r="K33" t="n">
        <v>61.82</v>
      </c>
      <c r="L33" t="n">
        <v>8.75</v>
      </c>
      <c r="M33" t="n">
        <v>4</v>
      </c>
      <c r="N33" t="n">
        <v>92.67</v>
      </c>
      <c r="O33" t="n">
        <v>38866.96</v>
      </c>
      <c r="P33" t="n">
        <v>60.3</v>
      </c>
      <c r="Q33" t="n">
        <v>610.4400000000001</v>
      </c>
      <c r="R33" t="n">
        <v>17.11</v>
      </c>
      <c r="S33" t="n">
        <v>13.88</v>
      </c>
      <c r="T33" t="n">
        <v>1727.6</v>
      </c>
      <c r="U33" t="n">
        <v>0.8100000000000001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341.4802082668346</v>
      </c>
      <c r="AB33" t="n">
        <v>467.2282859942353</v>
      </c>
      <c r="AC33" t="n">
        <v>422.6366741379627</v>
      </c>
      <c r="AD33" t="n">
        <v>341480.2082668346</v>
      </c>
      <c r="AE33" t="n">
        <v>467228.2859942353</v>
      </c>
      <c r="AF33" t="n">
        <v>6.848862384253996e-06</v>
      </c>
      <c r="AG33" t="n">
        <v>19.453125</v>
      </c>
      <c r="AH33" t="n">
        <v>422636.6741379627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13.3854</v>
      </c>
      <c r="E34" t="n">
        <v>7.47</v>
      </c>
      <c r="F34" t="n">
        <v>4.14</v>
      </c>
      <c r="G34" t="n">
        <v>41.4</v>
      </c>
      <c r="H34" t="n">
        <v>0.51</v>
      </c>
      <c r="I34" t="n">
        <v>6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60.39</v>
      </c>
      <c r="Q34" t="n">
        <v>610.26</v>
      </c>
      <c r="R34" t="n">
        <v>17.12</v>
      </c>
      <c r="S34" t="n">
        <v>13.88</v>
      </c>
      <c r="T34" t="n">
        <v>1734.36</v>
      </c>
      <c r="U34" t="n">
        <v>0.8100000000000001</v>
      </c>
      <c r="V34" t="n">
        <v>0.96</v>
      </c>
      <c r="W34" t="n">
        <v>0.06</v>
      </c>
      <c r="X34" t="n">
        <v>0.1</v>
      </c>
      <c r="Y34" t="n">
        <v>1</v>
      </c>
      <c r="Z34" t="n">
        <v>10</v>
      </c>
      <c r="AA34" t="n">
        <v>341.5096340438419</v>
      </c>
      <c r="AB34" t="n">
        <v>467.2685476405105</v>
      </c>
      <c r="AC34" t="n">
        <v>422.6730932692249</v>
      </c>
      <c r="AD34" t="n">
        <v>341509.6340438419</v>
      </c>
      <c r="AE34" t="n">
        <v>467268.5476405105</v>
      </c>
      <c r="AF34" t="n">
        <v>6.850141789761071e-06</v>
      </c>
      <c r="AG34" t="n">
        <v>19.453125</v>
      </c>
      <c r="AH34" t="n">
        <v>422673.0932692249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13.3919</v>
      </c>
      <c r="E35" t="n">
        <v>7.47</v>
      </c>
      <c r="F35" t="n">
        <v>4.14</v>
      </c>
      <c r="G35" t="n">
        <v>41.37</v>
      </c>
      <c r="H35" t="n">
        <v>0.52</v>
      </c>
      <c r="I35" t="n">
        <v>6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59.76</v>
      </c>
      <c r="Q35" t="n">
        <v>610.26</v>
      </c>
      <c r="R35" t="n">
        <v>17.02</v>
      </c>
      <c r="S35" t="n">
        <v>13.88</v>
      </c>
      <c r="T35" t="n">
        <v>1686.84</v>
      </c>
      <c r="U35" t="n">
        <v>0.82</v>
      </c>
      <c r="V35" t="n">
        <v>0.96</v>
      </c>
      <c r="W35" t="n">
        <v>0.06</v>
      </c>
      <c r="X35" t="n">
        <v>0.1</v>
      </c>
      <c r="Y35" t="n">
        <v>1</v>
      </c>
      <c r="Z35" t="n">
        <v>10</v>
      </c>
      <c r="AA35" t="n">
        <v>341.2349929248848</v>
      </c>
      <c r="AB35" t="n">
        <v>466.8927715452424</v>
      </c>
      <c r="AC35" t="n">
        <v>422.3331807170841</v>
      </c>
      <c r="AD35" t="n">
        <v>341234.9929248848</v>
      </c>
      <c r="AE35" t="n">
        <v>466892.7715452424</v>
      </c>
      <c r="AF35" t="n">
        <v>6.853468244079466e-06</v>
      </c>
      <c r="AG35" t="n">
        <v>19.453125</v>
      </c>
      <c r="AH35" t="n">
        <v>422333.1807170841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13.4163</v>
      </c>
      <c r="E36" t="n">
        <v>7.45</v>
      </c>
      <c r="F36" t="n">
        <v>4.12</v>
      </c>
      <c r="G36" t="n">
        <v>41.23</v>
      </c>
      <c r="H36" t="n">
        <v>0.54</v>
      </c>
      <c r="I36" t="n">
        <v>6</v>
      </c>
      <c r="J36" t="n">
        <v>314.9</v>
      </c>
      <c r="K36" t="n">
        <v>61.82</v>
      </c>
      <c r="L36" t="n">
        <v>9.5</v>
      </c>
      <c r="M36" t="n">
        <v>4</v>
      </c>
      <c r="N36" t="n">
        <v>93.56999999999999</v>
      </c>
      <c r="O36" t="n">
        <v>39071.38</v>
      </c>
      <c r="P36" t="n">
        <v>58.5</v>
      </c>
      <c r="Q36" t="n">
        <v>610.35</v>
      </c>
      <c r="R36" t="n">
        <v>16.39</v>
      </c>
      <c r="S36" t="n">
        <v>13.88</v>
      </c>
      <c r="T36" t="n">
        <v>1369.24</v>
      </c>
      <c r="U36" t="n">
        <v>0.85</v>
      </c>
      <c r="V36" t="n">
        <v>0.97</v>
      </c>
      <c r="W36" t="n">
        <v>0.07000000000000001</v>
      </c>
      <c r="X36" t="n">
        <v>0.08</v>
      </c>
      <c r="Y36" t="n">
        <v>1</v>
      </c>
      <c r="Z36" t="n">
        <v>10</v>
      </c>
      <c r="AA36" t="n">
        <v>340.5878951300153</v>
      </c>
      <c r="AB36" t="n">
        <v>466.0073837943619</v>
      </c>
      <c r="AC36" t="n">
        <v>421.5322931304983</v>
      </c>
      <c r="AD36" t="n">
        <v>340587.8951300153</v>
      </c>
      <c r="AE36" t="n">
        <v>466007.383794362</v>
      </c>
      <c r="AF36" t="n">
        <v>6.865955241828519e-06</v>
      </c>
      <c r="AG36" t="n">
        <v>19.40104166666667</v>
      </c>
      <c r="AH36" t="n">
        <v>421532.2931304983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13.4023</v>
      </c>
      <c r="E37" t="n">
        <v>7.46</v>
      </c>
      <c r="F37" t="n">
        <v>4.13</v>
      </c>
      <c r="G37" t="n">
        <v>41.31</v>
      </c>
      <c r="H37" t="n">
        <v>0.55</v>
      </c>
      <c r="I37" t="n">
        <v>6</v>
      </c>
      <c r="J37" t="n">
        <v>315.45</v>
      </c>
      <c r="K37" t="n">
        <v>61.82</v>
      </c>
      <c r="L37" t="n">
        <v>9.75</v>
      </c>
      <c r="M37" t="n">
        <v>3</v>
      </c>
      <c r="N37" t="n">
        <v>93.88</v>
      </c>
      <c r="O37" t="n">
        <v>39139.8</v>
      </c>
      <c r="P37" t="n">
        <v>57.97</v>
      </c>
      <c r="Q37" t="n">
        <v>610.4</v>
      </c>
      <c r="R37" t="n">
        <v>16.79</v>
      </c>
      <c r="S37" t="n">
        <v>13.88</v>
      </c>
      <c r="T37" t="n">
        <v>1571.91</v>
      </c>
      <c r="U37" t="n">
        <v>0.83</v>
      </c>
      <c r="V37" t="n">
        <v>0.97</v>
      </c>
      <c r="W37" t="n">
        <v>0.06</v>
      </c>
      <c r="X37" t="n">
        <v>0.09</v>
      </c>
      <c r="Y37" t="n">
        <v>1</v>
      </c>
      <c r="Z37" t="n">
        <v>10</v>
      </c>
      <c r="AA37" t="n">
        <v>340.44521101763</v>
      </c>
      <c r="AB37" t="n">
        <v>465.8121570970176</v>
      </c>
      <c r="AC37" t="n">
        <v>421.3556985951461</v>
      </c>
      <c r="AD37" t="n">
        <v>340445.21101763</v>
      </c>
      <c r="AE37" t="n">
        <v>465812.1570970176</v>
      </c>
      <c r="AF37" t="n">
        <v>6.858790570988898e-06</v>
      </c>
      <c r="AG37" t="n">
        <v>19.42708333333333</v>
      </c>
      <c r="AH37" t="n">
        <v>421355.6985951461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13.369</v>
      </c>
      <c r="E38" t="n">
        <v>7.48</v>
      </c>
      <c r="F38" t="n">
        <v>4.15</v>
      </c>
      <c r="G38" t="n">
        <v>41.49</v>
      </c>
      <c r="H38" t="n">
        <v>0.5600000000000001</v>
      </c>
      <c r="I38" t="n">
        <v>6</v>
      </c>
      <c r="J38" t="n">
        <v>316.01</v>
      </c>
      <c r="K38" t="n">
        <v>61.82</v>
      </c>
      <c r="L38" t="n">
        <v>10</v>
      </c>
      <c r="M38" t="n">
        <v>2</v>
      </c>
      <c r="N38" t="n">
        <v>94.18000000000001</v>
      </c>
      <c r="O38" t="n">
        <v>39208.35</v>
      </c>
      <c r="P38" t="n">
        <v>58.07</v>
      </c>
      <c r="Q38" t="n">
        <v>610.3200000000001</v>
      </c>
      <c r="R38" t="n">
        <v>17.45</v>
      </c>
      <c r="S38" t="n">
        <v>13.88</v>
      </c>
      <c r="T38" t="n">
        <v>1900.91</v>
      </c>
      <c r="U38" t="n">
        <v>0.8</v>
      </c>
      <c r="V38" t="n">
        <v>0.96</v>
      </c>
      <c r="W38" t="n">
        <v>0.06</v>
      </c>
      <c r="X38" t="n">
        <v>0.11</v>
      </c>
      <c r="Y38" t="n">
        <v>1</v>
      </c>
      <c r="Z38" t="n">
        <v>10</v>
      </c>
      <c r="AA38" t="n">
        <v>340.6458176259224</v>
      </c>
      <c r="AB38" t="n">
        <v>466.0866359086222</v>
      </c>
      <c r="AC38" t="n">
        <v>421.6039815342045</v>
      </c>
      <c r="AD38" t="n">
        <v>340645.8176259224</v>
      </c>
      <c r="AE38" t="n">
        <v>466086.6359086222</v>
      </c>
      <c r="AF38" t="n">
        <v>6.841748889634659e-06</v>
      </c>
      <c r="AG38" t="n">
        <v>19.47916666666667</v>
      </c>
      <c r="AH38" t="n">
        <v>421603.9815342046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13.3596</v>
      </c>
      <c r="E39" t="n">
        <v>7.49</v>
      </c>
      <c r="F39" t="n">
        <v>4.15</v>
      </c>
      <c r="G39" t="n">
        <v>41.55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1</v>
      </c>
      <c r="N39" t="n">
        <v>94.48999999999999</v>
      </c>
      <c r="O39" t="n">
        <v>39277.04</v>
      </c>
      <c r="P39" t="n">
        <v>57.75</v>
      </c>
      <c r="Q39" t="n">
        <v>610.3200000000001</v>
      </c>
      <c r="R39" t="n">
        <v>17.54</v>
      </c>
      <c r="S39" t="n">
        <v>13.88</v>
      </c>
      <c r="T39" t="n">
        <v>1944.21</v>
      </c>
      <c r="U39" t="n">
        <v>0.79</v>
      </c>
      <c r="V39" t="n">
        <v>0.96</v>
      </c>
      <c r="W39" t="n">
        <v>0.07000000000000001</v>
      </c>
      <c r="X39" t="n">
        <v>0.11</v>
      </c>
      <c r="Y39" t="n">
        <v>1</v>
      </c>
      <c r="Z39" t="n">
        <v>10</v>
      </c>
      <c r="AA39" t="n">
        <v>340.64335631017</v>
      </c>
      <c r="AB39" t="n">
        <v>466.0832682278242</v>
      </c>
      <c r="AC39" t="n">
        <v>421.6009352601353</v>
      </c>
      <c r="AD39" t="n">
        <v>340643.35631017</v>
      </c>
      <c r="AE39" t="n">
        <v>466083.2682278242</v>
      </c>
      <c r="AF39" t="n">
        <v>6.836938324928057e-06</v>
      </c>
      <c r="AG39" t="n">
        <v>19.50520833333333</v>
      </c>
      <c r="AH39" t="n">
        <v>421600.9352601353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13.3581</v>
      </c>
      <c r="E40" t="n">
        <v>7.49</v>
      </c>
      <c r="F40" t="n">
        <v>4.16</v>
      </c>
      <c r="G40" t="n">
        <v>41.56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0</v>
      </c>
      <c r="N40" t="n">
        <v>94.8</v>
      </c>
      <c r="O40" t="n">
        <v>39345.87</v>
      </c>
      <c r="P40" t="n">
        <v>57.82</v>
      </c>
      <c r="Q40" t="n">
        <v>610.3200000000001</v>
      </c>
      <c r="R40" t="n">
        <v>17.52</v>
      </c>
      <c r="S40" t="n">
        <v>13.88</v>
      </c>
      <c r="T40" t="n">
        <v>1934.27</v>
      </c>
      <c r="U40" t="n">
        <v>0.79</v>
      </c>
      <c r="V40" t="n">
        <v>0.96</v>
      </c>
      <c r="W40" t="n">
        <v>0.07000000000000001</v>
      </c>
      <c r="X40" t="n">
        <v>0.12</v>
      </c>
      <c r="Y40" t="n">
        <v>1</v>
      </c>
      <c r="Z40" t="n">
        <v>10</v>
      </c>
      <c r="AA40" t="n">
        <v>340.709567999073</v>
      </c>
      <c r="AB40" t="n">
        <v>466.1738619816348</v>
      </c>
      <c r="AC40" t="n">
        <v>421.6828828732314</v>
      </c>
      <c r="AD40" t="n">
        <v>340709.567999073</v>
      </c>
      <c r="AE40" t="n">
        <v>466173.8619816349</v>
      </c>
      <c r="AF40" t="n">
        <v>6.836170681623812e-06</v>
      </c>
      <c r="AG40" t="n">
        <v>19.50520833333333</v>
      </c>
      <c r="AH40" t="n">
        <v>421682.8828732314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13.0105</v>
      </c>
      <c r="E2" t="n">
        <v>7.69</v>
      </c>
      <c r="F2" t="n">
        <v>5.35</v>
      </c>
      <c r="G2" t="n">
        <v>5.18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15.59</v>
      </c>
      <c r="Q2" t="n">
        <v>610.53</v>
      </c>
      <c r="R2" t="n">
        <v>52.36</v>
      </c>
      <c r="S2" t="n">
        <v>13.88</v>
      </c>
      <c r="T2" t="n">
        <v>19073.9</v>
      </c>
      <c r="U2" t="n">
        <v>0.27</v>
      </c>
      <c r="V2" t="n">
        <v>0.75</v>
      </c>
      <c r="W2" t="n">
        <v>0.23</v>
      </c>
      <c r="X2" t="n">
        <v>1.31</v>
      </c>
      <c r="Y2" t="n">
        <v>1</v>
      </c>
      <c r="Z2" t="n">
        <v>10</v>
      </c>
      <c r="AA2" t="n">
        <v>295.5240928390133</v>
      </c>
      <c r="AB2" t="n">
        <v>404.3491014251674</v>
      </c>
      <c r="AC2" t="n">
        <v>365.7585906926767</v>
      </c>
      <c r="AD2" t="n">
        <v>295524.0928390133</v>
      </c>
      <c r="AE2" t="n">
        <v>404349.1014251674</v>
      </c>
      <c r="AF2" t="n">
        <v>1.98499668336836e-05</v>
      </c>
      <c r="AG2" t="n">
        <v>20.02604166666667</v>
      </c>
      <c r="AH2" t="n">
        <v>365758.5906926767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14.062</v>
      </c>
      <c r="E2" t="n">
        <v>7.11</v>
      </c>
      <c r="F2" t="n">
        <v>4.57</v>
      </c>
      <c r="G2" t="n">
        <v>10.15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35.79</v>
      </c>
      <c r="Q2" t="n">
        <v>610.49</v>
      </c>
      <c r="R2" t="n">
        <v>30.39</v>
      </c>
      <c r="S2" t="n">
        <v>13.88</v>
      </c>
      <c r="T2" t="n">
        <v>8267.139999999999</v>
      </c>
      <c r="U2" t="n">
        <v>0.46</v>
      </c>
      <c r="V2" t="n">
        <v>0.87</v>
      </c>
      <c r="W2" t="n">
        <v>0.1</v>
      </c>
      <c r="X2" t="n">
        <v>0.53</v>
      </c>
      <c r="Y2" t="n">
        <v>1</v>
      </c>
      <c r="Z2" t="n">
        <v>10</v>
      </c>
      <c r="AA2" t="n">
        <v>299.3918219628495</v>
      </c>
      <c r="AB2" t="n">
        <v>409.6410990445664</v>
      </c>
      <c r="AC2" t="n">
        <v>370.5455274866456</v>
      </c>
      <c r="AD2" t="n">
        <v>299391.8219628495</v>
      </c>
      <c r="AE2" t="n">
        <v>409641.0990445664</v>
      </c>
      <c r="AF2" t="n">
        <v>1.169574416586464e-05</v>
      </c>
      <c r="AG2" t="n">
        <v>18.515625</v>
      </c>
      <c r="AH2" t="n">
        <v>370545.5274866456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14.7577</v>
      </c>
      <c r="E3" t="n">
        <v>6.78</v>
      </c>
      <c r="F3" t="n">
        <v>4.38</v>
      </c>
      <c r="G3" t="n">
        <v>13.13</v>
      </c>
      <c r="H3" t="n">
        <v>0.22</v>
      </c>
      <c r="I3" t="n">
        <v>20</v>
      </c>
      <c r="J3" t="n">
        <v>99.02</v>
      </c>
      <c r="K3" t="n">
        <v>39.72</v>
      </c>
      <c r="L3" t="n">
        <v>1.25</v>
      </c>
      <c r="M3" t="n">
        <v>18</v>
      </c>
      <c r="N3" t="n">
        <v>13.05</v>
      </c>
      <c r="O3" t="n">
        <v>12446.14</v>
      </c>
      <c r="P3" t="n">
        <v>32.47</v>
      </c>
      <c r="Q3" t="n">
        <v>610.36</v>
      </c>
      <c r="R3" t="n">
        <v>24.29</v>
      </c>
      <c r="S3" t="n">
        <v>13.88</v>
      </c>
      <c r="T3" t="n">
        <v>5247.56</v>
      </c>
      <c r="U3" t="n">
        <v>0.57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277.7859370830772</v>
      </c>
      <c r="AB3" t="n">
        <v>380.0789741676934</v>
      </c>
      <c r="AC3" t="n">
        <v>343.8047703173185</v>
      </c>
      <c r="AD3" t="n">
        <v>277785.9370830772</v>
      </c>
      <c r="AE3" t="n">
        <v>380078.9741676934</v>
      </c>
      <c r="AF3" t="n">
        <v>1.227437659483577e-05</v>
      </c>
      <c r="AG3" t="n">
        <v>17.65625</v>
      </c>
      <c r="AH3" t="n">
        <v>343804.7703173185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14.9944</v>
      </c>
      <c r="E4" t="n">
        <v>6.67</v>
      </c>
      <c r="F4" t="n">
        <v>4.35</v>
      </c>
      <c r="G4" t="n">
        <v>16.32</v>
      </c>
      <c r="H4" t="n">
        <v>0.27</v>
      </c>
      <c r="I4" t="n">
        <v>16</v>
      </c>
      <c r="J4" t="n">
        <v>99.33</v>
      </c>
      <c r="K4" t="n">
        <v>39.72</v>
      </c>
      <c r="L4" t="n">
        <v>1.5</v>
      </c>
      <c r="M4" t="n">
        <v>10</v>
      </c>
      <c r="N4" t="n">
        <v>13.11</v>
      </c>
      <c r="O4" t="n">
        <v>12484.55</v>
      </c>
      <c r="P4" t="n">
        <v>30.69</v>
      </c>
      <c r="Q4" t="n">
        <v>610.33</v>
      </c>
      <c r="R4" t="n">
        <v>23.62</v>
      </c>
      <c r="S4" t="n">
        <v>13.88</v>
      </c>
      <c r="T4" t="n">
        <v>4934.9</v>
      </c>
      <c r="U4" t="n">
        <v>0.59</v>
      </c>
      <c r="V4" t="n">
        <v>0.92</v>
      </c>
      <c r="W4" t="n">
        <v>0.08</v>
      </c>
      <c r="X4" t="n">
        <v>0.31</v>
      </c>
      <c r="Y4" t="n">
        <v>1</v>
      </c>
      <c r="Z4" t="n">
        <v>10</v>
      </c>
      <c r="AA4" t="n">
        <v>276.665369870985</v>
      </c>
      <c r="AB4" t="n">
        <v>378.5457646721724</v>
      </c>
      <c r="AC4" t="n">
        <v>342.4178881841771</v>
      </c>
      <c r="AD4" t="n">
        <v>276665.369870985</v>
      </c>
      <c r="AE4" t="n">
        <v>378545.7646721724</v>
      </c>
      <c r="AF4" t="n">
        <v>1.247124636044949e-05</v>
      </c>
      <c r="AG4" t="n">
        <v>17.36979166666667</v>
      </c>
      <c r="AH4" t="n">
        <v>342417.888184177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15.0836</v>
      </c>
      <c r="E5" t="n">
        <v>6.63</v>
      </c>
      <c r="F5" t="n">
        <v>4.33</v>
      </c>
      <c r="G5" t="n">
        <v>17.33</v>
      </c>
      <c r="H5" t="n">
        <v>0.31</v>
      </c>
      <c r="I5" t="n">
        <v>15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30.04</v>
      </c>
      <c r="Q5" t="n">
        <v>610.59</v>
      </c>
      <c r="R5" t="n">
        <v>22.53</v>
      </c>
      <c r="S5" t="n">
        <v>13.88</v>
      </c>
      <c r="T5" t="n">
        <v>4395.31</v>
      </c>
      <c r="U5" t="n">
        <v>0.62</v>
      </c>
      <c r="V5" t="n">
        <v>0.92</v>
      </c>
      <c r="W5" t="n">
        <v>0.1</v>
      </c>
      <c r="X5" t="n">
        <v>0.29</v>
      </c>
      <c r="Y5" t="n">
        <v>1</v>
      </c>
      <c r="Z5" t="n">
        <v>10</v>
      </c>
      <c r="AA5" t="n">
        <v>276.2812610804804</v>
      </c>
      <c r="AB5" t="n">
        <v>378.0202100793202</v>
      </c>
      <c r="AC5" t="n">
        <v>341.9424917840462</v>
      </c>
      <c r="AD5" t="n">
        <v>276281.2610804804</v>
      </c>
      <c r="AE5" t="n">
        <v>378020.2100793202</v>
      </c>
      <c r="AF5" t="n">
        <v>1.254543640308888e-05</v>
      </c>
      <c r="AG5" t="n">
        <v>17.265625</v>
      </c>
      <c r="AH5" t="n">
        <v>341942.4917840462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10.2351</v>
      </c>
      <c r="E2" t="n">
        <v>9.77</v>
      </c>
      <c r="F2" t="n">
        <v>5.1</v>
      </c>
      <c r="G2" t="n">
        <v>5.88</v>
      </c>
      <c r="H2" t="n">
        <v>0.09</v>
      </c>
      <c r="I2" t="n">
        <v>52</v>
      </c>
      <c r="J2" t="n">
        <v>204</v>
      </c>
      <c r="K2" t="n">
        <v>55.27</v>
      </c>
      <c r="L2" t="n">
        <v>1</v>
      </c>
      <c r="M2" t="n">
        <v>50</v>
      </c>
      <c r="N2" t="n">
        <v>42.72</v>
      </c>
      <c r="O2" t="n">
        <v>25393.6</v>
      </c>
      <c r="P2" t="n">
        <v>70.95999999999999</v>
      </c>
      <c r="Q2" t="n">
        <v>610.62</v>
      </c>
      <c r="R2" t="n">
        <v>47.21</v>
      </c>
      <c r="S2" t="n">
        <v>13.88</v>
      </c>
      <c r="T2" t="n">
        <v>16549.79</v>
      </c>
      <c r="U2" t="n">
        <v>0.29</v>
      </c>
      <c r="V2" t="n">
        <v>0.78</v>
      </c>
      <c r="W2" t="n">
        <v>0.13</v>
      </c>
      <c r="X2" t="n">
        <v>1.05</v>
      </c>
      <c r="Y2" t="n">
        <v>1</v>
      </c>
      <c r="Z2" t="n">
        <v>10</v>
      </c>
      <c r="AA2" t="n">
        <v>443.1401229331096</v>
      </c>
      <c r="AB2" t="n">
        <v>606.3238661595383</v>
      </c>
      <c r="AC2" t="n">
        <v>548.4571673541619</v>
      </c>
      <c r="AD2" t="n">
        <v>443140.1229331096</v>
      </c>
      <c r="AE2" t="n">
        <v>606323.8661595383</v>
      </c>
      <c r="AF2" t="n">
        <v>6.04843186491315e-06</v>
      </c>
      <c r="AG2" t="n">
        <v>25.44270833333333</v>
      </c>
      <c r="AH2" t="n">
        <v>548457.167354162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11.1593</v>
      </c>
      <c r="E3" t="n">
        <v>8.960000000000001</v>
      </c>
      <c r="F3" t="n">
        <v>4.81</v>
      </c>
      <c r="G3" t="n">
        <v>7.41</v>
      </c>
      <c r="H3" t="n">
        <v>0.11</v>
      </c>
      <c r="I3" t="n">
        <v>39</v>
      </c>
      <c r="J3" t="n">
        <v>204.39</v>
      </c>
      <c r="K3" t="n">
        <v>55.27</v>
      </c>
      <c r="L3" t="n">
        <v>1.25</v>
      </c>
      <c r="M3" t="n">
        <v>37</v>
      </c>
      <c r="N3" t="n">
        <v>42.87</v>
      </c>
      <c r="O3" t="n">
        <v>25442.42</v>
      </c>
      <c r="P3" t="n">
        <v>66.33</v>
      </c>
      <c r="Q3" t="n">
        <v>610.35</v>
      </c>
      <c r="R3" t="n">
        <v>38.17</v>
      </c>
      <c r="S3" t="n">
        <v>13.88</v>
      </c>
      <c r="T3" t="n">
        <v>12094.85</v>
      </c>
      <c r="U3" t="n">
        <v>0.36</v>
      </c>
      <c r="V3" t="n">
        <v>0.83</v>
      </c>
      <c r="W3" t="n">
        <v>0.12</v>
      </c>
      <c r="X3" t="n">
        <v>0.77</v>
      </c>
      <c r="Y3" t="n">
        <v>1</v>
      </c>
      <c r="Z3" t="n">
        <v>10</v>
      </c>
      <c r="AA3" t="n">
        <v>405.5105384575935</v>
      </c>
      <c r="AB3" t="n">
        <v>554.8374085800338</v>
      </c>
      <c r="AC3" t="n">
        <v>501.8845050243485</v>
      </c>
      <c r="AD3" t="n">
        <v>405510.5384575935</v>
      </c>
      <c r="AE3" t="n">
        <v>554837.4085800338</v>
      </c>
      <c r="AF3" t="n">
        <v>6.594587811562692e-06</v>
      </c>
      <c r="AG3" t="n">
        <v>23.33333333333333</v>
      </c>
      <c r="AH3" t="n">
        <v>501884.5050243484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11.7199</v>
      </c>
      <c r="E4" t="n">
        <v>8.529999999999999</v>
      </c>
      <c r="F4" t="n">
        <v>4.67</v>
      </c>
      <c r="G4" t="n">
        <v>8.76</v>
      </c>
      <c r="H4" t="n">
        <v>0.13</v>
      </c>
      <c r="I4" t="n">
        <v>32</v>
      </c>
      <c r="J4" t="n">
        <v>204.79</v>
      </c>
      <c r="K4" t="n">
        <v>55.27</v>
      </c>
      <c r="L4" t="n">
        <v>1.5</v>
      </c>
      <c r="M4" t="n">
        <v>30</v>
      </c>
      <c r="N4" t="n">
        <v>43.02</v>
      </c>
      <c r="O4" t="n">
        <v>25491.3</v>
      </c>
      <c r="P4" t="n">
        <v>63.62</v>
      </c>
      <c r="Q4" t="n">
        <v>610.4400000000001</v>
      </c>
      <c r="R4" t="n">
        <v>33.6</v>
      </c>
      <c r="S4" t="n">
        <v>13.88</v>
      </c>
      <c r="T4" t="n">
        <v>9846.02</v>
      </c>
      <c r="U4" t="n">
        <v>0.41</v>
      </c>
      <c r="V4" t="n">
        <v>0.85</v>
      </c>
      <c r="W4" t="n">
        <v>0.11</v>
      </c>
      <c r="X4" t="n">
        <v>0.63</v>
      </c>
      <c r="Y4" t="n">
        <v>1</v>
      </c>
      <c r="Z4" t="n">
        <v>10</v>
      </c>
      <c r="AA4" t="n">
        <v>381.7501103806328</v>
      </c>
      <c r="AB4" t="n">
        <v>522.3273426490304</v>
      </c>
      <c r="AC4" t="n">
        <v>472.4771541576358</v>
      </c>
      <c r="AD4" t="n">
        <v>381750.1103806328</v>
      </c>
      <c r="AE4" t="n">
        <v>522327.3426490304</v>
      </c>
      <c r="AF4" t="n">
        <v>6.925874355267231e-06</v>
      </c>
      <c r="AG4" t="n">
        <v>22.21354166666667</v>
      </c>
      <c r="AH4" t="n">
        <v>472477.1541576358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12.1597</v>
      </c>
      <c r="E5" t="n">
        <v>8.220000000000001</v>
      </c>
      <c r="F5" t="n">
        <v>4.56</v>
      </c>
      <c r="G5" t="n">
        <v>10.14</v>
      </c>
      <c r="H5" t="n">
        <v>0.15</v>
      </c>
      <c r="I5" t="n">
        <v>27</v>
      </c>
      <c r="J5" t="n">
        <v>205.18</v>
      </c>
      <c r="K5" t="n">
        <v>55.27</v>
      </c>
      <c r="L5" t="n">
        <v>1.75</v>
      </c>
      <c r="M5" t="n">
        <v>25</v>
      </c>
      <c r="N5" t="n">
        <v>43.16</v>
      </c>
      <c r="O5" t="n">
        <v>25540.22</v>
      </c>
      <c r="P5" t="n">
        <v>61.48</v>
      </c>
      <c r="Q5" t="n">
        <v>610.41</v>
      </c>
      <c r="R5" t="n">
        <v>30.41</v>
      </c>
      <c r="S5" t="n">
        <v>13.88</v>
      </c>
      <c r="T5" t="n">
        <v>8276.68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368.8669516112159</v>
      </c>
      <c r="AB5" t="n">
        <v>504.7000364558623</v>
      </c>
      <c r="AC5" t="n">
        <v>456.5321733274641</v>
      </c>
      <c r="AD5" t="n">
        <v>368866.9516112159</v>
      </c>
      <c r="AE5" t="n">
        <v>504700.0364558623</v>
      </c>
      <c r="AF5" t="n">
        <v>7.185774144638004e-06</v>
      </c>
      <c r="AG5" t="n">
        <v>21.40625</v>
      </c>
      <c r="AH5" t="n">
        <v>456532.1733274641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12.5414</v>
      </c>
      <c r="E6" t="n">
        <v>7.97</v>
      </c>
      <c r="F6" t="n">
        <v>4.48</v>
      </c>
      <c r="G6" t="n">
        <v>11.68</v>
      </c>
      <c r="H6" t="n">
        <v>0.17</v>
      </c>
      <c r="I6" t="n">
        <v>23</v>
      </c>
      <c r="J6" t="n">
        <v>205.58</v>
      </c>
      <c r="K6" t="n">
        <v>55.27</v>
      </c>
      <c r="L6" t="n">
        <v>2</v>
      </c>
      <c r="M6" t="n">
        <v>21</v>
      </c>
      <c r="N6" t="n">
        <v>43.31</v>
      </c>
      <c r="O6" t="n">
        <v>25589.2</v>
      </c>
      <c r="P6" t="n">
        <v>59.61</v>
      </c>
      <c r="Q6" t="n">
        <v>610.29</v>
      </c>
      <c r="R6" t="n">
        <v>27.6</v>
      </c>
      <c r="S6" t="n">
        <v>13.88</v>
      </c>
      <c r="T6" t="n">
        <v>6888.86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356.6821475903927</v>
      </c>
      <c r="AB6" t="n">
        <v>488.0282500389576</v>
      </c>
      <c r="AC6" t="n">
        <v>441.4515188071895</v>
      </c>
      <c r="AD6" t="n">
        <v>356682.1475903927</v>
      </c>
      <c r="AE6" t="n">
        <v>488028.2500389576</v>
      </c>
      <c r="AF6" t="n">
        <v>7.411339741734011e-06</v>
      </c>
      <c r="AG6" t="n">
        <v>20.75520833333333</v>
      </c>
      <c r="AH6" t="n">
        <v>441451.5188071895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12.9139</v>
      </c>
      <c r="E7" t="n">
        <v>7.74</v>
      </c>
      <c r="F7" t="n">
        <v>4.37</v>
      </c>
      <c r="G7" t="n">
        <v>13.1</v>
      </c>
      <c r="H7" t="n">
        <v>0.19</v>
      </c>
      <c r="I7" t="n">
        <v>20</v>
      </c>
      <c r="J7" t="n">
        <v>205.98</v>
      </c>
      <c r="K7" t="n">
        <v>55.27</v>
      </c>
      <c r="L7" t="n">
        <v>2.25</v>
      </c>
      <c r="M7" t="n">
        <v>18</v>
      </c>
      <c r="N7" t="n">
        <v>43.46</v>
      </c>
      <c r="O7" t="n">
        <v>25638.22</v>
      </c>
      <c r="P7" t="n">
        <v>57.42</v>
      </c>
      <c r="Q7" t="n">
        <v>610.26</v>
      </c>
      <c r="R7" t="n">
        <v>24.05</v>
      </c>
      <c r="S7" t="n">
        <v>13.88</v>
      </c>
      <c r="T7" t="n">
        <v>5130.62</v>
      </c>
      <c r="U7" t="n">
        <v>0.58</v>
      </c>
      <c r="V7" t="n">
        <v>0.91</v>
      </c>
      <c r="W7" t="n">
        <v>0.08</v>
      </c>
      <c r="X7" t="n">
        <v>0.33</v>
      </c>
      <c r="Y7" t="n">
        <v>1</v>
      </c>
      <c r="Z7" t="n">
        <v>10</v>
      </c>
      <c r="AA7" t="n">
        <v>344.4373316766888</v>
      </c>
      <c r="AB7" t="n">
        <v>471.2743527026753</v>
      </c>
      <c r="AC7" t="n">
        <v>426.2965899184394</v>
      </c>
      <c r="AD7" t="n">
        <v>344437.3316766887</v>
      </c>
      <c r="AE7" t="n">
        <v>471274.3527026753</v>
      </c>
      <c r="AF7" t="n">
        <v>7.631468599261553e-06</v>
      </c>
      <c r="AG7" t="n">
        <v>20.15625</v>
      </c>
      <c r="AH7" t="n">
        <v>426296.5899184394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12.918</v>
      </c>
      <c r="E8" t="n">
        <v>7.74</v>
      </c>
      <c r="F8" t="n">
        <v>4.45</v>
      </c>
      <c r="G8" t="n">
        <v>14.82</v>
      </c>
      <c r="H8" t="n">
        <v>0.22</v>
      </c>
      <c r="I8" t="n">
        <v>18</v>
      </c>
      <c r="J8" t="n">
        <v>206.38</v>
      </c>
      <c r="K8" t="n">
        <v>55.27</v>
      </c>
      <c r="L8" t="n">
        <v>2.5</v>
      </c>
      <c r="M8" t="n">
        <v>16</v>
      </c>
      <c r="N8" t="n">
        <v>43.6</v>
      </c>
      <c r="O8" t="n">
        <v>25687.3</v>
      </c>
      <c r="P8" t="n">
        <v>58</v>
      </c>
      <c r="Q8" t="n">
        <v>610.39</v>
      </c>
      <c r="R8" t="n">
        <v>27.28</v>
      </c>
      <c r="S8" t="n">
        <v>13.88</v>
      </c>
      <c r="T8" t="n">
        <v>6757.22</v>
      </c>
      <c r="U8" t="n">
        <v>0.51</v>
      </c>
      <c r="V8" t="n">
        <v>0.9</v>
      </c>
      <c r="W8" t="n">
        <v>0.07000000000000001</v>
      </c>
      <c r="X8" t="n">
        <v>0.41</v>
      </c>
      <c r="Y8" t="n">
        <v>1</v>
      </c>
      <c r="Z8" t="n">
        <v>10</v>
      </c>
      <c r="AA8" t="n">
        <v>344.9097659804416</v>
      </c>
      <c r="AB8" t="n">
        <v>471.9207581594004</v>
      </c>
      <c r="AC8" t="n">
        <v>426.8813033456104</v>
      </c>
      <c r="AD8" t="n">
        <v>344909.7659804416</v>
      </c>
      <c r="AE8" t="n">
        <v>471920.7581594004</v>
      </c>
      <c r="AF8" t="n">
        <v>7.633891494069238e-06</v>
      </c>
      <c r="AG8" t="n">
        <v>20.15625</v>
      </c>
      <c r="AH8" t="n">
        <v>426881.3033456104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13.2222</v>
      </c>
      <c r="E9" t="n">
        <v>7.56</v>
      </c>
      <c r="F9" t="n">
        <v>4.35</v>
      </c>
      <c r="G9" t="n">
        <v>16.31</v>
      </c>
      <c r="H9" t="n">
        <v>0.24</v>
      </c>
      <c r="I9" t="n">
        <v>16</v>
      </c>
      <c r="J9" t="n">
        <v>206.78</v>
      </c>
      <c r="K9" t="n">
        <v>55.27</v>
      </c>
      <c r="L9" t="n">
        <v>2.75</v>
      </c>
      <c r="M9" t="n">
        <v>14</v>
      </c>
      <c r="N9" t="n">
        <v>43.75</v>
      </c>
      <c r="O9" t="n">
        <v>25736.42</v>
      </c>
      <c r="P9" t="n">
        <v>56.02</v>
      </c>
      <c r="Q9" t="n">
        <v>610.3200000000001</v>
      </c>
      <c r="R9" t="n">
        <v>23.79</v>
      </c>
      <c r="S9" t="n">
        <v>13.88</v>
      </c>
      <c r="T9" t="n">
        <v>5021.7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333.0860117703576</v>
      </c>
      <c r="AB9" t="n">
        <v>455.7429760219422</v>
      </c>
      <c r="AC9" t="n">
        <v>412.2475060296915</v>
      </c>
      <c r="AD9" t="n">
        <v>333086.0117703576</v>
      </c>
      <c r="AE9" t="n">
        <v>455742.9760219422</v>
      </c>
      <c r="AF9" t="n">
        <v>7.813658469800457e-06</v>
      </c>
      <c r="AG9" t="n">
        <v>19.6875</v>
      </c>
      <c r="AH9" t="n">
        <v>412247.5060296915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13.4509</v>
      </c>
      <c r="E10" t="n">
        <v>7.43</v>
      </c>
      <c r="F10" t="n">
        <v>4.3</v>
      </c>
      <c r="G10" t="n">
        <v>18.44</v>
      </c>
      <c r="H10" t="n">
        <v>0.26</v>
      </c>
      <c r="I10" t="n">
        <v>14</v>
      </c>
      <c r="J10" t="n">
        <v>207.17</v>
      </c>
      <c r="K10" t="n">
        <v>55.27</v>
      </c>
      <c r="L10" t="n">
        <v>3</v>
      </c>
      <c r="M10" t="n">
        <v>12</v>
      </c>
      <c r="N10" t="n">
        <v>43.9</v>
      </c>
      <c r="O10" t="n">
        <v>25785.6</v>
      </c>
      <c r="P10" t="n">
        <v>54.28</v>
      </c>
      <c r="Q10" t="n">
        <v>610.26</v>
      </c>
      <c r="R10" t="n">
        <v>22.15</v>
      </c>
      <c r="S10" t="n">
        <v>13.88</v>
      </c>
      <c r="T10" t="n">
        <v>4211.14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331.527792655436</v>
      </c>
      <c r="AB10" t="n">
        <v>453.6109518851309</v>
      </c>
      <c r="AC10" t="n">
        <v>410.3189592841828</v>
      </c>
      <c r="AD10" t="n">
        <v>331527.792655436</v>
      </c>
      <c r="AE10" t="n">
        <v>453610.9518851309</v>
      </c>
      <c r="AF10" t="n">
        <v>7.948808724073072e-06</v>
      </c>
      <c r="AG10" t="n">
        <v>19.34895833333333</v>
      </c>
      <c r="AH10" t="n">
        <v>410318.9592841828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13.5624</v>
      </c>
      <c r="E11" t="n">
        <v>7.37</v>
      </c>
      <c r="F11" t="n">
        <v>4.28</v>
      </c>
      <c r="G11" t="n">
        <v>19.76</v>
      </c>
      <c r="H11" t="n">
        <v>0.28</v>
      </c>
      <c r="I11" t="n">
        <v>13</v>
      </c>
      <c r="J11" t="n">
        <v>207.57</v>
      </c>
      <c r="K11" t="n">
        <v>55.27</v>
      </c>
      <c r="L11" t="n">
        <v>3.25</v>
      </c>
      <c r="M11" t="n">
        <v>11</v>
      </c>
      <c r="N11" t="n">
        <v>44.05</v>
      </c>
      <c r="O11" t="n">
        <v>25834.83</v>
      </c>
      <c r="P11" t="n">
        <v>53.59</v>
      </c>
      <c r="Q11" t="n">
        <v>610.28</v>
      </c>
      <c r="R11" t="n">
        <v>21.49</v>
      </c>
      <c r="S11" t="n">
        <v>13.88</v>
      </c>
      <c r="T11" t="n">
        <v>3886.5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330.9114229136171</v>
      </c>
      <c r="AB11" t="n">
        <v>452.7676076120604</v>
      </c>
      <c r="AC11" t="n">
        <v>409.556102604893</v>
      </c>
      <c r="AD11" t="n">
        <v>330911.422913617</v>
      </c>
      <c r="AE11" t="n">
        <v>452767.6076120604</v>
      </c>
      <c r="AF11" t="n">
        <v>8.014699643843061e-06</v>
      </c>
      <c r="AG11" t="n">
        <v>19.19270833333333</v>
      </c>
      <c r="AH11" t="n">
        <v>409556.102604893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4.26</v>
      </c>
      <c r="G12" t="n">
        <v>21.3</v>
      </c>
      <c r="H12" t="n">
        <v>0.3</v>
      </c>
      <c r="I12" t="n">
        <v>12</v>
      </c>
      <c r="J12" t="n">
        <v>207.97</v>
      </c>
      <c r="K12" t="n">
        <v>55.27</v>
      </c>
      <c r="L12" t="n">
        <v>3.5</v>
      </c>
      <c r="M12" t="n">
        <v>10</v>
      </c>
      <c r="N12" t="n">
        <v>44.2</v>
      </c>
      <c r="O12" t="n">
        <v>25884.1</v>
      </c>
      <c r="P12" t="n">
        <v>52.52</v>
      </c>
      <c r="Q12" t="n">
        <v>610.26</v>
      </c>
      <c r="R12" t="n">
        <v>20.87</v>
      </c>
      <c r="S12" t="n">
        <v>13.88</v>
      </c>
      <c r="T12" t="n">
        <v>3577.58</v>
      </c>
      <c r="U12" t="n">
        <v>0.67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320.4017594675959</v>
      </c>
      <c r="AB12" t="n">
        <v>438.387822431586</v>
      </c>
      <c r="AC12" t="n">
        <v>396.5487039398878</v>
      </c>
      <c r="AD12" t="n">
        <v>320401.7594675958</v>
      </c>
      <c r="AE12" t="n">
        <v>438387.822431586</v>
      </c>
      <c r="AF12" t="n">
        <v>8.082304318477022e-06</v>
      </c>
      <c r="AG12" t="n">
        <v>19.03645833333333</v>
      </c>
      <c r="AH12" t="n">
        <v>396548.7039398878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13.7963</v>
      </c>
      <c r="E13" t="n">
        <v>7.25</v>
      </c>
      <c r="F13" t="n">
        <v>4.24</v>
      </c>
      <c r="G13" t="n">
        <v>23.11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9</v>
      </c>
      <c r="N13" t="n">
        <v>44.35</v>
      </c>
      <c r="O13" t="n">
        <v>25933.43</v>
      </c>
      <c r="P13" t="n">
        <v>51.41</v>
      </c>
      <c r="Q13" t="n">
        <v>610.3</v>
      </c>
      <c r="R13" t="n">
        <v>20.12</v>
      </c>
      <c r="S13" t="n">
        <v>13.88</v>
      </c>
      <c r="T13" t="n">
        <v>3208.22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319.5207299099261</v>
      </c>
      <c r="AB13" t="n">
        <v>437.1823589225015</v>
      </c>
      <c r="AC13" t="n">
        <v>395.4582881762316</v>
      </c>
      <c r="AD13" t="n">
        <v>319520.7299099261</v>
      </c>
      <c r="AE13" t="n">
        <v>437182.3589225014</v>
      </c>
      <c r="AF13" t="n">
        <v>8.152922837871764e-06</v>
      </c>
      <c r="AG13" t="n">
        <v>18.88020833333333</v>
      </c>
      <c r="AH13" t="n">
        <v>395458.2881762316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13.9459</v>
      </c>
      <c r="E14" t="n">
        <v>7.17</v>
      </c>
      <c r="F14" t="n">
        <v>4.2</v>
      </c>
      <c r="G14" t="n">
        <v>25.2</v>
      </c>
      <c r="H14" t="n">
        <v>0.34</v>
      </c>
      <c r="I14" t="n">
        <v>10</v>
      </c>
      <c r="J14" t="n">
        <v>208.77</v>
      </c>
      <c r="K14" t="n">
        <v>55.27</v>
      </c>
      <c r="L14" t="n">
        <v>4</v>
      </c>
      <c r="M14" t="n">
        <v>8</v>
      </c>
      <c r="N14" t="n">
        <v>44.5</v>
      </c>
      <c r="O14" t="n">
        <v>25982.82</v>
      </c>
      <c r="P14" t="n">
        <v>49.94</v>
      </c>
      <c r="Q14" t="n">
        <v>610.3099999999999</v>
      </c>
      <c r="R14" t="n">
        <v>18.8</v>
      </c>
      <c r="S14" t="n">
        <v>13.88</v>
      </c>
      <c r="T14" t="n">
        <v>2553.57</v>
      </c>
      <c r="U14" t="n">
        <v>0.74</v>
      </c>
      <c r="V14" t="n">
        <v>0.95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318.4907171025166</v>
      </c>
      <c r="AB14" t="n">
        <v>435.7730499584457</v>
      </c>
      <c r="AC14" t="n">
        <v>394.1834816817278</v>
      </c>
      <c r="AD14" t="n">
        <v>318490.7171025166</v>
      </c>
      <c r="AE14" t="n">
        <v>435773.0499584457</v>
      </c>
      <c r="AF14" t="n">
        <v>8.241328950854636e-06</v>
      </c>
      <c r="AG14" t="n">
        <v>18.671875</v>
      </c>
      <c r="AH14" t="n">
        <v>394183.4816817278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13.8819</v>
      </c>
      <c r="E15" t="n">
        <v>7.2</v>
      </c>
      <c r="F15" t="n">
        <v>4.23</v>
      </c>
      <c r="G15" t="n">
        <v>25.4</v>
      </c>
      <c r="H15" t="n">
        <v>0.36</v>
      </c>
      <c r="I15" t="n">
        <v>10</v>
      </c>
      <c r="J15" t="n">
        <v>209.17</v>
      </c>
      <c r="K15" t="n">
        <v>55.27</v>
      </c>
      <c r="L15" t="n">
        <v>4.25</v>
      </c>
      <c r="M15" t="n">
        <v>8</v>
      </c>
      <c r="N15" t="n">
        <v>44.65</v>
      </c>
      <c r="O15" t="n">
        <v>26032.25</v>
      </c>
      <c r="P15" t="n">
        <v>49.83</v>
      </c>
      <c r="Q15" t="n">
        <v>610.26</v>
      </c>
      <c r="R15" t="n">
        <v>20.3</v>
      </c>
      <c r="S15" t="n">
        <v>13.88</v>
      </c>
      <c r="T15" t="n">
        <v>3305.92</v>
      </c>
      <c r="U15" t="n">
        <v>0.68</v>
      </c>
      <c r="V15" t="n">
        <v>0.9399999999999999</v>
      </c>
      <c r="W15" t="n">
        <v>0.06</v>
      </c>
      <c r="X15" t="n">
        <v>0.19</v>
      </c>
      <c r="Y15" t="n">
        <v>1</v>
      </c>
      <c r="Z15" t="n">
        <v>10</v>
      </c>
      <c r="AA15" t="n">
        <v>318.6749631957971</v>
      </c>
      <c r="AB15" t="n">
        <v>436.0251435916361</v>
      </c>
      <c r="AC15" t="n">
        <v>394.4115158523821</v>
      </c>
      <c r="AD15" t="n">
        <v>318674.9631957971</v>
      </c>
      <c r="AE15" t="n">
        <v>436025.1435916361</v>
      </c>
      <c r="AF15" t="n">
        <v>8.203508153856617e-06</v>
      </c>
      <c r="AG15" t="n">
        <v>18.75</v>
      </c>
      <c r="AH15" t="n">
        <v>394411.5158523821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14.0045</v>
      </c>
      <c r="E16" t="n">
        <v>7.14</v>
      </c>
      <c r="F16" t="n">
        <v>4.21</v>
      </c>
      <c r="G16" t="n">
        <v>28.07</v>
      </c>
      <c r="H16" t="n">
        <v>0.38</v>
      </c>
      <c r="I16" t="n">
        <v>9</v>
      </c>
      <c r="J16" t="n">
        <v>209.58</v>
      </c>
      <c r="K16" t="n">
        <v>55.27</v>
      </c>
      <c r="L16" t="n">
        <v>4.5</v>
      </c>
      <c r="M16" t="n">
        <v>7</v>
      </c>
      <c r="N16" t="n">
        <v>44.8</v>
      </c>
      <c r="O16" t="n">
        <v>26081.73</v>
      </c>
      <c r="P16" t="n">
        <v>48.66</v>
      </c>
      <c r="Q16" t="n">
        <v>610.26</v>
      </c>
      <c r="R16" t="n">
        <v>19.35</v>
      </c>
      <c r="S16" t="n">
        <v>13.88</v>
      </c>
      <c r="T16" t="n">
        <v>2836.38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317.8906242542128</v>
      </c>
      <c r="AB16" t="n">
        <v>434.9519764491685</v>
      </c>
      <c r="AC16" t="n">
        <v>393.4407702757921</v>
      </c>
      <c r="AD16" t="n">
        <v>317890.6242542128</v>
      </c>
      <c r="AE16" t="n">
        <v>434951.9764491685</v>
      </c>
      <c r="AF16" t="n">
        <v>8.275958618105951e-06</v>
      </c>
      <c r="AG16" t="n">
        <v>18.59375</v>
      </c>
      <c r="AH16" t="n">
        <v>393440.7702757921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14.0029</v>
      </c>
      <c r="E17" t="n">
        <v>7.14</v>
      </c>
      <c r="F17" t="n">
        <v>4.21</v>
      </c>
      <c r="G17" t="n">
        <v>28.08</v>
      </c>
      <c r="H17" t="n">
        <v>0.4</v>
      </c>
      <c r="I17" t="n">
        <v>9</v>
      </c>
      <c r="J17" t="n">
        <v>209.98</v>
      </c>
      <c r="K17" t="n">
        <v>55.27</v>
      </c>
      <c r="L17" t="n">
        <v>4.75</v>
      </c>
      <c r="M17" t="n">
        <v>7</v>
      </c>
      <c r="N17" t="n">
        <v>44.95</v>
      </c>
      <c r="O17" t="n">
        <v>26131.27</v>
      </c>
      <c r="P17" t="n">
        <v>47.63</v>
      </c>
      <c r="Q17" t="n">
        <v>610.3</v>
      </c>
      <c r="R17" t="n">
        <v>19.44</v>
      </c>
      <c r="S17" t="n">
        <v>13.88</v>
      </c>
      <c r="T17" t="n">
        <v>2878.62</v>
      </c>
      <c r="U17" t="n">
        <v>0.71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317.4938258727195</v>
      </c>
      <c r="AB17" t="n">
        <v>434.4090593981002</v>
      </c>
      <c r="AC17" t="n">
        <v>392.949668466089</v>
      </c>
      <c r="AD17" t="n">
        <v>317493.8258727195</v>
      </c>
      <c r="AE17" t="n">
        <v>434409.0593981002</v>
      </c>
      <c r="AF17" t="n">
        <v>8.275013098181e-06</v>
      </c>
      <c r="AG17" t="n">
        <v>18.59375</v>
      </c>
      <c r="AH17" t="n">
        <v>392949.6684660889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14.1471</v>
      </c>
      <c r="E18" t="n">
        <v>7.07</v>
      </c>
      <c r="F18" t="n">
        <v>4.18</v>
      </c>
      <c r="G18" t="n">
        <v>31.35</v>
      </c>
      <c r="H18" t="n">
        <v>0.42</v>
      </c>
      <c r="I18" t="n">
        <v>8</v>
      </c>
      <c r="J18" t="n">
        <v>210.38</v>
      </c>
      <c r="K18" t="n">
        <v>55.27</v>
      </c>
      <c r="L18" t="n">
        <v>5</v>
      </c>
      <c r="M18" t="n">
        <v>6</v>
      </c>
      <c r="N18" t="n">
        <v>45.11</v>
      </c>
      <c r="O18" t="n">
        <v>26180.86</v>
      </c>
      <c r="P18" t="n">
        <v>46.32</v>
      </c>
      <c r="Q18" t="n">
        <v>610.3</v>
      </c>
      <c r="R18" t="n">
        <v>18.36</v>
      </c>
      <c r="S18" t="n">
        <v>13.88</v>
      </c>
      <c r="T18" t="n">
        <v>2345.01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306.7537345774027</v>
      </c>
      <c r="AB18" t="n">
        <v>419.7139926684604</v>
      </c>
      <c r="AC18" t="n">
        <v>379.6570782804702</v>
      </c>
      <c r="AD18" t="n">
        <v>306753.7345774026</v>
      </c>
      <c r="AE18" t="n">
        <v>419713.9926684604</v>
      </c>
      <c r="AF18" t="n">
        <v>8.360228081417166e-06</v>
      </c>
      <c r="AG18" t="n">
        <v>18.41145833333333</v>
      </c>
      <c r="AH18" t="n">
        <v>379657.0782804702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14.1476</v>
      </c>
      <c r="E19" t="n">
        <v>7.07</v>
      </c>
      <c r="F19" t="n">
        <v>4.18</v>
      </c>
      <c r="G19" t="n">
        <v>31.34</v>
      </c>
      <c r="H19" t="n">
        <v>0.44</v>
      </c>
      <c r="I19" t="n">
        <v>8</v>
      </c>
      <c r="J19" t="n">
        <v>210.78</v>
      </c>
      <c r="K19" t="n">
        <v>55.27</v>
      </c>
      <c r="L19" t="n">
        <v>5.25</v>
      </c>
      <c r="M19" t="n">
        <v>5</v>
      </c>
      <c r="N19" t="n">
        <v>45.26</v>
      </c>
      <c r="O19" t="n">
        <v>26230.5</v>
      </c>
      <c r="P19" t="n">
        <v>45.54</v>
      </c>
      <c r="Q19" t="n">
        <v>610.26</v>
      </c>
      <c r="R19" t="n">
        <v>18.25</v>
      </c>
      <c r="S19" t="n">
        <v>13.88</v>
      </c>
      <c r="T19" t="n">
        <v>2288.43</v>
      </c>
      <c r="U19" t="n">
        <v>0.76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306.4526686413524</v>
      </c>
      <c r="AB19" t="n">
        <v>419.3020609726647</v>
      </c>
      <c r="AC19" t="n">
        <v>379.2844607675715</v>
      </c>
      <c r="AD19" t="n">
        <v>306452.6686413524</v>
      </c>
      <c r="AE19" t="n">
        <v>419302.0609726647</v>
      </c>
      <c r="AF19" t="n">
        <v>8.360523556393712e-06</v>
      </c>
      <c r="AG19" t="n">
        <v>18.41145833333333</v>
      </c>
      <c r="AH19" t="n">
        <v>379284.4607675715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14.2817</v>
      </c>
      <c r="E20" t="n">
        <v>7</v>
      </c>
      <c r="F20" t="n">
        <v>4.15</v>
      </c>
      <c r="G20" t="n">
        <v>35.6</v>
      </c>
      <c r="H20" t="n">
        <v>0.46</v>
      </c>
      <c r="I20" t="n">
        <v>7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44.73</v>
      </c>
      <c r="Q20" t="n">
        <v>610.26</v>
      </c>
      <c r="R20" t="n">
        <v>17.31</v>
      </c>
      <c r="S20" t="n">
        <v>13.88</v>
      </c>
      <c r="T20" t="n">
        <v>1826.85</v>
      </c>
      <c r="U20" t="n">
        <v>0.8</v>
      </c>
      <c r="V20" t="n">
        <v>0.96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305.7906716155809</v>
      </c>
      <c r="AB20" t="n">
        <v>418.3962874367567</v>
      </c>
      <c r="AC20" t="n">
        <v>378.4651329866693</v>
      </c>
      <c r="AD20" t="n">
        <v>305790.671615581</v>
      </c>
      <c r="AE20" t="n">
        <v>418396.2874367567</v>
      </c>
      <c r="AF20" t="n">
        <v>8.439769945103627e-06</v>
      </c>
      <c r="AG20" t="n">
        <v>18.22916666666667</v>
      </c>
      <c r="AH20" t="n">
        <v>378465.1329866693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14.2744</v>
      </c>
      <c r="E21" t="n">
        <v>7.01</v>
      </c>
      <c r="F21" t="n">
        <v>4.16</v>
      </c>
      <c r="G21" t="n">
        <v>35.63</v>
      </c>
      <c r="H21" t="n">
        <v>0.48</v>
      </c>
      <c r="I21" t="n">
        <v>7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44.77</v>
      </c>
      <c r="Q21" t="n">
        <v>610.26</v>
      </c>
      <c r="R21" t="n">
        <v>17.33</v>
      </c>
      <c r="S21" t="n">
        <v>13.88</v>
      </c>
      <c r="T21" t="n">
        <v>1833.35</v>
      </c>
      <c r="U21" t="n">
        <v>0.8</v>
      </c>
      <c r="V21" t="n">
        <v>0.96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305.8475375955744</v>
      </c>
      <c r="AB21" t="n">
        <v>418.4740939793335</v>
      </c>
      <c r="AC21" t="n">
        <v>378.5355137820249</v>
      </c>
      <c r="AD21" t="n">
        <v>305847.5375955743</v>
      </c>
      <c r="AE21" t="n">
        <v>418474.0939793335</v>
      </c>
      <c r="AF21" t="n">
        <v>8.435456010446041e-06</v>
      </c>
      <c r="AG21" t="n">
        <v>18.25520833333333</v>
      </c>
      <c r="AH21" t="n">
        <v>378535.5137820248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12.9702</v>
      </c>
      <c r="E2" t="n">
        <v>7.71</v>
      </c>
      <c r="F2" t="n">
        <v>4.71</v>
      </c>
      <c r="G2" t="n">
        <v>8.31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45.37</v>
      </c>
      <c r="Q2" t="n">
        <v>610.62</v>
      </c>
      <c r="R2" t="n">
        <v>34.81</v>
      </c>
      <c r="S2" t="n">
        <v>13.88</v>
      </c>
      <c r="T2" t="n">
        <v>10441.35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329.3785286269645</v>
      </c>
      <c r="AB2" t="n">
        <v>450.6702340225393</v>
      </c>
      <c r="AC2" t="n">
        <v>407.6588994070734</v>
      </c>
      <c r="AD2" t="n">
        <v>329378.5286269644</v>
      </c>
      <c r="AE2" t="n">
        <v>450670.2340225393</v>
      </c>
      <c r="AF2" t="n">
        <v>9.605747128198129e-06</v>
      </c>
      <c r="AG2" t="n">
        <v>20.078125</v>
      </c>
      <c r="AH2" t="n">
        <v>407658.8994070734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13.6183</v>
      </c>
      <c r="E3" t="n">
        <v>7.34</v>
      </c>
      <c r="F3" t="n">
        <v>4.55</v>
      </c>
      <c r="G3" t="n">
        <v>10.49</v>
      </c>
      <c r="H3" t="n">
        <v>0.18</v>
      </c>
      <c r="I3" t="n">
        <v>26</v>
      </c>
      <c r="J3" t="n">
        <v>124.96</v>
      </c>
      <c r="K3" t="n">
        <v>45</v>
      </c>
      <c r="L3" t="n">
        <v>1.25</v>
      </c>
      <c r="M3" t="n">
        <v>24</v>
      </c>
      <c r="N3" t="n">
        <v>18.71</v>
      </c>
      <c r="O3" t="n">
        <v>15645.96</v>
      </c>
      <c r="P3" t="n">
        <v>42.56</v>
      </c>
      <c r="Q3" t="n">
        <v>610.28</v>
      </c>
      <c r="R3" t="n">
        <v>29.77</v>
      </c>
      <c r="S3" t="n">
        <v>13.88</v>
      </c>
      <c r="T3" t="n">
        <v>7961.34</v>
      </c>
      <c r="U3" t="n">
        <v>0.47</v>
      </c>
      <c r="V3" t="n">
        <v>0.88</v>
      </c>
      <c r="W3" t="n">
        <v>0.1</v>
      </c>
      <c r="X3" t="n">
        <v>0.51</v>
      </c>
      <c r="Y3" t="n">
        <v>1</v>
      </c>
      <c r="Z3" t="n">
        <v>10</v>
      </c>
      <c r="AA3" t="n">
        <v>307.2760005169484</v>
      </c>
      <c r="AB3" t="n">
        <v>420.4285799676939</v>
      </c>
      <c r="AC3" t="n">
        <v>380.3034663707945</v>
      </c>
      <c r="AD3" t="n">
        <v>307276.0005169484</v>
      </c>
      <c r="AE3" t="n">
        <v>420428.5799676939</v>
      </c>
      <c r="AF3" t="n">
        <v>1.008573083807039e-05</v>
      </c>
      <c r="AG3" t="n">
        <v>19.11458333333333</v>
      </c>
      <c r="AH3" t="n">
        <v>380303.4663707945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14.218</v>
      </c>
      <c r="E4" t="n">
        <v>7.03</v>
      </c>
      <c r="F4" t="n">
        <v>4.39</v>
      </c>
      <c r="G4" t="n">
        <v>13.17</v>
      </c>
      <c r="H4" t="n">
        <v>0.21</v>
      </c>
      <c r="I4" t="n">
        <v>20</v>
      </c>
      <c r="J4" t="n">
        <v>125.29</v>
      </c>
      <c r="K4" t="n">
        <v>45</v>
      </c>
      <c r="L4" t="n">
        <v>1.5</v>
      </c>
      <c r="M4" t="n">
        <v>18</v>
      </c>
      <c r="N4" t="n">
        <v>18.79</v>
      </c>
      <c r="O4" t="n">
        <v>15686.51</v>
      </c>
      <c r="P4" t="n">
        <v>39.69</v>
      </c>
      <c r="Q4" t="n">
        <v>610.26</v>
      </c>
      <c r="R4" t="n">
        <v>24.73</v>
      </c>
      <c r="S4" t="n">
        <v>13.88</v>
      </c>
      <c r="T4" t="n">
        <v>5472.23</v>
      </c>
      <c r="U4" t="n">
        <v>0.5600000000000001</v>
      </c>
      <c r="V4" t="n">
        <v>0.91</v>
      </c>
      <c r="W4" t="n">
        <v>0.09</v>
      </c>
      <c r="X4" t="n">
        <v>0.35</v>
      </c>
      <c r="Y4" t="n">
        <v>1</v>
      </c>
      <c r="Z4" t="n">
        <v>10</v>
      </c>
      <c r="AA4" t="n">
        <v>294.9870009075387</v>
      </c>
      <c r="AB4" t="n">
        <v>403.6142285497</v>
      </c>
      <c r="AC4" t="n">
        <v>365.0938530530435</v>
      </c>
      <c r="AD4" t="n">
        <v>294987.0009075387</v>
      </c>
      <c r="AE4" t="n">
        <v>403614.2285497</v>
      </c>
      <c r="AF4" t="n">
        <v>1.052986944447433e-05</v>
      </c>
      <c r="AG4" t="n">
        <v>18.30729166666667</v>
      </c>
      <c r="AH4" t="n">
        <v>365093.8530530435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14.4012</v>
      </c>
      <c r="E5" t="n">
        <v>6.94</v>
      </c>
      <c r="F5" t="n">
        <v>4.38</v>
      </c>
      <c r="G5" t="n">
        <v>15.45</v>
      </c>
      <c r="H5" t="n">
        <v>0.25</v>
      </c>
      <c r="I5" t="n">
        <v>17</v>
      </c>
      <c r="J5" t="n">
        <v>125.62</v>
      </c>
      <c r="K5" t="n">
        <v>45</v>
      </c>
      <c r="L5" t="n">
        <v>1.75</v>
      </c>
      <c r="M5" t="n">
        <v>15</v>
      </c>
      <c r="N5" t="n">
        <v>18.87</v>
      </c>
      <c r="O5" t="n">
        <v>15727.09</v>
      </c>
      <c r="P5" t="n">
        <v>38.35</v>
      </c>
      <c r="Q5" t="n">
        <v>610.4400000000001</v>
      </c>
      <c r="R5" t="n">
        <v>24.74</v>
      </c>
      <c r="S5" t="n">
        <v>13.88</v>
      </c>
      <c r="T5" t="n">
        <v>5491.4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294.1444894570563</v>
      </c>
      <c r="AB5" t="n">
        <v>402.4614672141681</v>
      </c>
      <c r="AC5" t="n">
        <v>364.051109641464</v>
      </c>
      <c r="AD5" t="n">
        <v>294144.4894570563</v>
      </c>
      <c r="AE5" t="n">
        <v>402461.467214168</v>
      </c>
      <c r="AF5" t="n">
        <v>1.066554760470979e-05</v>
      </c>
      <c r="AG5" t="n">
        <v>18.07291666666667</v>
      </c>
      <c r="AH5" t="n">
        <v>364051.109641464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14.7293</v>
      </c>
      <c r="E6" t="n">
        <v>6.79</v>
      </c>
      <c r="F6" t="n">
        <v>4.3</v>
      </c>
      <c r="G6" t="n">
        <v>18.43</v>
      </c>
      <c r="H6" t="n">
        <v>0.28</v>
      </c>
      <c r="I6" t="n">
        <v>14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35.89</v>
      </c>
      <c r="Q6" t="n">
        <v>610.26</v>
      </c>
      <c r="R6" t="n">
        <v>22.18</v>
      </c>
      <c r="S6" t="n">
        <v>13.88</v>
      </c>
      <c r="T6" t="n">
        <v>4225.07</v>
      </c>
      <c r="U6" t="n">
        <v>0.63</v>
      </c>
      <c r="V6" t="n">
        <v>0.93</v>
      </c>
      <c r="W6" t="n">
        <v>0.07000000000000001</v>
      </c>
      <c r="X6" t="n">
        <v>0.26</v>
      </c>
      <c r="Y6" t="n">
        <v>1</v>
      </c>
      <c r="Z6" t="n">
        <v>10</v>
      </c>
      <c r="AA6" t="n">
        <v>282.947336903839</v>
      </c>
      <c r="AB6" t="n">
        <v>387.141029107349</v>
      </c>
      <c r="AC6" t="n">
        <v>350.1928326451898</v>
      </c>
      <c r="AD6" t="n">
        <v>282947.336903839</v>
      </c>
      <c r="AE6" t="n">
        <v>387141.029107349</v>
      </c>
      <c r="AF6" t="n">
        <v>1.09085388949568e-05</v>
      </c>
      <c r="AG6" t="n">
        <v>17.68229166666667</v>
      </c>
      <c r="AH6" t="n">
        <v>350192.8326451898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14.7911</v>
      </c>
      <c r="E7" t="n">
        <v>6.76</v>
      </c>
      <c r="F7" t="n">
        <v>4.3</v>
      </c>
      <c r="G7" t="n">
        <v>19.83</v>
      </c>
      <c r="H7" t="n">
        <v>0.31</v>
      </c>
      <c r="I7" t="n">
        <v>13</v>
      </c>
      <c r="J7" t="n">
        <v>126.28</v>
      </c>
      <c r="K7" t="n">
        <v>45</v>
      </c>
      <c r="L7" t="n">
        <v>2.25</v>
      </c>
      <c r="M7" t="n">
        <v>10</v>
      </c>
      <c r="N7" t="n">
        <v>19.03</v>
      </c>
      <c r="O7" t="n">
        <v>15808.34</v>
      </c>
      <c r="P7" t="n">
        <v>34.68</v>
      </c>
      <c r="Q7" t="n">
        <v>610.29</v>
      </c>
      <c r="R7" t="n">
        <v>21.95</v>
      </c>
      <c r="S7" t="n">
        <v>13.88</v>
      </c>
      <c r="T7" t="n">
        <v>4115.1</v>
      </c>
      <c r="U7" t="n">
        <v>0.63</v>
      </c>
      <c r="V7" t="n">
        <v>0.93</v>
      </c>
      <c r="W7" t="n">
        <v>0.08</v>
      </c>
      <c r="X7" t="n">
        <v>0.26</v>
      </c>
      <c r="Y7" t="n">
        <v>1</v>
      </c>
      <c r="Z7" t="n">
        <v>10</v>
      </c>
      <c r="AA7" t="n">
        <v>282.4090399909531</v>
      </c>
      <c r="AB7" t="n">
        <v>386.404507523155</v>
      </c>
      <c r="AC7" t="n">
        <v>349.5266036472768</v>
      </c>
      <c r="AD7" t="n">
        <v>282409.0399909532</v>
      </c>
      <c r="AE7" t="n">
        <v>386404.507523155</v>
      </c>
      <c r="AF7" t="n">
        <v>1.095430805599693e-05</v>
      </c>
      <c r="AG7" t="n">
        <v>17.60416666666667</v>
      </c>
      <c r="AH7" t="n">
        <v>349526.6036472768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14.8816</v>
      </c>
      <c r="E8" t="n">
        <v>6.72</v>
      </c>
      <c r="F8" t="n">
        <v>4.28</v>
      </c>
      <c r="G8" t="n">
        <v>21.4</v>
      </c>
      <c r="H8" t="n">
        <v>0.35</v>
      </c>
      <c r="I8" t="n">
        <v>12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33.91</v>
      </c>
      <c r="Q8" t="n">
        <v>610.26</v>
      </c>
      <c r="R8" t="n">
        <v>21.13</v>
      </c>
      <c r="S8" t="n">
        <v>13.88</v>
      </c>
      <c r="T8" t="n">
        <v>3708.74</v>
      </c>
      <c r="U8" t="n">
        <v>0.66</v>
      </c>
      <c r="V8" t="n">
        <v>0.93</v>
      </c>
      <c r="W8" t="n">
        <v>0.09</v>
      </c>
      <c r="X8" t="n">
        <v>0.24</v>
      </c>
      <c r="Y8" t="n">
        <v>1</v>
      </c>
      <c r="Z8" t="n">
        <v>10</v>
      </c>
      <c r="AA8" t="n">
        <v>281.8521790389249</v>
      </c>
      <c r="AB8" t="n">
        <v>385.6425858016185</v>
      </c>
      <c r="AC8" t="n">
        <v>348.8373986654799</v>
      </c>
      <c r="AD8" t="n">
        <v>281852.1790389249</v>
      </c>
      <c r="AE8" t="n">
        <v>385642.5858016185</v>
      </c>
      <c r="AF8" t="n">
        <v>1.102133247467219e-05</v>
      </c>
      <c r="AG8" t="n">
        <v>17.5</v>
      </c>
      <c r="AH8" t="n">
        <v>348837.3986654799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14.8816</v>
      </c>
      <c r="E9" t="n">
        <v>6.72</v>
      </c>
      <c r="F9" t="n">
        <v>4.28</v>
      </c>
      <c r="G9" t="n">
        <v>21.4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33.95</v>
      </c>
      <c r="Q9" t="n">
        <v>610.26</v>
      </c>
      <c r="R9" t="n">
        <v>21.08</v>
      </c>
      <c r="S9" t="n">
        <v>13.88</v>
      </c>
      <c r="T9" t="n">
        <v>3687.02</v>
      </c>
      <c r="U9" t="n">
        <v>0.66</v>
      </c>
      <c r="V9" t="n">
        <v>0.93</v>
      </c>
      <c r="W9" t="n">
        <v>0.09</v>
      </c>
      <c r="X9" t="n">
        <v>0.24</v>
      </c>
      <c r="Y9" t="n">
        <v>1</v>
      </c>
      <c r="Z9" t="n">
        <v>10</v>
      </c>
      <c r="AA9" t="n">
        <v>281.8668063869707</v>
      </c>
      <c r="AB9" t="n">
        <v>385.6625995845278</v>
      </c>
      <c r="AC9" t="n">
        <v>348.8555023610379</v>
      </c>
      <c r="AD9" t="n">
        <v>281866.8063869707</v>
      </c>
      <c r="AE9" t="n">
        <v>385662.5995845278</v>
      </c>
      <c r="AF9" t="n">
        <v>1.102133247467219e-05</v>
      </c>
      <c r="AG9" t="n">
        <v>17.5</v>
      </c>
      <c r="AH9" t="n">
        <v>348855.5023610379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8.6852</v>
      </c>
      <c r="E2" t="n">
        <v>11.51</v>
      </c>
      <c r="F2" t="n">
        <v>5.37</v>
      </c>
      <c r="G2" t="n">
        <v>4.96</v>
      </c>
      <c r="H2" t="n">
        <v>0.07000000000000001</v>
      </c>
      <c r="I2" t="n">
        <v>65</v>
      </c>
      <c r="J2" t="n">
        <v>263.32</v>
      </c>
      <c r="K2" t="n">
        <v>59.89</v>
      </c>
      <c r="L2" t="n">
        <v>1</v>
      </c>
      <c r="M2" t="n">
        <v>63</v>
      </c>
      <c r="N2" t="n">
        <v>67.43000000000001</v>
      </c>
      <c r="O2" t="n">
        <v>32710.1</v>
      </c>
      <c r="P2" t="n">
        <v>89.01000000000001</v>
      </c>
      <c r="Q2" t="n">
        <v>610.51</v>
      </c>
      <c r="R2" t="n">
        <v>55.84</v>
      </c>
      <c r="S2" t="n">
        <v>13.88</v>
      </c>
      <c r="T2" t="n">
        <v>20798.33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543.7956770974902</v>
      </c>
      <c r="AB2" t="n">
        <v>744.0452359768909</v>
      </c>
      <c r="AC2" t="n">
        <v>673.0346029293031</v>
      </c>
      <c r="AD2" t="n">
        <v>543795.6770974902</v>
      </c>
      <c r="AE2" t="n">
        <v>744045.2359768909</v>
      </c>
      <c r="AF2" t="n">
        <v>4.63772655603759e-06</v>
      </c>
      <c r="AG2" t="n">
        <v>29.97395833333333</v>
      </c>
      <c r="AH2" t="n">
        <v>673034.6029293031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9.6448</v>
      </c>
      <c r="E3" t="n">
        <v>10.37</v>
      </c>
      <c r="F3" t="n">
        <v>5.04</v>
      </c>
      <c r="G3" t="n">
        <v>6.17</v>
      </c>
      <c r="H3" t="n">
        <v>0.08</v>
      </c>
      <c r="I3" t="n">
        <v>49</v>
      </c>
      <c r="J3" t="n">
        <v>263.79</v>
      </c>
      <c r="K3" t="n">
        <v>59.89</v>
      </c>
      <c r="L3" t="n">
        <v>1.25</v>
      </c>
      <c r="M3" t="n">
        <v>47</v>
      </c>
      <c r="N3" t="n">
        <v>67.65000000000001</v>
      </c>
      <c r="O3" t="n">
        <v>32767.75</v>
      </c>
      <c r="P3" t="n">
        <v>82.84999999999999</v>
      </c>
      <c r="Q3" t="n">
        <v>610.51</v>
      </c>
      <c r="R3" t="n">
        <v>45.01</v>
      </c>
      <c r="S3" t="n">
        <v>13.88</v>
      </c>
      <c r="T3" t="n">
        <v>15463.6</v>
      </c>
      <c r="U3" t="n">
        <v>0.31</v>
      </c>
      <c r="V3" t="n">
        <v>0.79</v>
      </c>
      <c r="W3" t="n">
        <v>0.14</v>
      </c>
      <c r="X3" t="n">
        <v>1</v>
      </c>
      <c r="Y3" t="n">
        <v>1</v>
      </c>
      <c r="Z3" t="n">
        <v>10</v>
      </c>
      <c r="AA3" t="n">
        <v>480.7507932874916</v>
      </c>
      <c r="AB3" t="n">
        <v>657.7844446040745</v>
      </c>
      <c r="AC3" t="n">
        <v>595.0064204173271</v>
      </c>
      <c r="AD3" t="n">
        <v>480750.7932874916</v>
      </c>
      <c r="AE3" t="n">
        <v>657784.4446040745</v>
      </c>
      <c r="AF3" t="n">
        <v>5.15013414632609e-06</v>
      </c>
      <c r="AG3" t="n">
        <v>27.00520833333333</v>
      </c>
      <c r="AH3" t="n">
        <v>595006.4204173272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10.3731</v>
      </c>
      <c r="E4" t="n">
        <v>9.640000000000001</v>
      </c>
      <c r="F4" t="n">
        <v>4.82</v>
      </c>
      <c r="G4" t="n">
        <v>7.41</v>
      </c>
      <c r="H4" t="n">
        <v>0.1</v>
      </c>
      <c r="I4" t="n">
        <v>39</v>
      </c>
      <c r="J4" t="n">
        <v>264.25</v>
      </c>
      <c r="K4" t="n">
        <v>59.89</v>
      </c>
      <c r="L4" t="n">
        <v>1.5</v>
      </c>
      <c r="M4" t="n">
        <v>37</v>
      </c>
      <c r="N4" t="n">
        <v>67.87</v>
      </c>
      <c r="O4" t="n">
        <v>32825.49</v>
      </c>
      <c r="P4" t="n">
        <v>78.66</v>
      </c>
      <c r="Q4" t="n">
        <v>610.3200000000001</v>
      </c>
      <c r="R4" t="n">
        <v>38.18</v>
      </c>
      <c r="S4" t="n">
        <v>13.88</v>
      </c>
      <c r="T4" t="n">
        <v>12100.75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452.6188039529079</v>
      </c>
      <c r="AB4" t="n">
        <v>619.2930157007199</v>
      </c>
      <c r="AC4" t="n">
        <v>560.188559465449</v>
      </c>
      <c r="AD4" t="n">
        <v>452618.8039529079</v>
      </c>
      <c r="AE4" t="n">
        <v>619293.0157007199</v>
      </c>
      <c r="AF4" t="n">
        <v>5.53903207046856e-06</v>
      </c>
      <c r="AG4" t="n">
        <v>25.10416666666667</v>
      </c>
      <c r="AH4" t="n">
        <v>560188.559465449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10.9399</v>
      </c>
      <c r="E5" t="n">
        <v>9.140000000000001</v>
      </c>
      <c r="F5" t="n">
        <v>4.67</v>
      </c>
      <c r="G5" t="n">
        <v>8.76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75.70999999999999</v>
      </c>
      <c r="Q5" t="n">
        <v>610.41</v>
      </c>
      <c r="R5" t="n">
        <v>33.76</v>
      </c>
      <c r="S5" t="n">
        <v>13.88</v>
      </c>
      <c r="T5" t="n">
        <v>9923.01</v>
      </c>
      <c r="U5" t="n">
        <v>0.41</v>
      </c>
      <c r="V5" t="n">
        <v>0.85</v>
      </c>
      <c r="W5" t="n">
        <v>0.1</v>
      </c>
      <c r="X5" t="n">
        <v>0.63</v>
      </c>
      <c r="Y5" t="n">
        <v>1</v>
      </c>
      <c r="Z5" t="n">
        <v>10</v>
      </c>
      <c r="AA5" t="n">
        <v>427.3254726447748</v>
      </c>
      <c r="AB5" t="n">
        <v>584.6855639419084</v>
      </c>
      <c r="AC5" t="n">
        <v>528.8839943306349</v>
      </c>
      <c r="AD5" t="n">
        <v>427325.4726447748</v>
      </c>
      <c r="AE5" t="n">
        <v>584685.5639419084</v>
      </c>
      <c r="AF5" t="n">
        <v>5.841692160272146e-06</v>
      </c>
      <c r="AG5" t="n">
        <v>23.80208333333333</v>
      </c>
      <c r="AH5" t="n">
        <v>528883.9943306349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11.3012</v>
      </c>
      <c r="E6" t="n">
        <v>8.85</v>
      </c>
      <c r="F6" t="n">
        <v>4.58</v>
      </c>
      <c r="G6" t="n">
        <v>9.81</v>
      </c>
      <c r="H6" t="n">
        <v>0.13</v>
      </c>
      <c r="I6" t="n">
        <v>28</v>
      </c>
      <c r="J6" t="n">
        <v>265.19</v>
      </c>
      <c r="K6" t="n">
        <v>59.89</v>
      </c>
      <c r="L6" t="n">
        <v>2</v>
      </c>
      <c r="M6" t="n">
        <v>26</v>
      </c>
      <c r="N6" t="n">
        <v>68.31</v>
      </c>
      <c r="O6" t="n">
        <v>32941.21</v>
      </c>
      <c r="P6" t="n">
        <v>73.73999999999999</v>
      </c>
      <c r="Q6" t="n">
        <v>610.34</v>
      </c>
      <c r="R6" t="n">
        <v>30.88</v>
      </c>
      <c r="S6" t="n">
        <v>13.88</v>
      </c>
      <c r="T6" t="n">
        <v>8504.08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404.3814757795062</v>
      </c>
      <c r="AB6" t="n">
        <v>553.292575213145</v>
      </c>
      <c r="AC6" t="n">
        <v>500.4871083858083</v>
      </c>
      <c r="AD6" t="n">
        <v>404381.4757795062</v>
      </c>
      <c r="AE6" t="n">
        <v>553292.575213145</v>
      </c>
      <c r="AF6" t="n">
        <v>6.034619278207989e-06</v>
      </c>
      <c r="AG6" t="n">
        <v>23.046875</v>
      </c>
      <c r="AH6" t="n">
        <v>500487.1083858083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11.6754</v>
      </c>
      <c r="E7" t="n">
        <v>8.56</v>
      </c>
      <c r="F7" t="n">
        <v>4.5</v>
      </c>
      <c r="G7" t="n">
        <v>11.25</v>
      </c>
      <c r="H7" t="n">
        <v>0.15</v>
      </c>
      <c r="I7" t="n">
        <v>24</v>
      </c>
      <c r="J7" t="n">
        <v>265.66</v>
      </c>
      <c r="K7" t="n">
        <v>59.89</v>
      </c>
      <c r="L7" t="n">
        <v>2.25</v>
      </c>
      <c r="M7" t="n">
        <v>22</v>
      </c>
      <c r="N7" t="n">
        <v>68.53</v>
      </c>
      <c r="O7" t="n">
        <v>32999.19</v>
      </c>
      <c r="P7" t="n">
        <v>71.95</v>
      </c>
      <c r="Q7" t="n">
        <v>610.3</v>
      </c>
      <c r="R7" t="n">
        <v>28.24</v>
      </c>
      <c r="S7" t="n">
        <v>13.88</v>
      </c>
      <c r="T7" t="n">
        <v>7205.4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391.4737749142554</v>
      </c>
      <c r="AB7" t="n">
        <v>535.6316894417361</v>
      </c>
      <c r="AC7" t="n">
        <v>484.5117527652138</v>
      </c>
      <c r="AD7" t="n">
        <v>391473.7749142554</v>
      </c>
      <c r="AE7" t="n">
        <v>535631.6894417361</v>
      </c>
      <c r="AF7" t="n">
        <v>6.234434743282974e-06</v>
      </c>
      <c r="AG7" t="n">
        <v>22.29166666666667</v>
      </c>
      <c r="AH7" t="n">
        <v>484511.7527652138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11.8757</v>
      </c>
      <c r="E8" t="n">
        <v>8.42</v>
      </c>
      <c r="F8" t="n">
        <v>4.46</v>
      </c>
      <c r="G8" t="n">
        <v>12.15</v>
      </c>
      <c r="H8" t="n">
        <v>0.17</v>
      </c>
      <c r="I8" t="n">
        <v>22</v>
      </c>
      <c r="J8" t="n">
        <v>266.13</v>
      </c>
      <c r="K8" t="n">
        <v>59.89</v>
      </c>
      <c r="L8" t="n">
        <v>2.5</v>
      </c>
      <c r="M8" t="n">
        <v>20</v>
      </c>
      <c r="N8" t="n">
        <v>68.75</v>
      </c>
      <c r="O8" t="n">
        <v>33057.26</v>
      </c>
      <c r="P8" t="n">
        <v>70.8</v>
      </c>
      <c r="Q8" t="n">
        <v>610.37</v>
      </c>
      <c r="R8" t="n">
        <v>26.89</v>
      </c>
      <c r="S8" t="n">
        <v>13.88</v>
      </c>
      <c r="T8" t="n">
        <v>6537.69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389.8565170968174</v>
      </c>
      <c r="AB8" t="n">
        <v>533.4188859475382</v>
      </c>
      <c r="AC8" t="n">
        <v>482.5101361308129</v>
      </c>
      <c r="AD8" t="n">
        <v>389856.5170968174</v>
      </c>
      <c r="AE8" t="n">
        <v>533418.8859475382</v>
      </c>
      <c r="AF8" t="n">
        <v>6.341391017079125e-06</v>
      </c>
      <c r="AG8" t="n">
        <v>21.92708333333333</v>
      </c>
      <c r="AH8" t="n">
        <v>482510.1361308129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12.2612</v>
      </c>
      <c r="E9" t="n">
        <v>8.16</v>
      </c>
      <c r="F9" t="n">
        <v>4.34</v>
      </c>
      <c r="G9" t="n">
        <v>13.71</v>
      </c>
      <c r="H9" t="n">
        <v>0.18</v>
      </c>
      <c r="I9" t="n">
        <v>19</v>
      </c>
      <c r="J9" t="n">
        <v>266.6</v>
      </c>
      <c r="K9" t="n">
        <v>59.89</v>
      </c>
      <c r="L9" t="n">
        <v>2.75</v>
      </c>
      <c r="M9" t="n">
        <v>17</v>
      </c>
      <c r="N9" t="n">
        <v>68.97</v>
      </c>
      <c r="O9" t="n">
        <v>33115.41</v>
      </c>
      <c r="P9" t="n">
        <v>68.39</v>
      </c>
      <c r="Q9" t="n">
        <v>610.36</v>
      </c>
      <c r="R9" t="n">
        <v>23.07</v>
      </c>
      <c r="S9" t="n">
        <v>13.88</v>
      </c>
      <c r="T9" t="n">
        <v>4642.97</v>
      </c>
      <c r="U9" t="n">
        <v>0.6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376.8577999333242</v>
      </c>
      <c r="AB9" t="n">
        <v>515.6334676615186</v>
      </c>
      <c r="AC9" t="n">
        <v>466.4221332040196</v>
      </c>
      <c r="AD9" t="n">
        <v>376857.7999333242</v>
      </c>
      <c r="AE9" t="n">
        <v>515633.4676615186</v>
      </c>
      <c r="AF9" t="n">
        <v>6.547240460655841e-06</v>
      </c>
      <c r="AG9" t="n">
        <v>21.25</v>
      </c>
      <c r="AH9" t="n">
        <v>466422.1332040196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12.1976</v>
      </c>
      <c r="E10" t="n">
        <v>8.199999999999999</v>
      </c>
      <c r="F10" t="n">
        <v>4.44</v>
      </c>
      <c r="G10" t="n">
        <v>14.78</v>
      </c>
      <c r="H10" t="n">
        <v>0.2</v>
      </c>
      <c r="I10" t="n">
        <v>18</v>
      </c>
      <c r="J10" t="n">
        <v>267.08</v>
      </c>
      <c r="K10" t="n">
        <v>59.89</v>
      </c>
      <c r="L10" t="n">
        <v>3</v>
      </c>
      <c r="M10" t="n">
        <v>16</v>
      </c>
      <c r="N10" t="n">
        <v>69.19</v>
      </c>
      <c r="O10" t="n">
        <v>33173.65</v>
      </c>
      <c r="P10" t="n">
        <v>69.62</v>
      </c>
      <c r="Q10" t="n">
        <v>610.26</v>
      </c>
      <c r="R10" t="n">
        <v>27</v>
      </c>
      <c r="S10" t="n">
        <v>13.88</v>
      </c>
      <c r="T10" t="n">
        <v>6616.08</v>
      </c>
      <c r="U10" t="n">
        <v>0.51</v>
      </c>
      <c r="V10" t="n">
        <v>0.9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377.9954952266972</v>
      </c>
      <c r="AB10" t="n">
        <v>517.1901125534855</v>
      </c>
      <c r="AC10" t="n">
        <v>467.8302140922621</v>
      </c>
      <c r="AD10" t="n">
        <v>377995.4952266972</v>
      </c>
      <c r="AE10" t="n">
        <v>517190.1125534856</v>
      </c>
      <c r="AF10" t="n">
        <v>6.51327930731867e-06</v>
      </c>
      <c r="AG10" t="n">
        <v>21.35416666666667</v>
      </c>
      <c r="AH10" t="n">
        <v>467830.214092262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12.4792</v>
      </c>
      <c r="E11" t="n">
        <v>8.01</v>
      </c>
      <c r="F11" t="n">
        <v>4.35</v>
      </c>
      <c r="G11" t="n">
        <v>16.32</v>
      </c>
      <c r="H11" t="n">
        <v>0.22</v>
      </c>
      <c r="I11" t="n">
        <v>16</v>
      </c>
      <c r="J11" t="n">
        <v>267.55</v>
      </c>
      <c r="K11" t="n">
        <v>59.89</v>
      </c>
      <c r="L11" t="n">
        <v>3.25</v>
      </c>
      <c r="M11" t="n">
        <v>14</v>
      </c>
      <c r="N11" t="n">
        <v>69.41</v>
      </c>
      <c r="O11" t="n">
        <v>33231.97</v>
      </c>
      <c r="P11" t="n">
        <v>67.67</v>
      </c>
      <c r="Q11" t="n">
        <v>610.34</v>
      </c>
      <c r="R11" t="n">
        <v>23.7</v>
      </c>
      <c r="S11" t="n">
        <v>13.88</v>
      </c>
      <c r="T11" t="n">
        <v>4974.89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365.7997027918676</v>
      </c>
      <c r="AB11" t="n">
        <v>500.5032913037625</v>
      </c>
      <c r="AC11" t="n">
        <v>452.7359596425118</v>
      </c>
      <c r="AD11" t="n">
        <v>365799.7027918676</v>
      </c>
      <c r="AE11" t="n">
        <v>500503.2913037625</v>
      </c>
      <c r="AF11" t="n">
        <v>6.663648187503374e-06</v>
      </c>
      <c r="AG11" t="n">
        <v>20.859375</v>
      </c>
      <c r="AH11" t="n">
        <v>452735.9596425119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12.5975</v>
      </c>
      <c r="E12" t="n">
        <v>7.94</v>
      </c>
      <c r="F12" t="n">
        <v>4.33</v>
      </c>
      <c r="G12" t="n">
        <v>17.31</v>
      </c>
      <c r="H12" t="n">
        <v>0.23</v>
      </c>
      <c r="I12" t="n">
        <v>15</v>
      </c>
      <c r="J12" t="n">
        <v>268.02</v>
      </c>
      <c r="K12" t="n">
        <v>59.89</v>
      </c>
      <c r="L12" t="n">
        <v>3.5</v>
      </c>
      <c r="M12" t="n">
        <v>13</v>
      </c>
      <c r="N12" t="n">
        <v>69.64</v>
      </c>
      <c r="O12" t="n">
        <v>33290.38</v>
      </c>
      <c r="P12" t="n">
        <v>66.81</v>
      </c>
      <c r="Q12" t="n">
        <v>610.5</v>
      </c>
      <c r="R12" t="n">
        <v>22.94</v>
      </c>
      <c r="S12" t="n">
        <v>13.88</v>
      </c>
      <c r="T12" t="n">
        <v>4599.67</v>
      </c>
      <c r="U12" t="n">
        <v>0.61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364.9426451310932</v>
      </c>
      <c r="AB12" t="n">
        <v>499.3306272015755</v>
      </c>
      <c r="AC12" t="n">
        <v>451.6752129563931</v>
      </c>
      <c r="AD12" t="n">
        <v>364942.6451310932</v>
      </c>
      <c r="AE12" t="n">
        <v>499330.6272015754</v>
      </c>
      <c r="AF12" t="n">
        <v>6.726818068632104e-06</v>
      </c>
      <c r="AG12" t="n">
        <v>20.67708333333333</v>
      </c>
      <c r="AH12" t="n">
        <v>451675.2129563931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12.7105</v>
      </c>
      <c r="E13" t="n">
        <v>7.87</v>
      </c>
      <c r="F13" t="n">
        <v>4.31</v>
      </c>
      <c r="G13" t="n">
        <v>18.46</v>
      </c>
      <c r="H13" t="n">
        <v>0.25</v>
      </c>
      <c r="I13" t="n">
        <v>14</v>
      </c>
      <c r="J13" t="n">
        <v>268.5</v>
      </c>
      <c r="K13" t="n">
        <v>59.89</v>
      </c>
      <c r="L13" t="n">
        <v>3.75</v>
      </c>
      <c r="M13" t="n">
        <v>12</v>
      </c>
      <c r="N13" t="n">
        <v>69.86</v>
      </c>
      <c r="O13" t="n">
        <v>33348.87</v>
      </c>
      <c r="P13" t="n">
        <v>66.03</v>
      </c>
      <c r="Q13" t="n">
        <v>610.34</v>
      </c>
      <c r="R13" t="n">
        <v>22.27</v>
      </c>
      <c r="S13" t="n">
        <v>13.88</v>
      </c>
      <c r="T13" t="n">
        <v>4269.35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364.0521301373433</v>
      </c>
      <c r="AB13" t="n">
        <v>498.1121853003781</v>
      </c>
      <c r="AC13" t="n">
        <v>450.5730574401521</v>
      </c>
      <c r="AD13" t="n">
        <v>364052.1301373433</v>
      </c>
      <c r="AE13" t="n">
        <v>498112.1853003781</v>
      </c>
      <c r="AF13" t="n">
        <v>6.787157853649403e-06</v>
      </c>
      <c r="AG13" t="n">
        <v>20.49479166666667</v>
      </c>
      <c r="AH13" t="n">
        <v>450573.0574401521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12.8319</v>
      </c>
      <c r="E14" t="n">
        <v>7.79</v>
      </c>
      <c r="F14" t="n">
        <v>4.28</v>
      </c>
      <c r="G14" t="n">
        <v>19.77</v>
      </c>
      <c r="H14" t="n">
        <v>0.26</v>
      </c>
      <c r="I14" t="n">
        <v>13</v>
      </c>
      <c r="J14" t="n">
        <v>268.97</v>
      </c>
      <c r="K14" t="n">
        <v>59.89</v>
      </c>
      <c r="L14" t="n">
        <v>4</v>
      </c>
      <c r="M14" t="n">
        <v>11</v>
      </c>
      <c r="N14" t="n">
        <v>70.09</v>
      </c>
      <c r="O14" t="n">
        <v>33407.45</v>
      </c>
      <c r="P14" t="n">
        <v>65.12</v>
      </c>
      <c r="Q14" t="n">
        <v>610.36</v>
      </c>
      <c r="R14" t="n">
        <v>21.54</v>
      </c>
      <c r="S14" t="n">
        <v>13.88</v>
      </c>
      <c r="T14" t="n">
        <v>3912.24</v>
      </c>
      <c r="U14" t="n">
        <v>0.64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353.279334295976</v>
      </c>
      <c r="AB14" t="n">
        <v>483.3723707680091</v>
      </c>
      <c r="AC14" t="n">
        <v>437.2399901192928</v>
      </c>
      <c r="AD14" t="n">
        <v>353279.334295976</v>
      </c>
      <c r="AE14" t="n">
        <v>483372.3707680091</v>
      </c>
      <c r="AF14" t="n">
        <v>6.851983074013121e-06</v>
      </c>
      <c r="AG14" t="n">
        <v>20.28645833333333</v>
      </c>
      <c r="AH14" t="n">
        <v>437239.9901192928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12.9552</v>
      </c>
      <c r="E15" t="n">
        <v>7.72</v>
      </c>
      <c r="F15" t="n">
        <v>4.26</v>
      </c>
      <c r="G15" t="n">
        <v>21.3</v>
      </c>
      <c r="H15" t="n">
        <v>0.28</v>
      </c>
      <c r="I15" t="n">
        <v>12</v>
      </c>
      <c r="J15" t="n">
        <v>269.45</v>
      </c>
      <c r="K15" t="n">
        <v>59.89</v>
      </c>
      <c r="L15" t="n">
        <v>4.25</v>
      </c>
      <c r="M15" t="n">
        <v>10</v>
      </c>
      <c r="N15" t="n">
        <v>70.31</v>
      </c>
      <c r="O15" t="n">
        <v>33466.11</v>
      </c>
      <c r="P15" t="n">
        <v>64.20999999999999</v>
      </c>
      <c r="Q15" t="n">
        <v>610.26</v>
      </c>
      <c r="R15" t="n">
        <v>20.79</v>
      </c>
      <c r="S15" t="n">
        <v>13.88</v>
      </c>
      <c r="T15" t="n">
        <v>3540.77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352.431928177127</v>
      </c>
      <c r="AB15" t="n">
        <v>482.2129123312805</v>
      </c>
      <c r="AC15" t="n">
        <v>436.1911887684554</v>
      </c>
      <c r="AD15" t="n">
        <v>352431.928177127</v>
      </c>
      <c r="AE15" t="n">
        <v>482212.9123312805</v>
      </c>
      <c r="AF15" t="n">
        <v>6.917822857133767e-06</v>
      </c>
      <c r="AG15" t="n">
        <v>20.10416666666667</v>
      </c>
      <c r="AH15" t="n">
        <v>436191.1887684555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12.9482</v>
      </c>
      <c r="E16" t="n">
        <v>7.72</v>
      </c>
      <c r="F16" t="n">
        <v>4.26</v>
      </c>
      <c r="G16" t="n">
        <v>21.32</v>
      </c>
      <c r="H16" t="n">
        <v>0.3</v>
      </c>
      <c r="I16" t="n">
        <v>12</v>
      </c>
      <c r="J16" t="n">
        <v>269.92</v>
      </c>
      <c r="K16" t="n">
        <v>59.89</v>
      </c>
      <c r="L16" t="n">
        <v>4.5</v>
      </c>
      <c r="M16" t="n">
        <v>10</v>
      </c>
      <c r="N16" t="n">
        <v>70.54000000000001</v>
      </c>
      <c r="O16" t="n">
        <v>33524.86</v>
      </c>
      <c r="P16" t="n">
        <v>63.64</v>
      </c>
      <c r="Q16" t="n">
        <v>610.26</v>
      </c>
      <c r="R16" t="n">
        <v>20.96</v>
      </c>
      <c r="S16" t="n">
        <v>13.88</v>
      </c>
      <c r="T16" t="n">
        <v>3623.61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352.2145684573351</v>
      </c>
      <c r="AB16" t="n">
        <v>481.915511173427</v>
      </c>
      <c r="AC16" t="n">
        <v>435.9221711597024</v>
      </c>
      <c r="AD16" t="n">
        <v>352214.5684573351</v>
      </c>
      <c r="AE16" t="n">
        <v>481915.511173427</v>
      </c>
      <c r="AF16" t="n">
        <v>6.914084994345085e-06</v>
      </c>
      <c r="AG16" t="n">
        <v>20.10416666666667</v>
      </c>
      <c r="AH16" t="n">
        <v>435922.1711597024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13.0781</v>
      </c>
      <c r="E17" t="n">
        <v>7.65</v>
      </c>
      <c r="F17" t="n">
        <v>4.24</v>
      </c>
      <c r="G17" t="n">
        <v>23.11</v>
      </c>
      <c r="H17" t="n">
        <v>0.31</v>
      </c>
      <c r="I17" t="n">
        <v>11</v>
      </c>
      <c r="J17" t="n">
        <v>270.4</v>
      </c>
      <c r="K17" t="n">
        <v>59.89</v>
      </c>
      <c r="L17" t="n">
        <v>4.75</v>
      </c>
      <c r="M17" t="n">
        <v>9</v>
      </c>
      <c r="N17" t="n">
        <v>70.76000000000001</v>
      </c>
      <c r="O17" t="n">
        <v>33583.7</v>
      </c>
      <c r="P17" t="n">
        <v>62.72</v>
      </c>
      <c r="Q17" t="n">
        <v>610.26</v>
      </c>
      <c r="R17" t="n">
        <v>20.16</v>
      </c>
      <c r="S17" t="n">
        <v>13.88</v>
      </c>
      <c r="T17" t="n">
        <v>3230.95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351.2589005999802</v>
      </c>
      <c r="AB17" t="n">
        <v>480.6079242499038</v>
      </c>
      <c r="AC17" t="n">
        <v>434.7393784969505</v>
      </c>
      <c r="AD17" t="n">
        <v>351258.9005999802</v>
      </c>
      <c r="AE17" t="n">
        <v>480607.9242499038</v>
      </c>
      <c r="AF17" t="n">
        <v>6.983449048095059e-06</v>
      </c>
      <c r="AG17" t="n">
        <v>19.921875</v>
      </c>
      <c r="AH17" t="n">
        <v>434739.3784969505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13.2602</v>
      </c>
      <c r="E18" t="n">
        <v>7.54</v>
      </c>
      <c r="F18" t="n">
        <v>4.18</v>
      </c>
      <c r="G18" t="n">
        <v>25.1</v>
      </c>
      <c r="H18" t="n">
        <v>0.33</v>
      </c>
      <c r="I18" t="n">
        <v>10</v>
      </c>
      <c r="J18" t="n">
        <v>270.88</v>
      </c>
      <c r="K18" t="n">
        <v>59.89</v>
      </c>
      <c r="L18" t="n">
        <v>5</v>
      </c>
      <c r="M18" t="n">
        <v>8</v>
      </c>
      <c r="N18" t="n">
        <v>70.98999999999999</v>
      </c>
      <c r="O18" t="n">
        <v>33642.62</v>
      </c>
      <c r="P18" t="n">
        <v>61.19</v>
      </c>
      <c r="Q18" t="n">
        <v>610.4299999999999</v>
      </c>
      <c r="R18" t="n">
        <v>18.2</v>
      </c>
      <c r="S18" t="n">
        <v>13.88</v>
      </c>
      <c r="T18" t="n">
        <v>2252.93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340.0060602814706</v>
      </c>
      <c r="AB18" t="n">
        <v>465.2112916858412</v>
      </c>
      <c r="AC18" t="n">
        <v>420.8121789354924</v>
      </c>
      <c r="AD18" t="n">
        <v>340006.0602814706</v>
      </c>
      <c r="AE18" t="n">
        <v>465211.2916858412</v>
      </c>
      <c r="AF18" t="n">
        <v>7.080686878640636e-06</v>
      </c>
      <c r="AG18" t="n">
        <v>19.63541666666667</v>
      </c>
      <c r="AH18" t="n">
        <v>420812.1789354924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13.1921</v>
      </c>
      <c r="E19" t="n">
        <v>7.58</v>
      </c>
      <c r="F19" t="n">
        <v>4.22</v>
      </c>
      <c r="G19" t="n">
        <v>25.33</v>
      </c>
      <c r="H19" t="n">
        <v>0.34</v>
      </c>
      <c r="I19" t="n">
        <v>10</v>
      </c>
      <c r="J19" t="n">
        <v>271.36</v>
      </c>
      <c r="K19" t="n">
        <v>59.89</v>
      </c>
      <c r="L19" t="n">
        <v>5.25</v>
      </c>
      <c r="M19" t="n">
        <v>8</v>
      </c>
      <c r="N19" t="n">
        <v>71.22</v>
      </c>
      <c r="O19" t="n">
        <v>33701.64</v>
      </c>
      <c r="P19" t="n">
        <v>61.6</v>
      </c>
      <c r="Q19" t="n">
        <v>610.29</v>
      </c>
      <c r="R19" t="n">
        <v>19.84</v>
      </c>
      <c r="S19" t="n">
        <v>13.88</v>
      </c>
      <c r="T19" t="n">
        <v>3076.03</v>
      </c>
      <c r="U19" t="n">
        <v>0.7</v>
      </c>
      <c r="V19" t="n">
        <v>0.9399999999999999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340.5046098287336</v>
      </c>
      <c r="AB19" t="n">
        <v>465.8934291708602</v>
      </c>
      <c r="AC19" t="n">
        <v>421.4292141763272</v>
      </c>
      <c r="AD19" t="n">
        <v>340504.6098287336</v>
      </c>
      <c r="AE19" t="n">
        <v>465893.4291708602</v>
      </c>
      <c r="AF19" t="n">
        <v>7.044322813510743e-06</v>
      </c>
      <c r="AG19" t="n">
        <v>19.73958333333333</v>
      </c>
      <c r="AH19" t="n">
        <v>421429.2141763272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13.318</v>
      </c>
      <c r="E20" t="n">
        <v>7.51</v>
      </c>
      <c r="F20" t="n">
        <v>4.2</v>
      </c>
      <c r="G20" t="n">
        <v>28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7</v>
      </c>
      <c r="N20" t="n">
        <v>71.45</v>
      </c>
      <c r="O20" t="n">
        <v>33760.74</v>
      </c>
      <c r="P20" t="n">
        <v>60.67</v>
      </c>
      <c r="Q20" t="n">
        <v>610.3</v>
      </c>
      <c r="R20" t="n">
        <v>19.07</v>
      </c>
      <c r="S20" t="n">
        <v>13.88</v>
      </c>
      <c r="T20" t="n">
        <v>2694.88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339.69032260824</v>
      </c>
      <c r="AB20" t="n">
        <v>464.779285471964</v>
      </c>
      <c r="AC20" t="n">
        <v>420.4214027883431</v>
      </c>
      <c r="AD20" t="n">
        <v>339690.3226082399</v>
      </c>
      <c r="AE20" t="n">
        <v>464779.285471964</v>
      </c>
      <c r="AF20" t="n">
        <v>7.111550945667184e-06</v>
      </c>
      <c r="AG20" t="n">
        <v>19.55729166666667</v>
      </c>
      <c r="AH20" t="n">
        <v>420421.4027883431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13.3175</v>
      </c>
      <c r="E21" t="n">
        <v>7.51</v>
      </c>
      <c r="F21" t="n">
        <v>4.2</v>
      </c>
      <c r="G21" t="n">
        <v>28.01</v>
      </c>
      <c r="H21" t="n">
        <v>0.38</v>
      </c>
      <c r="I21" t="n">
        <v>9</v>
      </c>
      <c r="J21" t="n">
        <v>272.32</v>
      </c>
      <c r="K21" t="n">
        <v>59.89</v>
      </c>
      <c r="L21" t="n">
        <v>5.75</v>
      </c>
      <c r="M21" t="n">
        <v>7</v>
      </c>
      <c r="N21" t="n">
        <v>71.68000000000001</v>
      </c>
      <c r="O21" t="n">
        <v>33820.05</v>
      </c>
      <c r="P21" t="n">
        <v>60.14</v>
      </c>
      <c r="Q21" t="n">
        <v>610.29</v>
      </c>
      <c r="R21" t="n">
        <v>19.01</v>
      </c>
      <c r="S21" t="n">
        <v>13.88</v>
      </c>
      <c r="T21" t="n">
        <v>2667.36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339.4751860108724</v>
      </c>
      <c r="AB21" t="n">
        <v>464.4849260882889</v>
      </c>
      <c r="AC21" t="n">
        <v>420.15513665111</v>
      </c>
      <c r="AD21" t="n">
        <v>339475.1860108724</v>
      </c>
      <c r="AE21" t="n">
        <v>464484.9260882889</v>
      </c>
      <c r="AF21" t="n">
        <v>7.111283955467994e-06</v>
      </c>
      <c r="AG21" t="n">
        <v>19.55729166666667</v>
      </c>
      <c r="AH21" t="n">
        <v>420155.13665111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13.3052</v>
      </c>
      <c r="E22" t="n">
        <v>7.52</v>
      </c>
      <c r="F22" t="n">
        <v>4.21</v>
      </c>
      <c r="G22" t="n">
        <v>28.05</v>
      </c>
      <c r="H22" t="n">
        <v>0.39</v>
      </c>
      <c r="I22" t="n">
        <v>9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59.38</v>
      </c>
      <c r="Q22" t="n">
        <v>610.28</v>
      </c>
      <c r="R22" t="n">
        <v>19.25</v>
      </c>
      <c r="S22" t="n">
        <v>13.88</v>
      </c>
      <c r="T22" t="n">
        <v>2783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339.2317841803768</v>
      </c>
      <c r="AB22" t="n">
        <v>464.1518929656739</v>
      </c>
      <c r="AC22" t="n">
        <v>419.8538877423025</v>
      </c>
      <c r="AD22" t="n">
        <v>339231.7841803768</v>
      </c>
      <c r="AE22" t="n">
        <v>464151.8929656739</v>
      </c>
      <c r="AF22" t="n">
        <v>7.10471599656788e-06</v>
      </c>
      <c r="AG22" t="n">
        <v>19.58333333333333</v>
      </c>
      <c r="AH22" t="n">
        <v>419853.8877423025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13.4459</v>
      </c>
      <c r="E23" t="n">
        <v>7.44</v>
      </c>
      <c r="F23" t="n">
        <v>4.18</v>
      </c>
      <c r="G23" t="n">
        <v>31.35</v>
      </c>
      <c r="H23" t="n">
        <v>0.41</v>
      </c>
      <c r="I23" t="n">
        <v>8</v>
      </c>
      <c r="J23" t="n">
        <v>273.28</v>
      </c>
      <c r="K23" t="n">
        <v>59.89</v>
      </c>
      <c r="L23" t="n">
        <v>6.25</v>
      </c>
      <c r="M23" t="n">
        <v>6</v>
      </c>
      <c r="N23" t="n">
        <v>72.14</v>
      </c>
      <c r="O23" t="n">
        <v>33938.7</v>
      </c>
      <c r="P23" t="n">
        <v>58.58</v>
      </c>
      <c r="Q23" t="n">
        <v>610.26</v>
      </c>
      <c r="R23" t="n">
        <v>18.36</v>
      </c>
      <c r="S23" t="n">
        <v>13.88</v>
      </c>
      <c r="T23" t="n">
        <v>2346.16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338.3147347929112</v>
      </c>
      <c r="AB23" t="n">
        <v>462.8971455363798</v>
      </c>
      <c r="AC23" t="n">
        <v>418.7188916466112</v>
      </c>
      <c r="AD23" t="n">
        <v>338314.7347929112</v>
      </c>
      <c r="AE23" t="n">
        <v>462897.1455363798</v>
      </c>
      <c r="AF23" t="n">
        <v>7.179847038620393e-06</v>
      </c>
      <c r="AG23" t="n">
        <v>19.375</v>
      </c>
      <c r="AH23" t="n">
        <v>418718.8916466112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13.4389</v>
      </c>
      <c r="E24" t="n">
        <v>7.44</v>
      </c>
      <c r="F24" t="n">
        <v>4.18</v>
      </c>
      <c r="G24" t="n">
        <v>31.38</v>
      </c>
      <c r="H24" t="n">
        <v>0.42</v>
      </c>
      <c r="I24" t="n">
        <v>8</v>
      </c>
      <c r="J24" t="n">
        <v>273.76</v>
      </c>
      <c r="K24" t="n">
        <v>59.89</v>
      </c>
      <c r="L24" t="n">
        <v>6.5</v>
      </c>
      <c r="M24" t="n">
        <v>6</v>
      </c>
      <c r="N24" t="n">
        <v>72.37</v>
      </c>
      <c r="O24" t="n">
        <v>33998.16</v>
      </c>
      <c r="P24" t="n">
        <v>58.19</v>
      </c>
      <c r="Q24" t="n">
        <v>610.26</v>
      </c>
      <c r="R24" t="n">
        <v>18.52</v>
      </c>
      <c r="S24" t="n">
        <v>13.88</v>
      </c>
      <c r="T24" t="n">
        <v>2426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338.1761004635695</v>
      </c>
      <c r="AB24" t="n">
        <v>462.7074599308596</v>
      </c>
      <c r="AC24" t="n">
        <v>418.5473093690564</v>
      </c>
      <c r="AD24" t="n">
        <v>338176.1004635695</v>
      </c>
      <c r="AE24" t="n">
        <v>462707.4599308596</v>
      </c>
      <c r="AF24" t="n">
        <v>7.176109175831712e-06</v>
      </c>
      <c r="AG24" t="n">
        <v>19.375</v>
      </c>
      <c r="AH24" t="n">
        <v>418547.3093690564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13.4479</v>
      </c>
      <c r="E25" t="n">
        <v>7.44</v>
      </c>
      <c r="F25" t="n">
        <v>4.18</v>
      </c>
      <c r="G25" t="n">
        <v>31.34</v>
      </c>
      <c r="H25" t="n">
        <v>0.44</v>
      </c>
      <c r="I25" t="n">
        <v>8</v>
      </c>
      <c r="J25" t="n">
        <v>274.24</v>
      </c>
      <c r="K25" t="n">
        <v>59.89</v>
      </c>
      <c r="L25" t="n">
        <v>6.75</v>
      </c>
      <c r="M25" t="n">
        <v>6</v>
      </c>
      <c r="N25" t="n">
        <v>72.61</v>
      </c>
      <c r="O25" t="n">
        <v>34057.71</v>
      </c>
      <c r="P25" t="n">
        <v>57.22</v>
      </c>
      <c r="Q25" t="n">
        <v>610.29</v>
      </c>
      <c r="R25" t="n">
        <v>18.27</v>
      </c>
      <c r="S25" t="n">
        <v>13.88</v>
      </c>
      <c r="T25" t="n">
        <v>2301.14</v>
      </c>
      <c r="U25" t="n">
        <v>0.76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337.7588754344931</v>
      </c>
      <c r="AB25" t="n">
        <v>462.1365942394081</v>
      </c>
      <c r="AC25" t="n">
        <v>418.0309262979819</v>
      </c>
      <c r="AD25" t="n">
        <v>337758.8754344931</v>
      </c>
      <c r="AE25" t="n">
        <v>462136.594239408</v>
      </c>
      <c r="AF25" t="n">
        <v>7.18091499941716e-06</v>
      </c>
      <c r="AG25" t="n">
        <v>19.375</v>
      </c>
      <c r="AH25" t="n">
        <v>418030.9262979819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13.6286</v>
      </c>
      <c r="E26" t="n">
        <v>7.34</v>
      </c>
      <c r="F26" t="n">
        <v>4.13</v>
      </c>
      <c r="G26" t="n">
        <v>35.4</v>
      </c>
      <c r="H26" t="n">
        <v>0.45</v>
      </c>
      <c r="I26" t="n">
        <v>7</v>
      </c>
      <c r="J26" t="n">
        <v>274.73</v>
      </c>
      <c r="K26" t="n">
        <v>59.89</v>
      </c>
      <c r="L26" t="n">
        <v>7</v>
      </c>
      <c r="M26" t="n">
        <v>5</v>
      </c>
      <c r="N26" t="n">
        <v>72.84</v>
      </c>
      <c r="O26" t="n">
        <v>34117.35</v>
      </c>
      <c r="P26" t="n">
        <v>55.96</v>
      </c>
      <c r="Q26" t="n">
        <v>610.26</v>
      </c>
      <c r="R26" t="n">
        <v>16.84</v>
      </c>
      <c r="S26" t="n">
        <v>13.88</v>
      </c>
      <c r="T26" t="n">
        <v>1588.87</v>
      </c>
      <c r="U26" t="n">
        <v>0.82</v>
      </c>
      <c r="V26" t="n">
        <v>0.97</v>
      </c>
      <c r="W26" t="n">
        <v>0.06</v>
      </c>
      <c r="X26" t="n">
        <v>0.09</v>
      </c>
      <c r="Y26" t="n">
        <v>1</v>
      </c>
      <c r="Z26" t="n">
        <v>10</v>
      </c>
      <c r="AA26" t="n">
        <v>326.7331147401865</v>
      </c>
      <c r="AB26" t="n">
        <v>447.0506620352259</v>
      </c>
      <c r="AC26" t="n">
        <v>404.3847742901281</v>
      </c>
      <c r="AD26" t="n">
        <v>326733.1147401865</v>
      </c>
      <c r="AE26" t="n">
        <v>447050.6620352259</v>
      </c>
      <c r="AF26" t="n">
        <v>7.277405257405001e-06</v>
      </c>
      <c r="AG26" t="n">
        <v>19.11458333333333</v>
      </c>
      <c r="AH26" t="n">
        <v>404384.7742901281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13.5619</v>
      </c>
      <c r="E27" t="n">
        <v>7.37</v>
      </c>
      <c r="F27" t="n">
        <v>4.17</v>
      </c>
      <c r="G27" t="n">
        <v>35.71</v>
      </c>
      <c r="H27" t="n">
        <v>0.47</v>
      </c>
      <c r="I27" t="n">
        <v>7</v>
      </c>
      <c r="J27" t="n">
        <v>275.21</v>
      </c>
      <c r="K27" t="n">
        <v>59.89</v>
      </c>
      <c r="L27" t="n">
        <v>7.25</v>
      </c>
      <c r="M27" t="n">
        <v>5</v>
      </c>
      <c r="N27" t="n">
        <v>73.08</v>
      </c>
      <c r="O27" t="n">
        <v>34177.09</v>
      </c>
      <c r="P27" t="n">
        <v>55.95</v>
      </c>
      <c r="Q27" t="n">
        <v>610.26</v>
      </c>
      <c r="R27" t="n">
        <v>18.01</v>
      </c>
      <c r="S27" t="n">
        <v>13.88</v>
      </c>
      <c r="T27" t="n">
        <v>2174.5</v>
      </c>
      <c r="U27" t="n">
        <v>0.77</v>
      </c>
      <c r="V27" t="n">
        <v>0.96</v>
      </c>
      <c r="W27" t="n">
        <v>0.06</v>
      </c>
      <c r="X27" t="n">
        <v>0.13</v>
      </c>
      <c r="Y27" t="n">
        <v>1</v>
      </c>
      <c r="Z27" t="n">
        <v>10</v>
      </c>
      <c r="AA27" t="n">
        <v>336.9109773405414</v>
      </c>
      <c r="AB27" t="n">
        <v>460.9764626606394</v>
      </c>
      <c r="AC27" t="n">
        <v>416.9815160488361</v>
      </c>
      <c r="AD27" t="n">
        <v>336910.9773405414</v>
      </c>
      <c r="AE27" t="n">
        <v>460976.4626606394</v>
      </c>
      <c r="AF27" t="n">
        <v>7.241788764832842e-06</v>
      </c>
      <c r="AG27" t="n">
        <v>19.19270833333333</v>
      </c>
      <c r="AH27" t="n">
        <v>416981.5160488361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13.5568</v>
      </c>
      <c r="E28" t="n">
        <v>7.38</v>
      </c>
      <c r="F28" t="n">
        <v>4.17</v>
      </c>
      <c r="G28" t="n">
        <v>35.74</v>
      </c>
      <c r="H28" t="n">
        <v>0.48</v>
      </c>
      <c r="I28" t="n">
        <v>7</v>
      </c>
      <c r="J28" t="n">
        <v>275.7</v>
      </c>
      <c r="K28" t="n">
        <v>59.89</v>
      </c>
      <c r="L28" t="n">
        <v>7.5</v>
      </c>
      <c r="M28" t="n">
        <v>5</v>
      </c>
      <c r="N28" t="n">
        <v>73.31</v>
      </c>
      <c r="O28" t="n">
        <v>34236.91</v>
      </c>
      <c r="P28" t="n">
        <v>54.69</v>
      </c>
      <c r="Q28" t="n">
        <v>610.26</v>
      </c>
      <c r="R28" t="n">
        <v>18.11</v>
      </c>
      <c r="S28" t="n">
        <v>13.88</v>
      </c>
      <c r="T28" t="n">
        <v>2227.16</v>
      </c>
      <c r="U28" t="n">
        <v>0.77</v>
      </c>
      <c r="V28" t="n">
        <v>0.96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336.4185949531707</v>
      </c>
      <c r="AB28" t="n">
        <v>460.302763355861</v>
      </c>
      <c r="AC28" t="n">
        <v>416.3721136601628</v>
      </c>
      <c r="AD28" t="n">
        <v>336418.5949531707</v>
      </c>
      <c r="AE28" t="n">
        <v>460302.763355861</v>
      </c>
      <c r="AF28" t="n">
        <v>7.239065464801089e-06</v>
      </c>
      <c r="AG28" t="n">
        <v>19.21875</v>
      </c>
      <c r="AH28" t="n">
        <v>416372.1136601628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13.7112</v>
      </c>
      <c r="E29" t="n">
        <v>7.29</v>
      </c>
      <c r="F29" t="n">
        <v>4.14</v>
      </c>
      <c r="G29" t="n">
        <v>41.37</v>
      </c>
      <c r="H29" t="n">
        <v>0.5</v>
      </c>
      <c r="I29" t="n">
        <v>6</v>
      </c>
      <c r="J29" t="n">
        <v>276.18</v>
      </c>
      <c r="K29" t="n">
        <v>59.89</v>
      </c>
      <c r="L29" t="n">
        <v>7.75</v>
      </c>
      <c r="M29" t="n">
        <v>4</v>
      </c>
      <c r="N29" t="n">
        <v>73.55</v>
      </c>
      <c r="O29" t="n">
        <v>34296.82</v>
      </c>
      <c r="P29" t="n">
        <v>53.68</v>
      </c>
      <c r="Q29" t="n">
        <v>610.26</v>
      </c>
      <c r="R29" t="n">
        <v>17.01</v>
      </c>
      <c r="S29" t="n">
        <v>13.88</v>
      </c>
      <c r="T29" t="n">
        <v>1682.28</v>
      </c>
      <c r="U29" t="n">
        <v>0.82</v>
      </c>
      <c r="V29" t="n">
        <v>0.96</v>
      </c>
      <c r="W29" t="n">
        <v>0.06</v>
      </c>
      <c r="X29" t="n">
        <v>0.1</v>
      </c>
      <c r="Y29" t="n">
        <v>1</v>
      </c>
      <c r="Z29" t="n">
        <v>10</v>
      </c>
      <c r="AA29" t="n">
        <v>325.5450824093041</v>
      </c>
      <c r="AB29" t="n">
        <v>445.4251437878251</v>
      </c>
      <c r="AC29" t="n">
        <v>402.91439322283</v>
      </c>
      <c r="AD29" t="n">
        <v>325545.0824093041</v>
      </c>
      <c r="AE29" t="n">
        <v>445425.1437878251</v>
      </c>
      <c r="AF29" t="n">
        <v>7.321512038311451e-06</v>
      </c>
      <c r="AG29" t="n">
        <v>18.984375</v>
      </c>
      <c r="AH29" t="n">
        <v>402914.39322283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13.7054</v>
      </c>
      <c r="E30" t="n">
        <v>7.3</v>
      </c>
      <c r="F30" t="n">
        <v>4.14</v>
      </c>
      <c r="G30" t="n">
        <v>41.4</v>
      </c>
      <c r="H30" t="n">
        <v>0.51</v>
      </c>
      <c r="I30" t="n">
        <v>6</v>
      </c>
      <c r="J30" t="n">
        <v>276.67</v>
      </c>
      <c r="K30" t="n">
        <v>59.89</v>
      </c>
      <c r="L30" t="n">
        <v>8</v>
      </c>
      <c r="M30" t="n">
        <v>4</v>
      </c>
      <c r="N30" t="n">
        <v>73.78</v>
      </c>
      <c r="O30" t="n">
        <v>34356.83</v>
      </c>
      <c r="P30" t="n">
        <v>53.81</v>
      </c>
      <c r="Q30" t="n">
        <v>610.26</v>
      </c>
      <c r="R30" t="n">
        <v>17.12</v>
      </c>
      <c r="S30" t="n">
        <v>13.88</v>
      </c>
      <c r="T30" t="n">
        <v>1736.61</v>
      </c>
      <c r="U30" t="n">
        <v>0.8100000000000001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325.7126815085838</v>
      </c>
      <c r="AB30" t="n">
        <v>445.6544602694099</v>
      </c>
      <c r="AC30" t="n">
        <v>403.1218240612602</v>
      </c>
      <c r="AD30" t="n">
        <v>325712.6815085838</v>
      </c>
      <c r="AE30" t="n">
        <v>445654.4602694099</v>
      </c>
      <c r="AF30" t="n">
        <v>7.318414952000828e-06</v>
      </c>
      <c r="AG30" t="n">
        <v>19.01041666666667</v>
      </c>
      <c r="AH30" t="n">
        <v>403121.8240612602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13.7038</v>
      </c>
      <c r="E31" t="n">
        <v>7.3</v>
      </c>
      <c r="F31" t="n">
        <v>4.14</v>
      </c>
      <c r="G31" t="n">
        <v>41.41</v>
      </c>
      <c r="H31" t="n">
        <v>0.53</v>
      </c>
      <c r="I31" t="n">
        <v>6</v>
      </c>
      <c r="J31" t="n">
        <v>277.16</v>
      </c>
      <c r="K31" t="n">
        <v>59.89</v>
      </c>
      <c r="L31" t="n">
        <v>8.25</v>
      </c>
      <c r="M31" t="n">
        <v>1</v>
      </c>
      <c r="N31" t="n">
        <v>74.02</v>
      </c>
      <c r="O31" t="n">
        <v>34416.93</v>
      </c>
      <c r="P31" t="n">
        <v>53.52</v>
      </c>
      <c r="Q31" t="n">
        <v>610.26</v>
      </c>
      <c r="R31" t="n">
        <v>17.01</v>
      </c>
      <c r="S31" t="n">
        <v>13.88</v>
      </c>
      <c r="T31" t="n">
        <v>1678.03</v>
      </c>
      <c r="U31" t="n">
        <v>0.82</v>
      </c>
      <c r="V31" t="n">
        <v>0.96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325.6015255689614</v>
      </c>
      <c r="AB31" t="n">
        <v>445.5023718089648</v>
      </c>
      <c r="AC31" t="n">
        <v>402.9842507100224</v>
      </c>
      <c r="AD31" t="n">
        <v>325601.5255689615</v>
      </c>
      <c r="AE31" t="n">
        <v>445502.3718089648</v>
      </c>
      <c r="AF31" t="n">
        <v>7.317560583363415e-06</v>
      </c>
      <c r="AG31" t="n">
        <v>19.01041666666667</v>
      </c>
      <c r="AH31" t="n">
        <v>402984.2507100224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13.7044</v>
      </c>
      <c r="E32" t="n">
        <v>7.3</v>
      </c>
      <c r="F32" t="n">
        <v>4.14</v>
      </c>
      <c r="G32" t="n">
        <v>41.41</v>
      </c>
      <c r="H32" t="n">
        <v>0.55</v>
      </c>
      <c r="I32" t="n">
        <v>6</v>
      </c>
      <c r="J32" t="n">
        <v>277.65</v>
      </c>
      <c r="K32" t="n">
        <v>59.89</v>
      </c>
      <c r="L32" t="n">
        <v>8.5</v>
      </c>
      <c r="M32" t="n">
        <v>0</v>
      </c>
      <c r="N32" t="n">
        <v>74.26000000000001</v>
      </c>
      <c r="O32" t="n">
        <v>34477.13</v>
      </c>
      <c r="P32" t="n">
        <v>53.52</v>
      </c>
      <c r="Q32" t="n">
        <v>610.3</v>
      </c>
      <c r="R32" t="n">
        <v>16.91</v>
      </c>
      <c r="S32" t="n">
        <v>13.88</v>
      </c>
      <c r="T32" t="n">
        <v>1628.07</v>
      </c>
      <c r="U32" t="n">
        <v>0.82</v>
      </c>
      <c r="V32" t="n">
        <v>0.96</v>
      </c>
      <c r="W32" t="n">
        <v>0.07000000000000001</v>
      </c>
      <c r="X32" t="n">
        <v>0.1</v>
      </c>
      <c r="Y32" t="n">
        <v>1</v>
      </c>
      <c r="Z32" t="n">
        <v>10</v>
      </c>
      <c r="AA32" t="n">
        <v>325.600027928527</v>
      </c>
      <c r="AB32" t="n">
        <v>445.5003226712511</v>
      </c>
      <c r="AC32" t="n">
        <v>402.9823971391362</v>
      </c>
      <c r="AD32" t="n">
        <v>325600.027928527</v>
      </c>
      <c r="AE32" t="n">
        <v>445500.3226712511</v>
      </c>
      <c r="AF32" t="n">
        <v>7.317880971602445e-06</v>
      </c>
      <c r="AG32" t="n">
        <v>19.01041666666667</v>
      </c>
      <c r="AH32" t="n">
        <v>402982.3971391362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11.6876</v>
      </c>
      <c r="E2" t="n">
        <v>8.56</v>
      </c>
      <c r="F2" t="n">
        <v>4.88</v>
      </c>
      <c r="G2" t="n">
        <v>6.97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56.84</v>
      </c>
      <c r="Q2" t="n">
        <v>610.37</v>
      </c>
      <c r="R2" t="n">
        <v>40.26</v>
      </c>
      <c r="S2" t="n">
        <v>13.88</v>
      </c>
      <c r="T2" t="n">
        <v>13123.06</v>
      </c>
      <c r="U2" t="n">
        <v>0.34</v>
      </c>
      <c r="V2" t="n">
        <v>0.82</v>
      </c>
      <c r="W2" t="n">
        <v>0.12</v>
      </c>
      <c r="X2" t="n">
        <v>0.84</v>
      </c>
      <c r="Y2" t="n">
        <v>1</v>
      </c>
      <c r="Z2" t="n">
        <v>10</v>
      </c>
      <c r="AA2" t="n">
        <v>373.2143670588591</v>
      </c>
      <c r="AB2" t="n">
        <v>510.6483620657613</v>
      </c>
      <c r="AC2" t="n">
        <v>461.9127990896817</v>
      </c>
      <c r="AD2" t="n">
        <v>373214.3670588591</v>
      </c>
      <c r="AE2" t="n">
        <v>510648.3620657612</v>
      </c>
      <c r="AF2" t="n">
        <v>7.707499883266981e-06</v>
      </c>
      <c r="AG2" t="n">
        <v>22.29166666666667</v>
      </c>
      <c r="AH2" t="n">
        <v>461912.7990896817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12.4516</v>
      </c>
      <c r="E3" t="n">
        <v>8.029999999999999</v>
      </c>
      <c r="F3" t="n">
        <v>4.68</v>
      </c>
      <c r="G3" t="n">
        <v>8.77</v>
      </c>
      <c r="H3" t="n">
        <v>0.14</v>
      </c>
      <c r="I3" t="n">
        <v>32</v>
      </c>
      <c r="J3" t="n">
        <v>159.48</v>
      </c>
      <c r="K3" t="n">
        <v>50.28</v>
      </c>
      <c r="L3" t="n">
        <v>1.25</v>
      </c>
      <c r="M3" t="n">
        <v>30</v>
      </c>
      <c r="N3" t="n">
        <v>27.95</v>
      </c>
      <c r="O3" t="n">
        <v>19902.91</v>
      </c>
      <c r="P3" t="n">
        <v>53.56</v>
      </c>
      <c r="Q3" t="n">
        <v>610.42</v>
      </c>
      <c r="R3" t="n">
        <v>33.83</v>
      </c>
      <c r="S3" t="n">
        <v>13.88</v>
      </c>
      <c r="T3" t="n">
        <v>9959.42</v>
      </c>
      <c r="U3" t="n">
        <v>0.41</v>
      </c>
      <c r="V3" t="n">
        <v>0.85</v>
      </c>
      <c r="W3" t="n">
        <v>0.11</v>
      </c>
      <c r="X3" t="n">
        <v>0.63</v>
      </c>
      <c r="Y3" t="n">
        <v>1</v>
      </c>
      <c r="Z3" t="n">
        <v>10</v>
      </c>
      <c r="AA3" t="n">
        <v>349.1809455212163</v>
      </c>
      <c r="AB3" t="n">
        <v>477.764774438231</v>
      </c>
      <c r="AC3" t="n">
        <v>432.1675749129179</v>
      </c>
      <c r="AD3" t="n">
        <v>349180.9455212163</v>
      </c>
      <c r="AE3" t="n">
        <v>477764.774438231</v>
      </c>
      <c r="AF3" t="n">
        <v>8.211327008666205e-06</v>
      </c>
      <c r="AG3" t="n">
        <v>20.91145833333333</v>
      </c>
      <c r="AH3" t="n">
        <v>432167.5749129179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12.9772</v>
      </c>
      <c r="E4" t="n">
        <v>7.71</v>
      </c>
      <c r="F4" t="n">
        <v>4.54</v>
      </c>
      <c r="G4" t="n">
        <v>10.49</v>
      </c>
      <c r="H4" t="n">
        <v>0.17</v>
      </c>
      <c r="I4" t="n">
        <v>26</v>
      </c>
      <c r="J4" t="n">
        <v>159.83</v>
      </c>
      <c r="K4" t="n">
        <v>50.28</v>
      </c>
      <c r="L4" t="n">
        <v>1.5</v>
      </c>
      <c r="M4" t="n">
        <v>24</v>
      </c>
      <c r="N4" t="n">
        <v>28.05</v>
      </c>
      <c r="O4" t="n">
        <v>19946.71</v>
      </c>
      <c r="P4" t="n">
        <v>51.09</v>
      </c>
      <c r="Q4" t="n">
        <v>610.29</v>
      </c>
      <c r="R4" t="n">
        <v>29.8</v>
      </c>
      <c r="S4" t="n">
        <v>13.88</v>
      </c>
      <c r="T4" t="n">
        <v>7972.97</v>
      </c>
      <c r="U4" t="n">
        <v>0.47</v>
      </c>
      <c r="V4" t="n">
        <v>0.88</v>
      </c>
      <c r="W4" t="n">
        <v>0.09</v>
      </c>
      <c r="X4" t="n">
        <v>0.5</v>
      </c>
      <c r="Y4" t="n">
        <v>1</v>
      </c>
      <c r="Z4" t="n">
        <v>10</v>
      </c>
      <c r="AA4" t="n">
        <v>336.5802952606358</v>
      </c>
      <c r="AB4" t="n">
        <v>460.5240088502488</v>
      </c>
      <c r="AC4" t="n">
        <v>416.5722437950861</v>
      </c>
      <c r="AD4" t="n">
        <v>336580.2952606358</v>
      </c>
      <c r="AE4" t="n">
        <v>460524.0088502488</v>
      </c>
      <c r="AF4" t="n">
        <v>8.55793896823405e-06</v>
      </c>
      <c r="AG4" t="n">
        <v>20.078125</v>
      </c>
      <c r="AH4" t="n">
        <v>416572.2437950861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13.4559</v>
      </c>
      <c r="E5" t="n">
        <v>7.43</v>
      </c>
      <c r="F5" t="n">
        <v>4.43</v>
      </c>
      <c r="G5" t="n">
        <v>12.66</v>
      </c>
      <c r="H5" t="n">
        <v>0.19</v>
      </c>
      <c r="I5" t="n">
        <v>21</v>
      </c>
      <c r="J5" t="n">
        <v>160.19</v>
      </c>
      <c r="K5" t="n">
        <v>50.28</v>
      </c>
      <c r="L5" t="n">
        <v>1.75</v>
      </c>
      <c r="M5" t="n">
        <v>19</v>
      </c>
      <c r="N5" t="n">
        <v>28.16</v>
      </c>
      <c r="O5" t="n">
        <v>19990.53</v>
      </c>
      <c r="P5" t="n">
        <v>48.76</v>
      </c>
      <c r="Q5" t="n">
        <v>610.33</v>
      </c>
      <c r="R5" t="n">
        <v>26.11</v>
      </c>
      <c r="S5" t="n">
        <v>13.88</v>
      </c>
      <c r="T5" t="n">
        <v>6154.67</v>
      </c>
      <c r="U5" t="n">
        <v>0.53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324.3446671804318</v>
      </c>
      <c r="AB5" t="n">
        <v>443.7826827130997</v>
      </c>
      <c r="AC5" t="n">
        <v>401.4286863278679</v>
      </c>
      <c r="AD5" t="n">
        <v>324344.6671804318</v>
      </c>
      <c r="AE5" t="n">
        <v>443782.6827130998</v>
      </c>
      <c r="AF5" t="n">
        <v>8.873622273114428e-06</v>
      </c>
      <c r="AG5" t="n">
        <v>19.34895833333333</v>
      </c>
      <c r="AH5" t="n">
        <v>401428.6863278679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13.7667</v>
      </c>
      <c r="E6" t="n">
        <v>7.26</v>
      </c>
      <c r="F6" t="n">
        <v>4.36</v>
      </c>
      <c r="G6" t="n">
        <v>14.53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16</v>
      </c>
      <c r="N6" t="n">
        <v>28.26</v>
      </c>
      <c r="O6" t="n">
        <v>20034.4</v>
      </c>
      <c r="P6" t="n">
        <v>47.08</v>
      </c>
      <c r="Q6" t="n">
        <v>610.38</v>
      </c>
      <c r="R6" t="n">
        <v>24.24</v>
      </c>
      <c r="S6" t="n">
        <v>13.88</v>
      </c>
      <c r="T6" t="n">
        <v>5232.62</v>
      </c>
      <c r="U6" t="n">
        <v>0.57</v>
      </c>
      <c r="V6" t="n">
        <v>0.92</v>
      </c>
      <c r="W6" t="n">
        <v>0.07000000000000001</v>
      </c>
      <c r="X6" t="n">
        <v>0.32</v>
      </c>
      <c r="Y6" t="n">
        <v>1</v>
      </c>
      <c r="Z6" t="n">
        <v>10</v>
      </c>
      <c r="AA6" t="n">
        <v>313.0870679802557</v>
      </c>
      <c r="AB6" t="n">
        <v>428.3795388371941</v>
      </c>
      <c r="AC6" t="n">
        <v>387.4955968850304</v>
      </c>
      <c r="AD6" t="n">
        <v>313087.0679802557</v>
      </c>
      <c r="AE6" t="n">
        <v>428379.5388371941</v>
      </c>
      <c r="AF6" t="n">
        <v>9.078582313132857e-06</v>
      </c>
      <c r="AG6" t="n">
        <v>18.90625</v>
      </c>
      <c r="AH6" t="n">
        <v>387495.5968850303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13.9163</v>
      </c>
      <c r="E7" t="n">
        <v>7.19</v>
      </c>
      <c r="F7" t="n">
        <v>4.35</v>
      </c>
      <c r="G7" t="n">
        <v>16.3</v>
      </c>
      <c r="H7" t="n">
        <v>0.25</v>
      </c>
      <c r="I7" t="n">
        <v>16</v>
      </c>
      <c r="J7" t="n">
        <v>160.9</v>
      </c>
      <c r="K7" t="n">
        <v>50.28</v>
      </c>
      <c r="L7" t="n">
        <v>2.25</v>
      </c>
      <c r="M7" t="n">
        <v>14</v>
      </c>
      <c r="N7" t="n">
        <v>28.37</v>
      </c>
      <c r="O7" t="n">
        <v>20078.3</v>
      </c>
      <c r="P7" t="n">
        <v>46.15</v>
      </c>
      <c r="Q7" t="n">
        <v>610.26</v>
      </c>
      <c r="R7" t="n">
        <v>23.57</v>
      </c>
      <c r="S7" t="n">
        <v>13.88</v>
      </c>
      <c r="T7" t="n">
        <v>4911.87</v>
      </c>
      <c r="U7" t="n">
        <v>0.59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312.3801750681302</v>
      </c>
      <c r="AB7" t="n">
        <v>427.4123367689097</v>
      </c>
      <c r="AC7" t="n">
        <v>386.6207032246663</v>
      </c>
      <c r="AD7" t="n">
        <v>312380.1750681302</v>
      </c>
      <c r="AE7" t="n">
        <v>427412.3367689097</v>
      </c>
      <c r="AF7" t="n">
        <v>9.1772374675304e-06</v>
      </c>
      <c r="AG7" t="n">
        <v>18.72395833333333</v>
      </c>
      <c r="AH7" t="n">
        <v>386620.7032246663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14.1182</v>
      </c>
      <c r="E8" t="n">
        <v>7.08</v>
      </c>
      <c r="F8" t="n">
        <v>4.31</v>
      </c>
      <c r="G8" t="n">
        <v>18.46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12</v>
      </c>
      <c r="N8" t="n">
        <v>28.48</v>
      </c>
      <c r="O8" t="n">
        <v>20122.23</v>
      </c>
      <c r="P8" t="n">
        <v>44.48</v>
      </c>
      <c r="Q8" t="n">
        <v>610.26</v>
      </c>
      <c r="R8" t="n">
        <v>22.38</v>
      </c>
      <c r="S8" t="n">
        <v>13.88</v>
      </c>
      <c r="T8" t="n">
        <v>4326.83</v>
      </c>
      <c r="U8" t="n">
        <v>0.62</v>
      </c>
      <c r="V8" t="n">
        <v>0.93</v>
      </c>
      <c r="W8" t="n">
        <v>0.08</v>
      </c>
      <c r="X8" t="n">
        <v>0.27</v>
      </c>
      <c r="Y8" t="n">
        <v>1</v>
      </c>
      <c r="Z8" t="n">
        <v>10</v>
      </c>
      <c r="AA8" t="n">
        <v>301.5111081610998</v>
      </c>
      <c r="AB8" t="n">
        <v>412.5407999173208</v>
      </c>
      <c r="AC8" t="n">
        <v>373.1684849778601</v>
      </c>
      <c r="AD8" t="n">
        <v>301511.1081610998</v>
      </c>
      <c r="AE8" t="n">
        <v>412540.7999173208</v>
      </c>
      <c r="AF8" t="n">
        <v>9.310382358391792e-06</v>
      </c>
      <c r="AG8" t="n">
        <v>18.4375</v>
      </c>
      <c r="AH8" t="n">
        <v>373168.4849778601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14.2354</v>
      </c>
      <c r="E9" t="n">
        <v>7.02</v>
      </c>
      <c r="F9" t="n">
        <v>4.28</v>
      </c>
      <c r="G9" t="n">
        <v>19.76</v>
      </c>
      <c r="H9" t="n">
        <v>0.3</v>
      </c>
      <c r="I9" t="n">
        <v>13</v>
      </c>
      <c r="J9" t="n">
        <v>161.61</v>
      </c>
      <c r="K9" t="n">
        <v>50.28</v>
      </c>
      <c r="L9" t="n">
        <v>2.75</v>
      </c>
      <c r="M9" t="n">
        <v>11</v>
      </c>
      <c r="N9" t="n">
        <v>28.58</v>
      </c>
      <c r="O9" t="n">
        <v>20166.2</v>
      </c>
      <c r="P9" t="n">
        <v>43.25</v>
      </c>
      <c r="Q9" t="n">
        <v>610.3</v>
      </c>
      <c r="R9" t="n">
        <v>21.54</v>
      </c>
      <c r="S9" t="n">
        <v>13.88</v>
      </c>
      <c r="T9" t="n">
        <v>3910.25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300.73931395873</v>
      </c>
      <c r="AB9" t="n">
        <v>411.4847970404812</v>
      </c>
      <c r="AC9" t="n">
        <v>372.2132655334768</v>
      </c>
      <c r="AD9" t="n">
        <v>300739.31395873</v>
      </c>
      <c r="AE9" t="n">
        <v>411484.7970404812</v>
      </c>
      <c r="AF9" t="n">
        <v>9.387671022131045e-06</v>
      </c>
      <c r="AG9" t="n">
        <v>18.28125</v>
      </c>
      <c r="AH9" t="n">
        <v>372213.2655334768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14.4532</v>
      </c>
      <c r="E10" t="n">
        <v>6.92</v>
      </c>
      <c r="F10" t="n">
        <v>4.24</v>
      </c>
      <c r="G10" t="n">
        <v>23.13</v>
      </c>
      <c r="H10" t="n">
        <v>0.33</v>
      </c>
      <c r="I10" t="n">
        <v>11</v>
      </c>
      <c r="J10" t="n">
        <v>161.97</v>
      </c>
      <c r="K10" t="n">
        <v>50.28</v>
      </c>
      <c r="L10" t="n">
        <v>3</v>
      </c>
      <c r="M10" t="n">
        <v>9</v>
      </c>
      <c r="N10" t="n">
        <v>28.69</v>
      </c>
      <c r="O10" t="n">
        <v>20210.21</v>
      </c>
      <c r="P10" t="n">
        <v>41.52</v>
      </c>
      <c r="Q10" t="n">
        <v>610.33</v>
      </c>
      <c r="R10" t="n">
        <v>20.22</v>
      </c>
      <c r="S10" t="n">
        <v>13.88</v>
      </c>
      <c r="T10" t="n">
        <v>3262.03</v>
      </c>
      <c r="U10" t="n">
        <v>0.6899999999999999</v>
      </c>
      <c r="V10" t="n">
        <v>0.9399999999999999</v>
      </c>
      <c r="W10" t="n">
        <v>0.07000000000000001</v>
      </c>
      <c r="X10" t="n">
        <v>0.2</v>
      </c>
      <c r="Y10" t="n">
        <v>1</v>
      </c>
      <c r="Z10" t="n">
        <v>10</v>
      </c>
      <c r="AA10" t="n">
        <v>299.5853870597377</v>
      </c>
      <c r="AB10" t="n">
        <v>409.9059433496181</v>
      </c>
      <c r="AC10" t="n">
        <v>370.7850954229345</v>
      </c>
      <c r="AD10" t="n">
        <v>299585.3870597377</v>
      </c>
      <c r="AE10" t="n">
        <v>409905.9433496181</v>
      </c>
      <c r="AF10" t="n">
        <v>9.531301320445118e-06</v>
      </c>
      <c r="AG10" t="n">
        <v>18.02083333333333</v>
      </c>
      <c r="AH10" t="n">
        <v>370785.0954229346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14.6574</v>
      </c>
      <c r="E11" t="n">
        <v>6.82</v>
      </c>
      <c r="F11" t="n">
        <v>4.18</v>
      </c>
      <c r="G11" t="n">
        <v>25.05</v>
      </c>
      <c r="H11" t="n">
        <v>0.35</v>
      </c>
      <c r="I11" t="n">
        <v>10</v>
      </c>
      <c r="J11" t="n">
        <v>162.33</v>
      </c>
      <c r="K11" t="n">
        <v>50.28</v>
      </c>
      <c r="L11" t="n">
        <v>3.25</v>
      </c>
      <c r="M11" t="n">
        <v>7</v>
      </c>
      <c r="N11" t="n">
        <v>28.8</v>
      </c>
      <c r="O11" t="n">
        <v>20254.26</v>
      </c>
      <c r="P11" t="n">
        <v>39.38</v>
      </c>
      <c r="Q11" t="n">
        <v>610.3</v>
      </c>
      <c r="R11" t="n">
        <v>18.12</v>
      </c>
      <c r="S11" t="n">
        <v>13.88</v>
      </c>
      <c r="T11" t="n">
        <v>2212.68</v>
      </c>
      <c r="U11" t="n">
        <v>0.77</v>
      </c>
      <c r="V11" t="n">
        <v>0.96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288.5753372728738</v>
      </c>
      <c r="AB11" t="n">
        <v>394.8415075021154</v>
      </c>
      <c r="AC11" t="n">
        <v>357.1583881896489</v>
      </c>
      <c r="AD11" t="n">
        <v>288575.3372728738</v>
      </c>
      <c r="AE11" t="n">
        <v>394841.5075021154</v>
      </c>
      <c r="AF11" t="n">
        <v>9.665962968359412e-06</v>
      </c>
      <c r="AG11" t="n">
        <v>17.76041666666667</v>
      </c>
      <c r="AH11" t="n">
        <v>357158.3881896489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14.6544</v>
      </c>
      <c r="E12" t="n">
        <v>6.82</v>
      </c>
      <c r="F12" t="n">
        <v>4.21</v>
      </c>
      <c r="G12" t="n">
        <v>28.06</v>
      </c>
      <c r="H12" t="n">
        <v>0.38</v>
      </c>
      <c r="I12" t="n">
        <v>9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38.81</v>
      </c>
      <c r="Q12" t="n">
        <v>610.29</v>
      </c>
      <c r="R12" t="n">
        <v>19.2</v>
      </c>
      <c r="S12" t="n">
        <v>13.88</v>
      </c>
      <c r="T12" t="n">
        <v>2760.1</v>
      </c>
      <c r="U12" t="n">
        <v>0.72</v>
      </c>
      <c r="V12" t="n">
        <v>0.95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288.4397618487605</v>
      </c>
      <c r="AB12" t="n">
        <v>394.656007225678</v>
      </c>
      <c r="AC12" t="n">
        <v>356.9905917992434</v>
      </c>
      <c r="AD12" t="n">
        <v>288439.7618487605</v>
      </c>
      <c r="AE12" t="n">
        <v>394656.007225678</v>
      </c>
      <c r="AF12" t="n">
        <v>9.663984589594756e-06</v>
      </c>
      <c r="AG12" t="n">
        <v>17.76041666666667</v>
      </c>
      <c r="AH12" t="n">
        <v>356990.5917992434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14.6568</v>
      </c>
      <c r="E13" t="n">
        <v>6.82</v>
      </c>
      <c r="F13" t="n">
        <v>4.21</v>
      </c>
      <c r="G13" t="n">
        <v>28.06</v>
      </c>
      <c r="H13" t="n">
        <v>0.41</v>
      </c>
      <c r="I13" t="n">
        <v>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38.61</v>
      </c>
      <c r="Q13" t="n">
        <v>610.26</v>
      </c>
      <c r="R13" t="n">
        <v>19.02</v>
      </c>
      <c r="S13" t="n">
        <v>13.88</v>
      </c>
      <c r="T13" t="n">
        <v>2671.35</v>
      </c>
      <c r="U13" t="n">
        <v>0.73</v>
      </c>
      <c r="V13" t="n">
        <v>0.95</v>
      </c>
      <c r="W13" t="n">
        <v>0.08</v>
      </c>
      <c r="X13" t="n">
        <v>0.17</v>
      </c>
      <c r="Y13" t="n">
        <v>1</v>
      </c>
      <c r="Z13" t="n">
        <v>10</v>
      </c>
      <c r="AA13" t="n">
        <v>288.3615101583833</v>
      </c>
      <c r="AB13" t="n">
        <v>394.5489398106831</v>
      </c>
      <c r="AC13" t="n">
        <v>356.8937427480656</v>
      </c>
      <c r="AD13" t="n">
        <v>288361.5101583833</v>
      </c>
      <c r="AE13" t="n">
        <v>394548.9398106831</v>
      </c>
      <c r="AF13" t="n">
        <v>9.66556729260648e-06</v>
      </c>
      <c r="AG13" t="n">
        <v>17.76041666666667</v>
      </c>
      <c r="AH13" t="n">
        <v>356893.7427480656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9.720499999999999</v>
      </c>
      <c r="E2" t="n">
        <v>10.29</v>
      </c>
      <c r="F2" t="n">
        <v>5.17</v>
      </c>
      <c r="G2" t="n">
        <v>5.54</v>
      </c>
      <c r="H2" t="n">
        <v>0.08</v>
      </c>
      <c r="I2" t="n">
        <v>56</v>
      </c>
      <c r="J2" t="n">
        <v>222.93</v>
      </c>
      <c r="K2" t="n">
        <v>56.94</v>
      </c>
      <c r="L2" t="n">
        <v>1</v>
      </c>
      <c r="M2" t="n">
        <v>54</v>
      </c>
      <c r="N2" t="n">
        <v>49.99</v>
      </c>
      <c r="O2" t="n">
        <v>27728.69</v>
      </c>
      <c r="P2" t="n">
        <v>76.48999999999999</v>
      </c>
      <c r="Q2" t="n">
        <v>610.36</v>
      </c>
      <c r="R2" t="n">
        <v>49.4</v>
      </c>
      <c r="S2" t="n">
        <v>13.88</v>
      </c>
      <c r="T2" t="n">
        <v>17625.58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472.0598257686769</v>
      </c>
      <c r="AB2" t="n">
        <v>645.8930794264056</v>
      </c>
      <c r="AC2" t="n">
        <v>584.2499504425791</v>
      </c>
      <c r="AD2" t="n">
        <v>472059.8257686769</v>
      </c>
      <c r="AE2" t="n">
        <v>645893.0794264056</v>
      </c>
      <c r="AF2" t="n">
        <v>5.537360844501723e-06</v>
      </c>
      <c r="AG2" t="n">
        <v>26.796875</v>
      </c>
      <c r="AH2" t="n">
        <v>584249.9504425791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10.5705</v>
      </c>
      <c r="E3" t="n">
        <v>9.460000000000001</v>
      </c>
      <c r="F3" t="n">
        <v>4.91</v>
      </c>
      <c r="G3" t="n">
        <v>6.85</v>
      </c>
      <c r="H3" t="n">
        <v>0.1</v>
      </c>
      <c r="I3" t="n">
        <v>43</v>
      </c>
      <c r="J3" t="n">
        <v>223.35</v>
      </c>
      <c r="K3" t="n">
        <v>56.94</v>
      </c>
      <c r="L3" t="n">
        <v>1.25</v>
      </c>
      <c r="M3" t="n">
        <v>41</v>
      </c>
      <c r="N3" t="n">
        <v>50.15</v>
      </c>
      <c r="O3" t="n">
        <v>27780.03</v>
      </c>
      <c r="P3" t="n">
        <v>72.06</v>
      </c>
      <c r="Q3" t="n">
        <v>610.51</v>
      </c>
      <c r="R3" t="n">
        <v>41.04</v>
      </c>
      <c r="S3" t="n">
        <v>13.88</v>
      </c>
      <c r="T3" t="n">
        <v>13510.84</v>
      </c>
      <c r="U3" t="n">
        <v>0.34</v>
      </c>
      <c r="V3" t="n">
        <v>0.8100000000000001</v>
      </c>
      <c r="W3" t="n">
        <v>0.13</v>
      </c>
      <c r="X3" t="n">
        <v>0.87</v>
      </c>
      <c r="Y3" t="n">
        <v>1</v>
      </c>
      <c r="Z3" t="n">
        <v>10</v>
      </c>
      <c r="AA3" t="n">
        <v>433.8433722208196</v>
      </c>
      <c r="AB3" t="n">
        <v>593.6036416912882</v>
      </c>
      <c r="AC3" t="n">
        <v>536.9509432562145</v>
      </c>
      <c r="AD3" t="n">
        <v>433843.3722208196</v>
      </c>
      <c r="AE3" t="n">
        <v>593603.6416912882</v>
      </c>
      <c r="AF3" t="n">
        <v>6.021570166843831e-06</v>
      </c>
      <c r="AG3" t="n">
        <v>24.63541666666667</v>
      </c>
      <c r="AH3" t="n">
        <v>536950.9432562145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11.2923</v>
      </c>
      <c r="E4" t="n">
        <v>8.859999999999999</v>
      </c>
      <c r="F4" t="n">
        <v>4.7</v>
      </c>
      <c r="G4" t="n">
        <v>8.300000000000001</v>
      </c>
      <c r="H4" t="n">
        <v>0.12</v>
      </c>
      <c r="I4" t="n">
        <v>34</v>
      </c>
      <c r="J4" t="n">
        <v>223.76</v>
      </c>
      <c r="K4" t="n">
        <v>56.94</v>
      </c>
      <c r="L4" t="n">
        <v>1.5</v>
      </c>
      <c r="M4" t="n">
        <v>32</v>
      </c>
      <c r="N4" t="n">
        <v>50.32</v>
      </c>
      <c r="O4" t="n">
        <v>27831.42</v>
      </c>
      <c r="P4" t="n">
        <v>68.33</v>
      </c>
      <c r="Q4" t="n">
        <v>610.26</v>
      </c>
      <c r="R4" t="n">
        <v>34.71</v>
      </c>
      <c r="S4" t="n">
        <v>13.88</v>
      </c>
      <c r="T4" t="n">
        <v>10392.45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398.050458886325</v>
      </c>
      <c r="AB4" t="n">
        <v>544.6301985951416</v>
      </c>
      <c r="AC4" t="n">
        <v>492.6514568345051</v>
      </c>
      <c r="AD4" t="n">
        <v>398050.458886325</v>
      </c>
      <c r="AE4" t="n">
        <v>544630.1985951415</v>
      </c>
      <c r="AF4" t="n">
        <v>6.432749330216224e-06</v>
      </c>
      <c r="AG4" t="n">
        <v>23.07291666666667</v>
      </c>
      <c r="AH4" t="n">
        <v>492651.4568345051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11.806</v>
      </c>
      <c r="E5" t="n">
        <v>8.470000000000001</v>
      </c>
      <c r="F5" t="n">
        <v>4.58</v>
      </c>
      <c r="G5" t="n">
        <v>9.82</v>
      </c>
      <c r="H5" t="n">
        <v>0.14</v>
      </c>
      <c r="I5" t="n">
        <v>28</v>
      </c>
      <c r="J5" t="n">
        <v>224.18</v>
      </c>
      <c r="K5" t="n">
        <v>56.94</v>
      </c>
      <c r="L5" t="n">
        <v>1.75</v>
      </c>
      <c r="M5" t="n">
        <v>26</v>
      </c>
      <c r="N5" t="n">
        <v>50.49</v>
      </c>
      <c r="O5" t="n">
        <v>27882.87</v>
      </c>
      <c r="P5" t="n">
        <v>65.81999999999999</v>
      </c>
      <c r="Q5" t="n">
        <v>610.3200000000001</v>
      </c>
      <c r="R5" t="n">
        <v>30.91</v>
      </c>
      <c r="S5" t="n">
        <v>13.88</v>
      </c>
      <c r="T5" t="n">
        <v>8520.280000000001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384.3283363693363</v>
      </c>
      <c r="AB5" t="n">
        <v>525.8549851900777</v>
      </c>
      <c r="AC5" t="n">
        <v>475.668123445643</v>
      </c>
      <c r="AD5" t="n">
        <v>384328.3363693363</v>
      </c>
      <c r="AE5" t="n">
        <v>525854.9851900777</v>
      </c>
      <c r="AF5" t="n">
        <v>6.725382658318743e-06</v>
      </c>
      <c r="AG5" t="n">
        <v>22.05729166666667</v>
      </c>
      <c r="AH5" t="n">
        <v>475668.123445643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12.1761</v>
      </c>
      <c r="E6" t="n">
        <v>8.210000000000001</v>
      </c>
      <c r="F6" t="n">
        <v>4.5</v>
      </c>
      <c r="G6" t="n">
        <v>11.25</v>
      </c>
      <c r="H6" t="n">
        <v>0.16</v>
      </c>
      <c r="I6" t="n">
        <v>24</v>
      </c>
      <c r="J6" t="n">
        <v>224.6</v>
      </c>
      <c r="K6" t="n">
        <v>56.94</v>
      </c>
      <c r="L6" t="n">
        <v>2</v>
      </c>
      <c r="M6" t="n">
        <v>22</v>
      </c>
      <c r="N6" t="n">
        <v>50.65</v>
      </c>
      <c r="O6" t="n">
        <v>27934.37</v>
      </c>
      <c r="P6" t="n">
        <v>64.08</v>
      </c>
      <c r="Q6" t="n">
        <v>610.3</v>
      </c>
      <c r="R6" t="n">
        <v>28.24</v>
      </c>
      <c r="S6" t="n">
        <v>13.88</v>
      </c>
      <c r="T6" t="n">
        <v>7207.37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371.894559780149</v>
      </c>
      <c r="AB6" t="n">
        <v>508.8425435212424</v>
      </c>
      <c r="AC6" t="n">
        <v>460.2793253325695</v>
      </c>
      <c r="AD6" t="n">
        <v>371894.559780149</v>
      </c>
      <c r="AE6" t="n">
        <v>508842.5435212424</v>
      </c>
      <c r="AF6" t="n">
        <v>6.936213093846761e-06</v>
      </c>
      <c r="AG6" t="n">
        <v>21.38020833333333</v>
      </c>
      <c r="AH6" t="n">
        <v>460279.3253325695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12.4762</v>
      </c>
      <c r="E7" t="n">
        <v>8.02</v>
      </c>
      <c r="F7" t="n">
        <v>4.43</v>
      </c>
      <c r="G7" t="n">
        <v>12.67</v>
      </c>
      <c r="H7" t="n">
        <v>0.18</v>
      </c>
      <c r="I7" t="n">
        <v>21</v>
      </c>
      <c r="J7" t="n">
        <v>225.01</v>
      </c>
      <c r="K7" t="n">
        <v>56.94</v>
      </c>
      <c r="L7" t="n">
        <v>2.25</v>
      </c>
      <c r="M7" t="n">
        <v>19</v>
      </c>
      <c r="N7" t="n">
        <v>50.82</v>
      </c>
      <c r="O7" t="n">
        <v>27985.94</v>
      </c>
      <c r="P7" t="n">
        <v>62.55</v>
      </c>
      <c r="Q7" t="n">
        <v>610.39</v>
      </c>
      <c r="R7" t="n">
        <v>26.18</v>
      </c>
      <c r="S7" t="n">
        <v>13.88</v>
      </c>
      <c r="T7" t="n">
        <v>6191.64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360.0610714392037</v>
      </c>
      <c r="AB7" t="n">
        <v>492.6514427165004</v>
      </c>
      <c r="AC7" t="n">
        <v>445.6334804642794</v>
      </c>
      <c r="AD7" t="n">
        <v>360061.0714392037</v>
      </c>
      <c r="AE7" t="n">
        <v>492651.4427165004</v>
      </c>
      <c r="AF7" t="n">
        <v>7.107167467534839e-06</v>
      </c>
      <c r="AG7" t="n">
        <v>20.88541666666667</v>
      </c>
      <c r="AH7" t="n">
        <v>445633.4804642794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12.7805</v>
      </c>
      <c r="E8" t="n">
        <v>7.82</v>
      </c>
      <c r="F8" t="n">
        <v>4.33</v>
      </c>
      <c r="G8" t="n">
        <v>13.67</v>
      </c>
      <c r="H8" t="n">
        <v>0.2</v>
      </c>
      <c r="I8" t="n">
        <v>19</v>
      </c>
      <c r="J8" t="n">
        <v>225.43</v>
      </c>
      <c r="K8" t="n">
        <v>56.94</v>
      </c>
      <c r="L8" t="n">
        <v>2.5</v>
      </c>
      <c r="M8" t="n">
        <v>17</v>
      </c>
      <c r="N8" t="n">
        <v>50.99</v>
      </c>
      <c r="O8" t="n">
        <v>28037.57</v>
      </c>
      <c r="P8" t="n">
        <v>60.31</v>
      </c>
      <c r="Q8" t="n">
        <v>610.5</v>
      </c>
      <c r="R8" t="n">
        <v>22.81</v>
      </c>
      <c r="S8" t="n">
        <v>13.88</v>
      </c>
      <c r="T8" t="n">
        <v>4515.67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347.908963488294</v>
      </c>
      <c r="AB8" t="n">
        <v>476.0243925049</v>
      </c>
      <c r="AC8" t="n">
        <v>430.5932925886625</v>
      </c>
      <c r="AD8" t="n">
        <v>347908.963488294</v>
      </c>
      <c r="AE8" t="n">
        <v>476024.3925049</v>
      </c>
      <c r="AF8" t="n">
        <v>7.280514404933314e-06</v>
      </c>
      <c r="AG8" t="n">
        <v>20.36458333333333</v>
      </c>
      <c r="AH8" t="n">
        <v>430593.2925886625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12.8548</v>
      </c>
      <c r="E9" t="n">
        <v>7.78</v>
      </c>
      <c r="F9" t="n">
        <v>4.37</v>
      </c>
      <c r="G9" t="n">
        <v>15.43</v>
      </c>
      <c r="H9" t="n">
        <v>0.22</v>
      </c>
      <c r="I9" t="n">
        <v>17</v>
      </c>
      <c r="J9" t="n">
        <v>225.85</v>
      </c>
      <c r="K9" t="n">
        <v>56.94</v>
      </c>
      <c r="L9" t="n">
        <v>2.75</v>
      </c>
      <c r="M9" t="n">
        <v>15</v>
      </c>
      <c r="N9" t="n">
        <v>51.16</v>
      </c>
      <c r="O9" t="n">
        <v>28089.25</v>
      </c>
      <c r="P9" t="n">
        <v>60.52</v>
      </c>
      <c r="Q9" t="n">
        <v>610.3099999999999</v>
      </c>
      <c r="R9" t="n">
        <v>24.41</v>
      </c>
      <c r="S9" t="n">
        <v>13.88</v>
      </c>
      <c r="T9" t="n">
        <v>5324.11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347.8957952597835</v>
      </c>
      <c r="AB9" t="n">
        <v>476.0063751537106</v>
      </c>
      <c r="AC9" t="n">
        <v>430.5769947881831</v>
      </c>
      <c r="AD9" t="n">
        <v>347895.7952597835</v>
      </c>
      <c r="AE9" t="n">
        <v>476006.3751537106</v>
      </c>
      <c r="AF9" t="n">
        <v>7.322839996286276e-06</v>
      </c>
      <c r="AG9" t="n">
        <v>20.26041666666667</v>
      </c>
      <c r="AH9" t="n">
        <v>430576.9947881831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12.9459</v>
      </c>
      <c r="E10" t="n">
        <v>7.72</v>
      </c>
      <c r="F10" t="n">
        <v>4.36</v>
      </c>
      <c r="G10" t="n">
        <v>16.36</v>
      </c>
      <c r="H10" t="n">
        <v>0.24</v>
      </c>
      <c r="I10" t="n">
        <v>16</v>
      </c>
      <c r="J10" t="n">
        <v>226.27</v>
      </c>
      <c r="K10" t="n">
        <v>56.94</v>
      </c>
      <c r="L10" t="n">
        <v>3</v>
      </c>
      <c r="M10" t="n">
        <v>14</v>
      </c>
      <c r="N10" t="n">
        <v>51.33</v>
      </c>
      <c r="O10" t="n">
        <v>28140.99</v>
      </c>
      <c r="P10" t="n">
        <v>59.8</v>
      </c>
      <c r="Q10" t="n">
        <v>610.3200000000001</v>
      </c>
      <c r="R10" t="n">
        <v>24.06</v>
      </c>
      <c r="S10" t="n">
        <v>13.88</v>
      </c>
      <c r="T10" t="n">
        <v>5156.13</v>
      </c>
      <c r="U10" t="n">
        <v>0.58</v>
      </c>
      <c r="V10" t="n">
        <v>0.91</v>
      </c>
      <c r="W10" t="n">
        <v>0.08</v>
      </c>
      <c r="X10" t="n">
        <v>0.32</v>
      </c>
      <c r="Y10" t="n">
        <v>1</v>
      </c>
      <c r="Z10" t="n">
        <v>10</v>
      </c>
      <c r="AA10" t="n">
        <v>347.2856481968319</v>
      </c>
      <c r="AB10" t="n">
        <v>475.1715450243915</v>
      </c>
      <c r="AC10" t="n">
        <v>429.8218396747148</v>
      </c>
      <c r="AD10" t="n">
        <v>347285.6481968319</v>
      </c>
      <c r="AE10" t="n">
        <v>475171.5450243916</v>
      </c>
      <c r="AF10" t="n">
        <v>7.374735842480824e-06</v>
      </c>
      <c r="AG10" t="n">
        <v>20.10416666666667</v>
      </c>
      <c r="AH10" t="n">
        <v>429821.8396747148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13.1994</v>
      </c>
      <c r="E11" t="n">
        <v>7.58</v>
      </c>
      <c r="F11" t="n">
        <v>4.3</v>
      </c>
      <c r="G11" t="n">
        <v>18.43</v>
      </c>
      <c r="H11" t="n">
        <v>0.25</v>
      </c>
      <c r="I11" t="n">
        <v>14</v>
      </c>
      <c r="J11" t="n">
        <v>226.69</v>
      </c>
      <c r="K11" t="n">
        <v>56.94</v>
      </c>
      <c r="L11" t="n">
        <v>3.25</v>
      </c>
      <c r="M11" t="n">
        <v>12</v>
      </c>
      <c r="N11" t="n">
        <v>51.5</v>
      </c>
      <c r="O11" t="n">
        <v>28192.8</v>
      </c>
      <c r="P11" t="n">
        <v>58.08</v>
      </c>
      <c r="Q11" t="n">
        <v>610.26</v>
      </c>
      <c r="R11" t="n">
        <v>22.22</v>
      </c>
      <c r="S11" t="n">
        <v>13.88</v>
      </c>
      <c r="T11" t="n">
        <v>4246.83</v>
      </c>
      <c r="U11" t="n">
        <v>0.62</v>
      </c>
      <c r="V11" t="n">
        <v>0.93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335.7566422832136</v>
      </c>
      <c r="AB11" t="n">
        <v>459.3970505095348</v>
      </c>
      <c r="AC11" t="n">
        <v>415.552840776714</v>
      </c>
      <c r="AD11" t="n">
        <v>335756.6422832136</v>
      </c>
      <c r="AE11" t="n">
        <v>459397.0505095348</v>
      </c>
      <c r="AF11" t="n">
        <v>7.51914415214403e-06</v>
      </c>
      <c r="AG11" t="n">
        <v>19.73958333333333</v>
      </c>
      <c r="AH11" t="n">
        <v>415552.840776714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13.3136</v>
      </c>
      <c r="E12" t="n">
        <v>7.51</v>
      </c>
      <c r="F12" t="n">
        <v>4.28</v>
      </c>
      <c r="G12" t="n">
        <v>19.75</v>
      </c>
      <c r="H12" t="n">
        <v>0.27</v>
      </c>
      <c r="I12" t="n">
        <v>13</v>
      </c>
      <c r="J12" t="n">
        <v>227.11</v>
      </c>
      <c r="K12" t="n">
        <v>56.94</v>
      </c>
      <c r="L12" t="n">
        <v>3.5</v>
      </c>
      <c r="M12" t="n">
        <v>11</v>
      </c>
      <c r="N12" t="n">
        <v>51.67</v>
      </c>
      <c r="O12" t="n">
        <v>28244.66</v>
      </c>
      <c r="P12" t="n">
        <v>57.32</v>
      </c>
      <c r="Q12" t="n">
        <v>610.38</v>
      </c>
      <c r="R12" t="n">
        <v>21.47</v>
      </c>
      <c r="S12" t="n">
        <v>13.88</v>
      </c>
      <c r="T12" t="n">
        <v>3873.05</v>
      </c>
      <c r="U12" t="n">
        <v>0.65</v>
      </c>
      <c r="V12" t="n">
        <v>0.93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335.0679017798076</v>
      </c>
      <c r="AB12" t="n">
        <v>458.4546853676882</v>
      </c>
      <c r="AC12" t="n">
        <v>414.7004136413875</v>
      </c>
      <c r="AD12" t="n">
        <v>335067.9017798076</v>
      </c>
      <c r="AE12" t="n">
        <v>458454.6853676882</v>
      </c>
      <c r="AF12" t="n">
        <v>7.584199098745758e-06</v>
      </c>
      <c r="AG12" t="n">
        <v>19.55729166666667</v>
      </c>
      <c r="AH12" t="n">
        <v>414700.4136413875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13.4283</v>
      </c>
      <c r="E13" t="n">
        <v>7.45</v>
      </c>
      <c r="F13" t="n">
        <v>4.26</v>
      </c>
      <c r="G13" t="n">
        <v>21.3</v>
      </c>
      <c r="H13" t="n">
        <v>0.29</v>
      </c>
      <c r="I13" t="n">
        <v>12</v>
      </c>
      <c r="J13" t="n">
        <v>227.53</v>
      </c>
      <c r="K13" t="n">
        <v>56.94</v>
      </c>
      <c r="L13" t="n">
        <v>3.75</v>
      </c>
      <c r="M13" t="n">
        <v>10</v>
      </c>
      <c r="N13" t="n">
        <v>51.84</v>
      </c>
      <c r="O13" t="n">
        <v>28296.58</v>
      </c>
      <c r="P13" t="n">
        <v>56.38</v>
      </c>
      <c r="Q13" t="n">
        <v>610.3099999999999</v>
      </c>
      <c r="R13" t="n">
        <v>20.82</v>
      </c>
      <c r="S13" t="n">
        <v>13.88</v>
      </c>
      <c r="T13" t="n">
        <v>3554.43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334.2151160019989</v>
      </c>
      <c r="AB13" t="n">
        <v>457.2878662442372</v>
      </c>
      <c r="AC13" t="n">
        <v>413.6449540974378</v>
      </c>
      <c r="AD13" t="n">
        <v>334215.1160019989</v>
      </c>
      <c r="AE13" t="n">
        <v>457287.8662442372</v>
      </c>
      <c r="AF13" t="n">
        <v>7.64953887436063e-06</v>
      </c>
      <c r="AG13" t="n">
        <v>19.40104166666667</v>
      </c>
      <c r="AH13" t="n">
        <v>413644.9540974378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13.542</v>
      </c>
      <c r="E14" t="n">
        <v>7.38</v>
      </c>
      <c r="F14" t="n">
        <v>4.24</v>
      </c>
      <c r="G14" t="n">
        <v>23.13</v>
      </c>
      <c r="H14" t="n">
        <v>0.31</v>
      </c>
      <c r="I14" t="n">
        <v>11</v>
      </c>
      <c r="J14" t="n">
        <v>227.95</v>
      </c>
      <c r="K14" t="n">
        <v>56.94</v>
      </c>
      <c r="L14" t="n">
        <v>4</v>
      </c>
      <c r="M14" t="n">
        <v>9</v>
      </c>
      <c r="N14" t="n">
        <v>52.01</v>
      </c>
      <c r="O14" t="n">
        <v>28348.56</v>
      </c>
      <c r="P14" t="n">
        <v>55.3</v>
      </c>
      <c r="Q14" t="n">
        <v>610.26</v>
      </c>
      <c r="R14" t="n">
        <v>20.25</v>
      </c>
      <c r="S14" t="n">
        <v>13.88</v>
      </c>
      <c r="T14" t="n">
        <v>3277.03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333.4228556254835</v>
      </c>
      <c r="AB14" t="n">
        <v>456.2038606450277</v>
      </c>
      <c r="AC14" t="n">
        <v>412.6644044712054</v>
      </c>
      <c r="AD14" t="n">
        <v>333422.8556254835</v>
      </c>
      <c r="AE14" t="n">
        <v>456203.8606450277</v>
      </c>
      <c r="AF14" t="n">
        <v>7.714308991949214e-06</v>
      </c>
      <c r="AG14" t="n">
        <v>19.21875</v>
      </c>
      <c r="AH14" t="n">
        <v>412664.4044712054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13.5598</v>
      </c>
      <c r="E15" t="n">
        <v>7.37</v>
      </c>
      <c r="F15" t="n">
        <v>4.23</v>
      </c>
      <c r="G15" t="n">
        <v>23.08</v>
      </c>
      <c r="H15" t="n">
        <v>0.33</v>
      </c>
      <c r="I15" t="n">
        <v>11</v>
      </c>
      <c r="J15" t="n">
        <v>228.38</v>
      </c>
      <c r="K15" t="n">
        <v>56.94</v>
      </c>
      <c r="L15" t="n">
        <v>4.25</v>
      </c>
      <c r="M15" t="n">
        <v>9</v>
      </c>
      <c r="N15" t="n">
        <v>52.18</v>
      </c>
      <c r="O15" t="n">
        <v>28400.61</v>
      </c>
      <c r="P15" t="n">
        <v>54.44</v>
      </c>
      <c r="Q15" t="n">
        <v>610.29</v>
      </c>
      <c r="R15" t="n">
        <v>19.87</v>
      </c>
      <c r="S15" t="n">
        <v>13.88</v>
      </c>
      <c r="T15" t="n">
        <v>3086.41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333.0023796060181</v>
      </c>
      <c r="AB15" t="n">
        <v>455.6285468051024</v>
      </c>
      <c r="AC15" t="n">
        <v>412.1439977767045</v>
      </c>
      <c r="AD15" t="n">
        <v>333002.3796060181</v>
      </c>
      <c r="AE15" t="n">
        <v>455628.5468051024</v>
      </c>
      <c r="AF15" t="n">
        <v>7.724448904817084e-06</v>
      </c>
      <c r="AG15" t="n">
        <v>19.19270833333333</v>
      </c>
      <c r="AH15" t="n">
        <v>412143.9977767045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13.707</v>
      </c>
      <c r="E16" t="n">
        <v>7.3</v>
      </c>
      <c r="F16" t="n">
        <v>4.2</v>
      </c>
      <c r="G16" t="n">
        <v>25.18</v>
      </c>
      <c r="H16" t="n">
        <v>0.35</v>
      </c>
      <c r="I16" t="n">
        <v>10</v>
      </c>
      <c r="J16" t="n">
        <v>228.8</v>
      </c>
      <c r="K16" t="n">
        <v>56.94</v>
      </c>
      <c r="L16" t="n">
        <v>4.5</v>
      </c>
      <c r="M16" t="n">
        <v>8</v>
      </c>
      <c r="N16" t="n">
        <v>52.36</v>
      </c>
      <c r="O16" t="n">
        <v>28452.71</v>
      </c>
      <c r="P16" t="n">
        <v>53.41</v>
      </c>
      <c r="Q16" t="n">
        <v>610.34</v>
      </c>
      <c r="R16" t="n">
        <v>18.93</v>
      </c>
      <c r="S16" t="n">
        <v>13.88</v>
      </c>
      <c r="T16" t="n">
        <v>2620</v>
      </c>
      <c r="U16" t="n">
        <v>0.73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322.3432664157512</v>
      </c>
      <c r="AB16" t="n">
        <v>441.0442778912937</v>
      </c>
      <c r="AC16" t="n">
        <v>398.9516310188798</v>
      </c>
      <c r="AD16" t="n">
        <v>322343.2664157512</v>
      </c>
      <c r="AE16" t="n">
        <v>441044.2778912938</v>
      </c>
      <c r="AF16" t="n">
        <v>7.808302566286211e-06</v>
      </c>
      <c r="AG16" t="n">
        <v>19.01041666666667</v>
      </c>
      <c r="AH16" t="n">
        <v>398951.6310188798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13.7736</v>
      </c>
      <c r="E17" t="n">
        <v>7.26</v>
      </c>
      <c r="F17" t="n">
        <v>4.2</v>
      </c>
      <c r="G17" t="n">
        <v>28.03</v>
      </c>
      <c r="H17" t="n">
        <v>0.37</v>
      </c>
      <c r="I17" t="n">
        <v>9</v>
      </c>
      <c r="J17" t="n">
        <v>229.22</v>
      </c>
      <c r="K17" t="n">
        <v>56.94</v>
      </c>
      <c r="L17" t="n">
        <v>4.75</v>
      </c>
      <c r="M17" t="n">
        <v>7</v>
      </c>
      <c r="N17" t="n">
        <v>52.53</v>
      </c>
      <c r="O17" t="n">
        <v>28504.87</v>
      </c>
      <c r="P17" t="n">
        <v>52.75</v>
      </c>
      <c r="Q17" t="n">
        <v>610.26</v>
      </c>
      <c r="R17" t="n">
        <v>19.17</v>
      </c>
      <c r="S17" t="n">
        <v>13.88</v>
      </c>
      <c r="T17" t="n">
        <v>2745.79</v>
      </c>
      <c r="U17" t="n">
        <v>0.72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321.8189328518235</v>
      </c>
      <c r="AB17" t="n">
        <v>440.3268615771637</v>
      </c>
      <c r="AC17" t="n">
        <v>398.3026839108701</v>
      </c>
      <c r="AD17" t="n">
        <v>321818.9328518236</v>
      </c>
      <c r="AE17" t="n">
        <v>440326.8615771637</v>
      </c>
      <c r="AF17" t="n">
        <v>7.846241790836782e-06</v>
      </c>
      <c r="AG17" t="n">
        <v>18.90625</v>
      </c>
      <c r="AH17" t="n">
        <v>398302.6839108701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13.7831</v>
      </c>
      <c r="E18" t="n">
        <v>7.26</v>
      </c>
      <c r="F18" t="n">
        <v>4.2</v>
      </c>
      <c r="G18" t="n">
        <v>28</v>
      </c>
      <c r="H18" t="n">
        <v>0.39</v>
      </c>
      <c r="I18" t="n">
        <v>9</v>
      </c>
      <c r="J18" t="n">
        <v>229.65</v>
      </c>
      <c r="K18" t="n">
        <v>56.94</v>
      </c>
      <c r="L18" t="n">
        <v>5</v>
      </c>
      <c r="M18" t="n">
        <v>7</v>
      </c>
      <c r="N18" t="n">
        <v>52.7</v>
      </c>
      <c r="O18" t="n">
        <v>28557.1</v>
      </c>
      <c r="P18" t="n">
        <v>52.12</v>
      </c>
      <c r="Q18" t="n">
        <v>610.3</v>
      </c>
      <c r="R18" t="n">
        <v>18.93</v>
      </c>
      <c r="S18" t="n">
        <v>13.88</v>
      </c>
      <c r="T18" t="n">
        <v>2624.18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321.5473785877153</v>
      </c>
      <c r="AB18" t="n">
        <v>439.9553090528821</v>
      </c>
      <c r="AC18" t="n">
        <v>397.9665918380288</v>
      </c>
      <c r="AD18" t="n">
        <v>321547.3785877153</v>
      </c>
      <c r="AE18" t="n">
        <v>439955.3090528821</v>
      </c>
      <c r="AF18" t="n">
        <v>7.851653542086488e-06</v>
      </c>
      <c r="AG18" t="n">
        <v>18.90625</v>
      </c>
      <c r="AH18" t="n">
        <v>397966.5918380287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13.898</v>
      </c>
      <c r="E19" t="n">
        <v>7.2</v>
      </c>
      <c r="F19" t="n">
        <v>4.18</v>
      </c>
      <c r="G19" t="n">
        <v>31.38</v>
      </c>
      <c r="H19" t="n">
        <v>0.41</v>
      </c>
      <c r="I19" t="n">
        <v>8</v>
      </c>
      <c r="J19" t="n">
        <v>230.07</v>
      </c>
      <c r="K19" t="n">
        <v>56.94</v>
      </c>
      <c r="L19" t="n">
        <v>5.25</v>
      </c>
      <c r="M19" t="n">
        <v>6</v>
      </c>
      <c r="N19" t="n">
        <v>52.88</v>
      </c>
      <c r="O19" t="n">
        <v>28609.38</v>
      </c>
      <c r="P19" t="n">
        <v>50.86</v>
      </c>
      <c r="Q19" t="n">
        <v>610.26</v>
      </c>
      <c r="R19" t="n">
        <v>18.46</v>
      </c>
      <c r="S19" t="n">
        <v>13.88</v>
      </c>
      <c r="T19" t="n">
        <v>2393.75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320.7247848535374</v>
      </c>
      <c r="AB19" t="n">
        <v>438.8298000155056</v>
      </c>
      <c r="AC19" t="n">
        <v>396.9484998035176</v>
      </c>
      <c r="AD19" t="n">
        <v>320724.7848535374</v>
      </c>
      <c r="AE19" t="n">
        <v>438829.8000155056</v>
      </c>
      <c r="AF19" t="n">
        <v>7.917107249306614e-06</v>
      </c>
      <c r="AG19" t="n">
        <v>18.75</v>
      </c>
      <c r="AH19" t="n">
        <v>396948.4998035176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13.9071</v>
      </c>
      <c r="E20" t="n">
        <v>7.19</v>
      </c>
      <c r="F20" t="n">
        <v>4.18</v>
      </c>
      <c r="G20" t="n">
        <v>31.34</v>
      </c>
      <c r="H20" t="n">
        <v>0.42</v>
      </c>
      <c r="I20" t="n">
        <v>8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50.18</v>
      </c>
      <c r="Q20" t="n">
        <v>610.26</v>
      </c>
      <c r="R20" t="n">
        <v>18.29</v>
      </c>
      <c r="S20" t="n">
        <v>13.88</v>
      </c>
      <c r="T20" t="n">
        <v>2311.47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320.4377543595326</v>
      </c>
      <c r="AB20" t="n">
        <v>438.4370722307165</v>
      </c>
      <c r="AC20" t="n">
        <v>396.5932534073118</v>
      </c>
      <c r="AD20" t="n">
        <v>320437.7543595326</v>
      </c>
      <c r="AE20" t="n">
        <v>438437.0722307165</v>
      </c>
      <c r="AF20" t="n">
        <v>7.922291137345807e-06</v>
      </c>
      <c r="AG20" t="n">
        <v>18.72395833333333</v>
      </c>
      <c r="AH20" t="n">
        <v>396593.2534073118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13.9093</v>
      </c>
      <c r="E21" t="n">
        <v>7.19</v>
      </c>
      <c r="F21" t="n">
        <v>4.18</v>
      </c>
      <c r="G21" t="n">
        <v>31.33</v>
      </c>
      <c r="H21" t="n">
        <v>0.44</v>
      </c>
      <c r="I21" t="n">
        <v>8</v>
      </c>
      <c r="J21" t="n">
        <v>230.92</v>
      </c>
      <c r="K21" t="n">
        <v>56.94</v>
      </c>
      <c r="L21" t="n">
        <v>5.75</v>
      </c>
      <c r="M21" t="n">
        <v>6</v>
      </c>
      <c r="N21" t="n">
        <v>53.23</v>
      </c>
      <c r="O21" t="n">
        <v>28714.14</v>
      </c>
      <c r="P21" t="n">
        <v>49.24</v>
      </c>
      <c r="Q21" t="n">
        <v>610.26</v>
      </c>
      <c r="R21" t="n">
        <v>18.3</v>
      </c>
      <c r="S21" t="n">
        <v>13.88</v>
      </c>
      <c r="T21" t="n">
        <v>2312.79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320.0649665967866</v>
      </c>
      <c r="AB21" t="n">
        <v>437.9270075674921</v>
      </c>
      <c r="AC21" t="n">
        <v>396.1318685996653</v>
      </c>
      <c r="AD21" t="n">
        <v>320064.9665967866</v>
      </c>
      <c r="AE21" t="n">
        <v>437927.0075674921</v>
      </c>
      <c r="AF21" t="n">
        <v>7.923544385003634e-06</v>
      </c>
      <c r="AG21" t="n">
        <v>18.72395833333333</v>
      </c>
      <c r="AH21" t="n">
        <v>396131.8685996654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14.0801</v>
      </c>
      <c r="E22" t="n">
        <v>7.1</v>
      </c>
      <c r="F22" t="n">
        <v>4.13</v>
      </c>
      <c r="G22" t="n">
        <v>35.44</v>
      </c>
      <c r="H22" t="n">
        <v>0.46</v>
      </c>
      <c r="I22" t="n">
        <v>7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47.87</v>
      </c>
      <c r="Q22" t="n">
        <v>610.26</v>
      </c>
      <c r="R22" t="n">
        <v>16.87</v>
      </c>
      <c r="S22" t="n">
        <v>13.88</v>
      </c>
      <c r="T22" t="n">
        <v>1607.45</v>
      </c>
      <c r="U22" t="n">
        <v>0.82</v>
      </c>
      <c r="V22" t="n">
        <v>0.96</v>
      </c>
      <c r="W22" t="n">
        <v>0.06</v>
      </c>
      <c r="X22" t="n">
        <v>0.09</v>
      </c>
      <c r="Y22" t="n">
        <v>1</v>
      </c>
      <c r="Z22" t="n">
        <v>10</v>
      </c>
      <c r="AA22" t="n">
        <v>318.9110341094611</v>
      </c>
      <c r="AB22" t="n">
        <v>436.348146230425</v>
      </c>
      <c r="AC22" t="n">
        <v>394.7036915726621</v>
      </c>
      <c r="AD22" t="n">
        <v>318911.0341094611</v>
      </c>
      <c r="AE22" t="n">
        <v>436348.146230425</v>
      </c>
      <c r="AF22" t="n">
        <v>8.020841975893083e-06</v>
      </c>
      <c r="AG22" t="n">
        <v>18.48958333333333</v>
      </c>
      <c r="AH22" t="n">
        <v>394703.6915726621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13.9969</v>
      </c>
      <c r="E23" t="n">
        <v>7.14</v>
      </c>
      <c r="F23" t="n">
        <v>4.18</v>
      </c>
      <c r="G23" t="n">
        <v>35.8</v>
      </c>
      <c r="H23" t="n">
        <v>0.48</v>
      </c>
      <c r="I23" t="n">
        <v>7</v>
      </c>
      <c r="J23" t="n">
        <v>231.77</v>
      </c>
      <c r="K23" t="n">
        <v>56.94</v>
      </c>
      <c r="L23" t="n">
        <v>6.25</v>
      </c>
      <c r="M23" t="n">
        <v>2</v>
      </c>
      <c r="N23" t="n">
        <v>53.58</v>
      </c>
      <c r="O23" t="n">
        <v>28819.14</v>
      </c>
      <c r="P23" t="n">
        <v>48.21</v>
      </c>
      <c r="Q23" t="n">
        <v>610.26</v>
      </c>
      <c r="R23" t="n">
        <v>18.31</v>
      </c>
      <c r="S23" t="n">
        <v>13.88</v>
      </c>
      <c r="T23" t="n">
        <v>2326.82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319.4683412277304</v>
      </c>
      <c r="AB23" t="n">
        <v>437.1106784162958</v>
      </c>
      <c r="AC23" t="n">
        <v>395.393448756934</v>
      </c>
      <c r="AD23" t="n">
        <v>319468.3412277304</v>
      </c>
      <c r="AE23" t="n">
        <v>437110.6784162958</v>
      </c>
      <c r="AF23" t="n">
        <v>7.973446428106186e-06</v>
      </c>
      <c r="AG23" t="n">
        <v>18.59375</v>
      </c>
      <c r="AH23" t="n">
        <v>395393.448756934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14.0029</v>
      </c>
      <c r="E24" t="n">
        <v>7.14</v>
      </c>
      <c r="F24" t="n">
        <v>4.17</v>
      </c>
      <c r="G24" t="n">
        <v>35.77</v>
      </c>
      <c r="H24" t="n">
        <v>0.5</v>
      </c>
      <c r="I24" t="n">
        <v>7</v>
      </c>
      <c r="J24" t="n">
        <v>232.2</v>
      </c>
      <c r="K24" t="n">
        <v>56.94</v>
      </c>
      <c r="L24" t="n">
        <v>6.5</v>
      </c>
      <c r="M24" t="n">
        <v>1</v>
      </c>
      <c r="N24" t="n">
        <v>53.75</v>
      </c>
      <c r="O24" t="n">
        <v>28871.74</v>
      </c>
      <c r="P24" t="n">
        <v>47.9</v>
      </c>
      <c r="Q24" t="n">
        <v>610.26</v>
      </c>
      <c r="R24" t="n">
        <v>18.05</v>
      </c>
      <c r="S24" t="n">
        <v>13.88</v>
      </c>
      <c r="T24" t="n">
        <v>2194.6</v>
      </c>
      <c r="U24" t="n">
        <v>0.77</v>
      </c>
      <c r="V24" t="n">
        <v>0.96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319.3059883529912</v>
      </c>
      <c r="AB24" t="n">
        <v>436.8885400505742</v>
      </c>
      <c r="AC24" t="n">
        <v>395.1925109650638</v>
      </c>
      <c r="AD24" t="n">
        <v>319305.9883529912</v>
      </c>
      <c r="AE24" t="n">
        <v>436888.5400505742</v>
      </c>
      <c r="AF24" t="n">
        <v>7.976864376263895e-06</v>
      </c>
      <c r="AG24" t="n">
        <v>18.59375</v>
      </c>
      <c r="AH24" t="n">
        <v>395192.5109650638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14.0203</v>
      </c>
      <c r="E25" t="n">
        <v>7.13</v>
      </c>
      <c r="F25" t="n">
        <v>4.16</v>
      </c>
      <c r="G25" t="n">
        <v>35.7</v>
      </c>
      <c r="H25" t="n">
        <v>0.52</v>
      </c>
      <c r="I25" t="n">
        <v>7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47.63</v>
      </c>
      <c r="Q25" t="n">
        <v>610.26</v>
      </c>
      <c r="R25" t="n">
        <v>17.66</v>
      </c>
      <c r="S25" t="n">
        <v>13.88</v>
      </c>
      <c r="T25" t="n">
        <v>2000.84</v>
      </c>
      <c r="U25" t="n">
        <v>0.79</v>
      </c>
      <c r="V25" t="n">
        <v>0.96</v>
      </c>
      <c r="W25" t="n">
        <v>0.07000000000000001</v>
      </c>
      <c r="X25" t="n">
        <v>0.12</v>
      </c>
      <c r="Y25" t="n">
        <v>1</v>
      </c>
      <c r="Z25" t="n">
        <v>10</v>
      </c>
      <c r="AA25" t="n">
        <v>319.1345639284775</v>
      </c>
      <c r="AB25" t="n">
        <v>436.6539895902429</v>
      </c>
      <c r="AC25" t="n">
        <v>394.9803456714727</v>
      </c>
      <c r="AD25" t="n">
        <v>319134.5639284775</v>
      </c>
      <c r="AE25" t="n">
        <v>436653.9895902429</v>
      </c>
      <c r="AF25" t="n">
        <v>7.986776425921252e-06</v>
      </c>
      <c r="AG25" t="n">
        <v>18.56770833333333</v>
      </c>
      <c r="AH25" t="n">
        <v>394980.3456714727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14.9477</v>
      </c>
      <c r="E2" t="n">
        <v>6.69</v>
      </c>
      <c r="F2" t="n">
        <v>4.44</v>
      </c>
      <c r="G2" t="n">
        <v>12.68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27.86</v>
      </c>
      <c r="Q2" t="n">
        <v>610.45</v>
      </c>
      <c r="R2" t="n">
        <v>26.24</v>
      </c>
      <c r="S2" t="n">
        <v>13.88</v>
      </c>
      <c r="T2" t="n">
        <v>6218.88</v>
      </c>
      <c r="U2" t="n">
        <v>0.53</v>
      </c>
      <c r="V2" t="n">
        <v>0.9</v>
      </c>
      <c r="W2" t="n">
        <v>0.09</v>
      </c>
      <c r="X2" t="n">
        <v>0.4</v>
      </c>
      <c r="Y2" t="n">
        <v>1</v>
      </c>
      <c r="Z2" t="n">
        <v>10</v>
      </c>
      <c r="AA2" t="n">
        <v>272.706378571655</v>
      </c>
      <c r="AB2" t="n">
        <v>373.1288981180597</v>
      </c>
      <c r="AC2" t="n">
        <v>337.517999771369</v>
      </c>
      <c r="AD2" t="n">
        <v>272706.378571655</v>
      </c>
      <c r="AE2" t="n">
        <v>373128.8981180597</v>
      </c>
      <c r="AF2" t="n">
        <v>1.375879901955685e-05</v>
      </c>
      <c r="AG2" t="n">
        <v>17.421875</v>
      </c>
      <c r="AH2" t="n">
        <v>337517.999771369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15.0994</v>
      </c>
      <c r="E3" t="n">
        <v>6.62</v>
      </c>
      <c r="F3" t="n">
        <v>4.4</v>
      </c>
      <c r="G3" t="n">
        <v>13.91</v>
      </c>
      <c r="H3" t="n">
        <v>0.27</v>
      </c>
      <c r="I3" t="n">
        <v>19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27.06</v>
      </c>
      <c r="Q3" t="n">
        <v>610.3</v>
      </c>
      <c r="R3" t="n">
        <v>24.22</v>
      </c>
      <c r="S3" t="n">
        <v>13.88</v>
      </c>
      <c r="T3" t="n">
        <v>5220.08</v>
      </c>
      <c r="U3" t="n">
        <v>0.57</v>
      </c>
      <c r="V3" t="n">
        <v>0.91</v>
      </c>
      <c r="W3" t="n">
        <v>0.12</v>
      </c>
      <c r="X3" t="n">
        <v>0.36</v>
      </c>
      <c r="Y3" t="n">
        <v>1</v>
      </c>
      <c r="Z3" t="n">
        <v>10</v>
      </c>
      <c r="AA3" t="n">
        <v>272.1760224515928</v>
      </c>
      <c r="AB3" t="n">
        <v>372.40324147693</v>
      </c>
      <c r="AC3" t="n">
        <v>336.8615987816032</v>
      </c>
      <c r="AD3" t="n">
        <v>272176.0224515928</v>
      </c>
      <c r="AE3" t="n">
        <v>372403.24147693</v>
      </c>
      <c r="AF3" t="n">
        <v>1.389843319814398e-05</v>
      </c>
      <c r="AG3" t="n">
        <v>17.23958333333333</v>
      </c>
      <c r="AH3" t="n">
        <v>336861.5987816032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13.7258</v>
      </c>
      <c r="E2" t="n">
        <v>7.29</v>
      </c>
      <c r="F2" t="n">
        <v>4.61</v>
      </c>
      <c r="G2" t="n">
        <v>9.529999999999999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39.02</v>
      </c>
      <c r="Q2" t="n">
        <v>610.3</v>
      </c>
      <c r="R2" t="n">
        <v>31.64</v>
      </c>
      <c r="S2" t="n">
        <v>13.88</v>
      </c>
      <c r="T2" t="n">
        <v>8881.42</v>
      </c>
      <c r="U2" t="n">
        <v>0.44</v>
      </c>
      <c r="V2" t="n">
        <v>0.87</v>
      </c>
      <c r="W2" t="n">
        <v>0.1</v>
      </c>
      <c r="X2" t="n">
        <v>0.5600000000000001</v>
      </c>
      <c r="Y2" t="n">
        <v>1</v>
      </c>
      <c r="Z2" t="n">
        <v>10</v>
      </c>
      <c r="AA2" t="n">
        <v>302.8568620369936</v>
      </c>
      <c r="AB2" t="n">
        <v>414.3821197407895</v>
      </c>
      <c r="AC2" t="n">
        <v>374.8340718216855</v>
      </c>
      <c r="AD2" t="n">
        <v>302856.8620369936</v>
      </c>
      <c r="AE2" t="n">
        <v>414382.1197407895</v>
      </c>
      <c r="AF2" t="n">
        <v>1.094110849980643e-05</v>
      </c>
      <c r="AG2" t="n">
        <v>18.984375</v>
      </c>
      <c r="AH2" t="n">
        <v>374834.0718216855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14.3284</v>
      </c>
      <c r="E3" t="n">
        <v>6.98</v>
      </c>
      <c r="F3" t="n">
        <v>4.45</v>
      </c>
      <c r="G3" t="n">
        <v>12.15</v>
      </c>
      <c r="H3" t="n">
        <v>0.2</v>
      </c>
      <c r="I3" t="n">
        <v>22</v>
      </c>
      <c r="J3" t="n">
        <v>107.73</v>
      </c>
      <c r="K3" t="n">
        <v>41.65</v>
      </c>
      <c r="L3" t="n">
        <v>1.25</v>
      </c>
      <c r="M3" t="n">
        <v>20</v>
      </c>
      <c r="N3" t="n">
        <v>14.83</v>
      </c>
      <c r="O3" t="n">
        <v>13520.81</v>
      </c>
      <c r="P3" t="n">
        <v>36.25</v>
      </c>
      <c r="Q3" t="n">
        <v>610.39</v>
      </c>
      <c r="R3" t="n">
        <v>26.79</v>
      </c>
      <c r="S3" t="n">
        <v>13.88</v>
      </c>
      <c r="T3" t="n">
        <v>6489.6</v>
      </c>
      <c r="U3" t="n">
        <v>0.52</v>
      </c>
      <c r="V3" t="n">
        <v>0.9</v>
      </c>
      <c r="W3" t="n">
        <v>0.09</v>
      </c>
      <c r="X3" t="n">
        <v>0.41</v>
      </c>
      <c r="Y3" t="n">
        <v>1</v>
      </c>
      <c r="Z3" t="n">
        <v>10</v>
      </c>
      <c r="AA3" t="n">
        <v>290.9119888555534</v>
      </c>
      <c r="AB3" t="n">
        <v>398.0386172833301</v>
      </c>
      <c r="AC3" t="n">
        <v>360.0503703005163</v>
      </c>
      <c r="AD3" t="n">
        <v>290911.9888555534</v>
      </c>
      <c r="AE3" t="n">
        <v>398038.6172833301</v>
      </c>
      <c r="AF3" t="n">
        <v>1.142145295929028e-05</v>
      </c>
      <c r="AG3" t="n">
        <v>18.17708333333333</v>
      </c>
      <c r="AH3" t="n">
        <v>360050.3703005163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14.5009</v>
      </c>
      <c r="E4" t="n">
        <v>6.9</v>
      </c>
      <c r="F4" t="n">
        <v>4.46</v>
      </c>
      <c r="G4" t="n">
        <v>14.87</v>
      </c>
      <c r="H4" t="n">
        <v>0.24</v>
      </c>
      <c r="I4" t="n">
        <v>18</v>
      </c>
      <c r="J4" t="n">
        <v>108.05</v>
      </c>
      <c r="K4" t="n">
        <v>41.65</v>
      </c>
      <c r="L4" t="n">
        <v>1.5</v>
      </c>
      <c r="M4" t="n">
        <v>16</v>
      </c>
      <c r="N4" t="n">
        <v>14.9</v>
      </c>
      <c r="O4" t="n">
        <v>13559.91</v>
      </c>
      <c r="P4" t="n">
        <v>34.87</v>
      </c>
      <c r="Q4" t="n">
        <v>610.38</v>
      </c>
      <c r="R4" t="n">
        <v>27.68</v>
      </c>
      <c r="S4" t="n">
        <v>13.88</v>
      </c>
      <c r="T4" t="n">
        <v>6955.4</v>
      </c>
      <c r="U4" t="n">
        <v>0.5</v>
      </c>
      <c r="V4" t="n">
        <v>0.89</v>
      </c>
      <c r="W4" t="n">
        <v>0.08</v>
      </c>
      <c r="X4" t="n">
        <v>0.42</v>
      </c>
      <c r="Y4" t="n">
        <v>1</v>
      </c>
      <c r="Z4" t="n">
        <v>10</v>
      </c>
      <c r="AA4" t="n">
        <v>290.04252162518</v>
      </c>
      <c r="AB4" t="n">
        <v>396.8489738605463</v>
      </c>
      <c r="AC4" t="n">
        <v>358.9742647763279</v>
      </c>
      <c r="AD4" t="n">
        <v>290042.52162518</v>
      </c>
      <c r="AE4" t="n">
        <v>396848.9738605462</v>
      </c>
      <c r="AF4" t="n">
        <v>1.155895614425703e-05</v>
      </c>
      <c r="AG4" t="n">
        <v>17.96875</v>
      </c>
      <c r="AH4" t="n">
        <v>358974.2647763279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15.0181</v>
      </c>
      <c r="E5" t="n">
        <v>6.66</v>
      </c>
      <c r="F5" t="n">
        <v>4.31</v>
      </c>
      <c r="G5" t="n">
        <v>18.48</v>
      </c>
      <c r="H5" t="n">
        <v>0.28</v>
      </c>
      <c r="I5" t="n">
        <v>14</v>
      </c>
      <c r="J5" t="n">
        <v>108.37</v>
      </c>
      <c r="K5" t="n">
        <v>41.65</v>
      </c>
      <c r="L5" t="n">
        <v>1.75</v>
      </c>
      <c r="M5" t="n">
        <v>7</v>
      </c>
      <c r="N5" t="n">
        <v>14.97</v>
      </c>
      <c r="O5" t="n">
        <v>13599.17</v>
      </c>
      <c r="P5" t="n">
        <v>31.42</v>
      </c>
      <c r="Q5" t="n">
        <v>610.29</v>
      </c>
      <c r="R5" t="n">
        <v>22.27</v>
      </c>
      <c r="S5" t="n">
        <v>13.88</v>
      </c>
      <c r="T5" t="n">
        <v>4270.88</v>
      </c>
      <c r="U5" t="n">
        <v>0.62</v>
      </c>
      <c r="V5" t="n">
        <v>0.93</v>
      </c>
      <c r="W5" t="n">
        <v>0.08</v>
      </c>
      <c r="X5" t="n">
        <v>0.27</v>
      </c>
      <c r="Y5" t="n">
        <v>1</v>
      </c>
      <c r="Z5" t="n">
        <v>10</v>
      </c>
      <c r="AA5" t="n">
        <v>278.2348618200745</v>
      </c>
      <c r="AB5" t="n">
        <v>380.6932127980147</v>
      </c>
      <c r="AC5" t="n">
        <v>344.3603868748513</v>
      </c>
      <c r="AD5" t="n">
        <v>278234.8618200745</v>
      </c>
      <c r="AE5" t="n">
        <v>380693.2127980147</v>
      </c>
      <c r="AF5" t="n">
        <v>1.197122656318342e-05</v>
      </c>
      <c r="AG5" t="n">
        <v>17.34375</v>
      </c>
      <c r="AH5" t="n">
        <v>344360.3868748513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15.0094</v>
      </c>
      <c r="E6" t="n">
        <v>6.66</v>
      </c>
      <c r="F6" t="n">
        <v>4.32</v>
      </c>
      <c r="G6" t="n">
        <v>18.49</v>
      </c>
      <c r="H6" t="n">
        <v>0.32</v>
      </c>
      <c r="I6" t="n">
        <v>14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31.32</v>
      </c>
      <c r="Q6" t="n">
        <v>610.29</v>
      </c>
      <c r="R6" t="n">
        <v>22.23</v>
      </c>
      <c r="S6" t="n">
        <v>13.88</v>
      </c>
      <c r="T6" t="n">
        <v>4250.44</v>
      </c>
      <c r="U6" t="n">
        <v>0.62</v>
      </c>
      <c r="V6" t="n">
        <v>0.92</v>
      </c>
      <c r="W6" t="n">
        <v>0.09</v>
      </c>
      <c r="X6" t="n">
        <v>0.27</v>
      </c>
      <c r="Y6" t="n">
        <v>1</v>
      </c>
      <c r="Z6" t="n">
        <v>10</v>
      </c>
      <c r="AA6" t="n">
        <v>278.229119069015</v>
      </c>
      <c r="AB6" t="n">
        <v>380.6853553126628</v>
      </c>
      <c r="AC6" t="n">
        <v>344.3532792968734</v>
      </c>
      <c r="AD6" t="n">
        <v>278229.119069015</v>
      </c>
      <c r="AE6" t="n">
        <v>380685.3553126628</v>
      </c>
      <c r="AF6" t="n">
        <v>1.196429161994162e-05</v>
      </c>
      <c r="AG6" t="n">
        <v>17.34375</v>
      </c>
      <c r="AH6" t="n">
        <v>344353.2792968734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15.0081</v>
      </c>
      <c r="E7" t="n">
        <v>6.66</v>
      </c>
      <c r="F7" t="n">
        <v>4.32</v>
      </c>
      <c r="G7" t="n">
        <v>18.5</v>
      </c>
      <c r="H7" t="n">
        <v>0.36</v>
      </c>
      <c r="I7" t="n">
        <v>14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31.39</v>
      </c>
      <c r="Q7" t="n">
        <v>610.29</v>
      </c>
      <c r="R7" t="n">
        <v>22.21</v>
      </c>
      <c r="S7" t="n">
        <v>13.88</v>
      </c>
      <c r="T7" t="n">
        <v>4238.58</v>
      </c>
      <c r="U7" t="n">
        <v>0.63</v>
      </c>
      <c r="V7" t="n">
        <v>0.92</v>
      </c>
      <c r="W7" t="n">
        <v>0.09</v>
      </c>
      <c r="X7" t="n">
        <v>0.28</v>
      </c>
      <c r="Y7" t="n">
        <v>1</v>
      </c>
      <c r="Z7" t="n">
        <v>10</v>
      </c>
      <c r="AA7" t="n">
        <v>278.2562008943081</v>
      </c>
      <c r="AB7" t="n">
        <v>380.7224098607945</v>
      </c>
      <c r="AC7" t="n">
        <v>344.3867974109377</v>
      </c>
      <c r="AD7" t="n">
        <v>278256.200894308</v>
      </c>
      <c r="AE7" t="n">
        <v>380722.4098607945</v>
      </c>
      <c r="AF7" t="n">
        <v>1.196325536405491e-05</v>
      </c>
      <c r="AG7" t="n">
        <v>17.34375</v>
      </c>
      <c r="AH7" t="n">
        <v>344386.7974109377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8.4682</v>
      </c>
      <c r="E2" t="n">
        <v>11.81</v>
      </c>
      <c r="F2" t="n">
        <v>5.41</v>
      </c>
      <c r="G2" t="n">
        <v>4.84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91.95</v>
      </c>
      <c r="Q2" t="n">
        <v>610.42</v>
      </c>
      <c r="R2" t="n">
        <v>56.94</v>
      </c>
      <c r="S2" t="n">
        <v>13.88</v>
      </c>
      <c r="T2" t="n">
        <v>21338.04</v>
      </c>
      <c r="U2" t="n">
        <v>0.24</v>
      </c>
      <c r="V2" t="n">
        <v>0.74</v>
      </c>
      <c r="W2" t="n">
        <v>0.16</v>
      </c>
      <c r="X2" t="n">
        <v>1.37</v>
      </c>
      <c r="Y2" t="n">
        <v>1</v>
      </c>
      <c r="Z2" t="n">
        <v>10</v>
      </c>
      <c r="AA2" t="n">
        <v>559.4687906909057</v>
      </c>
      <c r="AB2" t="n">
        <v>765.4898814443737</v>
      </c>
      <c r="AC2" t="n">
        <v>692.4326015311183</v>
      </c>
      <c r="AD2" t="n">
        <v>559468.7906909058</v>
      </c>
      <c r="AE2" t="n">
        <v>765489.8814443738</v>
      </c>
      <c r="AF2" t="n">
        <v>4.456003460430693e-06</v>
      </c>
      <c r="AG2" t="n">
        <v>30.75520833333333</v>
      </c>
      <c r="AH2" t="n">
        <v>692432.6015311183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9.4625</v>
      </c>
      <c r="E3" t="n">
        <v>10.57</v>
      </c>
      <c r="F3" t="n">
        <v>5.06</v>
      </c>
      <c r="G3" t="n">
        <v>6.07</v>
      </c>
      <c r="H3" t="n">
        <v>0.08</v>
      </c>
      <c r="I3" t="n">
        <v>50</v>
      </c>
      <c r="J3" t="n">
        <v>274.57</v>
      </c>
      <c r="K3" t="n">
        <v>60.56</v>
      </c>
      <c r="L3" t="n">
        <v>1.25</v>
      </c>
      <c r="M3" t="n">
        <v>48</v>
      </c>
      <c r="N3" t="n">
        <v>72.76000000000001</v>
      </c>
      <c r="O3" t="n">
        <v>34097.72</v>
      </c>
      <c r="P3" t="n">
        <v>85.41</v>
      </c>
      <c r="Q3" t="n">
        <v>610.41</v>
      </c>
      <c r="R3" t="n">
        <v>45.89</v>
      </c>
      <c r="S3" t="n">
        <v>13.88</v>
      </c>
      <c r="T3" t="n">
        <v>15901.11</v>
      </c>
      <c r="U3" t="n">
        <v>0.3</v>
      </c>
      <c r="V3" t="n">
        <v>0.79</v>
      </c>
      <c r="W3" t="n">
        <v>0.13</v>
      </c>
      <c r="X3" t="n">
        <v>1.01</v>
      </c>
      <c r="Y3" t="n">
        <v>1</v>
      </c>
      <c r="Z3" t="n">
        <v>10</v>
      </c>
      <c r="AA3" t="n">
        <v>494.8466173815881</v>
      </c>
      <c r="AB3" t="n">
        <v>677.0709729934874</v>
      </c>
      <c r="AC3" t="n">
        <v>612.4522696060671</v>
      </c>
      <c r="AD3" t="n">
        <v>494846.6173815881</v>
      </c>
      <c r="AE3" t="n">
        <v>677070.9729934874</v>
      </c>
      <c r="AF3" t="n">
        <v>4.979208420245795e-06</v>
      </c>
      <c r="AG3" t="n">
        <v>27.52604166666667</v>
      </c>
      <c r="AH3" t="n">
        <v>612452.2696060671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10.1778</v>
      </c>
      <c r="E4" t="n">
        <v>9.83</v>
      </c>
      <c r="F4" t="n">
        <v>4.84</v>
      </c>
      <c r="G4" t="n">
        <v>7.25</v>
      </c>
      <c r="H4" t="n">
        <v>0.1</v>
      </c>
      <c r="I4" t="n">
        <v>40</v>
      </c>
      <c r="J4" t="n">
        <v>275.05</v>
      </c>
      <c r="K4" t="n">
        <v>60.56</v>
      </c>
      <c r="L4" t="n">
        <v>1.5</v>
      </c>
      <c r="M4" t="n">
        <v>38</v>
      </c>
      <c r="N4" t="n">
        <v>73</v>
      </c>
      <c r="O4" t="n">
        <v>34157.42</v>
      </c>
      <c r="P4" t="n">
        <v>81.20999999999999</v>
      </c>
      <c r="Q4" t="n">
        <v>610.33</v>
      </c>
      <c r="R4" t="n">
        <v>38.92</v>
      </c>
      <c r="S4" t="n">
        <v>13.88</v>
      </c>
      <c r="T4" t="n">
        <v>12462.76</v>
      </c>
      <c r="U4" t="n">
        <v>0.36</v>
      </c>
      <c r="V4" t="n">
        <v>0.82</v>
      </c>
      <c r="W4" t="n">
        <v>0.12</v>
      </c>
      <c r="X4" t="n">
        <v>0.79</v>
      </c>
      <c r="Y4" t="n">
        <v>1</v>
      </c>
      <c r="Z4" t="n">
        <v>10</v>
      </c>
      <c r="AA4" t="n">
        <v>456.4594551599019</v>
      </c>
      <c r="AB4" t="n">
        <v>624.5479641197019</v>
      </c>
      <c r="AC4" t="n">
        <v>564.9419829826898</v>
      </c>
      <c r="AD4" t="n">
        <v>456459.4551599019</v>
      </c>
      <c r="AE4" t="n">
        <v>624547.9641197019</v>
      </c>
      <c r="AF4" t="n">
        <v>5.355602373535286e-06</v>
      </c>
      <c r="AG4" t="n">
        <v>25.59895833333333</v>
      </c>
      <c r="AH4" t="n">
        <v>564941.9829826897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10.6399</v>
      </c>
      <c r="E5" t="n">
        <v>9.4</v>
      </c>
      <c r="F5" t="n">
        <v>4.72</v>
      </c>
      <c r="G5" t="n">
        <v>8.33</v>
      </c>
      <c r="H5" t="n">
        <v>0.11</v>
      </c>
      <c r="I5" t="n">
        <v>34</v>
      </c>
      <c r="J5" t="n">
        <v>275.54</v>
      </c>
      <c r="K5" t="n">
        <v>60.56</v>
      </c>
      <c r="L5" t="n">
        <v>1.75</v>
      </c>
      <c r="M5" t="n">
        <v>32</v>
      </c>
      <c r="N5" t="n">
        <v>73.23</v>
      </c>
      <c r="O5" t="n">
        <v>34217.22</v>
      </c>
      <c r="P5" t="n">
        <v>78.78</v>
      </c>
      <c r="Q5" t="n">
        <v>610.3</v>
      </c>
      <c r="R5" t="n">
        <v>35.42</v>
      </c>
      <c r="S5" t="n">
        <v>13.88</v>
      </c>
      <c r="T5" t="n">
        <v>10746.05</v>
      </c>
      <c r="U5" t="n">
        <v>0.39</v>
      </c>
      <c r="V5" t="n">
        <v>0.84</v>
      </c>
      <c r="W5" t="n">
        <v>0.11</v>
      </c>
      <c r="X5" t="n">
        <v>0.68</v>
      </c>
      <c r="Y5" t="n">
        <v>1</v>
      </c>
      <c r="Z5" t="n">
        <v>10</v>
      </c>
      <c r="AA5" t="n">
        <v>441.7343579924008</v>
      </c>
      <c r="AB5" t="n">
        <v>604.4004365496882</v>
      </c>
      <c r="AC5" t="n">
        <v>546.7173071667256</v>
      </c>
      <c r="AD5" t="n">
        <v>441734.3579924008</v>
      </c>
      <c r="AE5" t="n">
        <v>604400.4365496881</v>
      </c>
      <c r="AF5" t="n">
        <v>5.598761391870355e-06</v>
      </c>
      <c r="AG5" t="n">
        <v>24.47916666666667</v>
      </c>
      <c r="AH5" t="n">
        <v>546717.3071667256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11.0807</v>
      </c>
      <c r="E6" t="n">
        <v>9.02</v>
      </c>
      <c r="F6" t="n">
        <v>4.61</v>
      </c>
      <c r="G6" t="n">
        <v>9.539999999999999</v>
      </c>
      <c r="H6" t="n">
        <v>0.13</v>
      </c>
      <c r="I6" t="n">
        <v>29</v>
      </c>
      <c r="J6" t="n">
        <v>276.02</v>
      </c>
      <c r="K6" t="n">
        <v>60.56</v>
      </c>
      <c r="L6" t="n">
        <v>2</v>
      </c>
      <c r="M6" t="n">
        <v>27</v>
      </c>
      <c r="N6" t="n">
        <v>73.47</v>
      </c>
      <c r="O6" t="n">
        <v>34277.1</v>
      </c>
      <c r="P6" t="n">
        <v>76.39</v>
      </c>
      <c r="Q6" t="n">
        <v>610.49</v>
      </c>
      <c r="R6" t="n">
        <v>31.68</v>
      </c>
      <c r="S6" t="n">
        <v>13.88</v>
      </c>
      <c r="T6" t="n">
        <v>8900.950000000001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417.749841098078</v>
      </c>
      <c r="AB6" t="n">
        <v>571.583762412669</v>
      </c>
      <c r="AC6" t="n">
        <v>517.0326103508521</v>
      </c>
      <c r="AD6" t="n">
        <v>417749.8410980781</v>
      </c>
      <c r="AE6" t="n">
        <v>571583.762412669</v>
      </c>
      <c r="AF6" t="n">
        <v>5.830712258094328e-06</v>
      </c>
      <c r="AG6" t="n">
        <v>23.48958333333333</v>
      </c>
      <c r="AH6" t="n">
        <v>517032.6103508521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11.4489</v>
      </c>
      <c r="E7" t="n">
        <v>8.73</v>
      </c>
      <c r="F7" t="n">
        <v>4.53</v>
      </c>
      <c r="G7" t="n">
        <v>10.87</v>
      </c>
      <c r="H7" t="n">
        <v>0.14</v>
      </c>
      <c r="I7" t="n">
        <v>25</v>
      </c>
      <c r="J7" t="n">
        <v>276.51</v>
      </c>
      <c r="K7" t="n">
        <v>60.56</v>
      </c>
      <c r="L7" t="n">
        <v>2.25</v>
      </c>
      <c r="M7" t="n">
        <v>23</v>
      </c>
      <c r="N7" t="n">
        <v>73.70999999999999</v>
      </c>
      <c r="O7" t="n">
        <v>34337.08</v>
      </c>
      <c r="P7" t="n">
        <v>74.63</v>
      </c>
      <c r="Q7" t="n">
        <v>610.45</v>
      </c>
      <c r="R7" t="n">
        <v>29.21</v>
      </c>
      <c r="S7" t="n">
        <v>13.88</v>
      </c>
      <c r="T7" t="n">
        <v>7686.75</v>
      </c>
      <c r="U7" t="n">
        <v>0.48</v>
      </c>
      <c r="V7" t="n">
        <v>0.88</v>
      </c>
      <c r="W7" t="n">
        <v>0.09</v>
      </c>
      <c r="X7" t="n">
        <v>0.49</v>
      </c>
      <c r="Y7" t="n">
        <v>1</v>
      </c>
      <c r="Z7" t="n">
        <v>10</v>
      </c>
      <c r="AA7" t="n">
        <v>404.8164875883572</v>
      </c>
      <c r="AB7" t="n">
        <v>553.8877775613814</v>
      </c>
      <c r="AC7" t="n">
        <v>501.0255054573008</v>
      </c>
      <c r="AD7" t="n">
        <v>404816.4875883572</v>
      </c>
      <c r="AE7" t="n">
        <v>553887.7775613815</v>
      </c>
      <c r="AF7" t="n">
        <v>6.024460690362175e-06</v>
      </c>
      <c r="AG7" t="n">
        <v>22.734375</v>
      </c>
      <c r="AH7" t="n">
        <v>501025.5054573008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11.7582</v>
      </c>
      <c r="E8" t="n">
        <v>8.5</v>
      </c>
      <c r="F8" t="n">
        <v>4.45</v>
      </c>
      <c r="G8" t="n">
        <v>12.15</v>
      </c>
      <c r="H8" t="n">
        <v>0.16</v>
      </c>
      <c r="I8" t="n">
        <v>22</v>
      </c>
      <c r="J8" t="n">
        <v>277</v>
      </c>
      <c r="K8" t="n">
        <v>60.56</v>
      </c>
      <c r="L8" t="n">
        <v>2.5</v>
      </c>
      <c r="M8" t="n">
        <v>20</v>
      </c>
      <c r="N8" t="n">
        <v>73.94</v>
      </c>
      <c r="O8" t="n">
        <v>34397.15</v>
      </c>
      <c r="P8" t="n">
        <v>72.94</v>
      </c>
      <c r="Q8" t="n">
        <v>610.29</v>
      </c>
      <c r="R8" t="n">
        <v>26.88</v>
      </c>
      <c r="S8" t="n">
        <v>13.88</v>
      </c>
      <c r="T8" t="n">
        <v>6535.64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392.3482554954467</v>
      </c>
      <c r="AB8" t="n">
        <v>536.8281923522826</v>
      </c>
      <c r="AC8" t="n">
        <v>485.5940631172801</v>
      </c>
      <c r="AD8" t="n">
        <v>392348.2554954467</v>
      </c>
      <c r="AE8" t="n">
        <v>536828.1923522826</v>
      </c>
      <c r="AF8" t="n">
        <v>6.18721568791906e-06</v>
      </c>
      <c r="AG8" t="n">
        <v>22.13541666666667</v>
      </c>
      <c r="AH8" t="n">
        <v>485594.0631172801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11.9992</v>
      </c>
      <c r="E9" t="n">
        <v>8.33</v>
      </c>
      <c r="F9" t="n">
        <v>4.39</v>
      </c>
      <c r="G9" t="n">
        <v>13.16</v>
      </c>
      <c r="H9" t="n">
        <v>0.18</v>
      </c>
      <c r="I9" t="n">
        <v>20</v>
      </c>
      <c r="J9" t="n">
        <v>277.48</v>
      </c>
      <c r="K9" t="n">
        <v>60.56</v>
      </c>
      <c r="L9" t="n">
        <v>2.75</v>
      </c>
      <c r="M9" t="n">
        <v>18</v>
      </c>
      <c r="N9" t="n">
        <v>74.18000000000001</v>
      </c>
      <c r="O9" t="n">
        <v>34457.31</v>
      </c>
      <c r="P9" t="n">
        <v>71.31999999999999</v>
      </c>
      <c r="Q9" t="n">
        <v>610.4400000000001</v>
      </c>
      <c r="R9" t="n">
        <v>24.47</v>
      </c>
      <c r="S9" t="n">
        <v>13.88</v>
      </c>
      <c r="T9" t="n">
        <v>5340.82</v>
      </c>
      <c r="U9" t="n">
        <v>0.57</v>
      </c>
      <c r="V9" t="n">
        <v>0.91</v>
      </c>
      <c r="W9" t="n">
        <v>0.09</v>
      </c>
      <c r="X9" t="n">
        <v>0.35</v>
      </c>
      <c r="Y9" t="n">
        <v>1</v>
      </c>
      <c r="Z9" t="n">
        <v>10</v>
      </c>
      <c r="AA9" t="n">
        <v>380.383192527156</v>
      </c>
      <c r="AB9" t="n">
        <v>520.4570653377436</v>
      </c>
      <c r="AC9" t="n">
        <v>470.7853734879877</v>
      </c>
      <c r="AD9" t="n">
        <v>380383.192527156</v>
      </c>
      <c r="AE9" t="n">
        <v>520457.0653377436</v>
      </c>
      <c r="AF9" t="n">
        <v>6.314030930115016e-06</v>
      </c>
      <c r="AG9" t="n">
        <v>21.69270833333333</v>
      </c>
      <c r="AH9" t="n">
        <v>470785.3734879877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12.1881</v>
      </c>
      <c r="E10" t="n">
        <v>8.199999999999999</v>
      </c>
      <c r="F10" t="n">
        <v>4.36</v>
      </c>
      <c r="G10" t="n">
        <v>14.55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70.45999999999999</v>
      </c>
      <c r="Q10" t="n">
        <v>610.29</v>
      </c>
      <c r="R10" t="n">
        <v>24.34</v>
      </c>
      <c r="S10" t="n">
        <v>13.88</v>
      </c>
      <c r="T10" t="n">
        <v>5282.98</v>
      </c>
      <c r="U10" t="n">
        <v>0.57</v>
      </c>
      <c r="V10" t="n">
        <v>0.91</v>
      </c>
      <c r="W10" t="n">
        <v>0.07000000000000001</v>
      </c>
      <c r="X10" t="n">
        <v>0.32</v>
      </c>
      <c r="Y10" t="n">
        <v>1</v>
      </c>
      <c r="Z10" t="n">
        <v>10</v>
      </c>
      <c r="AA10" t="n">
        <v>379.0425816866521</v>
      </c>
      <c r="AB10" t="n">
        <v>518.6227824421901</v>
      </c>
      <c r="AC10" t="n">
        <v>469.1261519775534</v>
      </c>
      <c r="AD10" t="n">
        <v>379042.581686652</v>
      </c>
      <c r="AE10" t="n">
        <v>518622.78244219</v>
      </c>
      <c r="AF10" t="n">
        <v>6.413430927006369e-06</v>
      </c>
      <c r="AG10" t="n">
        <v>21.35416666666667</v>
      </c>
      <c r="AH10" t="n">
        <v>469126.1519775534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12.2262</v>
      </c>
      <c r="E11" t="n">
        <v>8.18</v>
      </c>
      <c r="F11" t="n">
        <v>4.39</v>
      </c>
      <c r="G11" t="n">
        <v>15.5</v>
      </c>
      <c r="H11" t="n">
        <v>0.21</v>
      </c>
      <c r="I11" t="n">
        <v>17</v>
      </c>
      <c r="J11" t="n">
        <v>278.46</v>
      </c>
      <c r="K11" t="n">
        <v>60.56</v>
      </c>
      <c r="L11" t="n">
        <v>3.25</v>
      </c>
      <c r="M11" t="n">
        <v>15</v>
      </c>
      <c r="N11" t="n">
        <v>74.66</v>
      </c>
      <c r="O11" t="n">
        <v>34577.92</v>
      </c>
      <c r="P11" t="n">
        <v>70.48</v>
      </c>
      <c r="Q11" t="n">
        <v>610.38</v>
      </c>
      <c r="R11" t="n">
        <v>25.1</v>
      </c>
      <c r="S11" t="n">
        <v>13.88</v>
      </c>
      <c r="T11" t="n">
        <v>5668.93</v>
      </c>
      <c r="U11" t="n">
        <v>0.55</v>
      </c>
      <c r="V11" t="n">
        <v>0.91</v>
      </c>
      <c r="W11" t="n">
        <v>0.08</v>
      </c>
      <c r="X11" t="n">
        <v>0.35</v>
      </c>
      <c r="Y11" t="n">
        <v>1</v>
      </c>
      <c r="Z11" t="n">
        <v>10</v>
      </c>
      <c r="AA11" t="n">
        <v>379.011706436783</v>
      </c>
      <c r="AB11" t="n">
        <v>518.5805375631993</v>
      </c>
      <c r="AC11" t="n">
        <v>469.0879388905226</v>
      </c>
      <c r="AD11" t="n">
        <v>379011.706436783</v>
      </c>
      <c r="AE11" t="n">
        <v>518580.5375631994</v>
      </c>
      <c r="AF11" t="n">
        <v>6.433479311768469e-06</v>
      </c>
      <c r="AG11" t="n">
        <v>21.30208333333333</v>
      </c>
      <c r="AH11" t="n">
        <v>469087.9388905226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12.3482</v>
      </c>
      <c r="E12" t="n">
        <v>8.1</v>
      </c>
      <c r="F12" t="n">
        <v>4.36</v>
      </c>
      <c r="G12" t="n">
        <v>16.36</v>
      </c>
      <c r="H12" t="n">
        <v>0.22</v>
      </c>
      <c r="I12" t="n">
        <v>16</v>
      </c>
      <c r="J12" t="n">
        <v>278.95</v>
      </c>
      <c r="K12" t="n">
        <v>60.56</v>
      </c>
      <c r="L12" t="n">
        <v>3.5</v>
      </c>
      <c r="M12" t="n">
        <v>14</v>
      </c>
      <c r="N12" t="n">
        <v>74.90000000000001</v>
      </c>
      <c r="O12" t="n">
        <v>34638.36</v>
      </c>
      <c r="P12" t="n">
        <v>69.58</v>
      </c>
      <c r="Q12" t="n">
        <v>610.41</v>
      </c>
      <c r="R12" t="n">
        <v>23.99</v>
      </c>
      <c r="S12" t="n">
        <v>13.88</v>
      </c>
      <c r="T12" t="n">
        <v>5118.44</v>
      </c>
      <c r="U12" t="n">
        <v>0.58</v>
      </c>
      <c r="V12" t="n">
        <v>0.91</v>
      </c>
      <c r="W12" t="n">
        <v>0.08</v>
      </c>
      <c r="X12" t="n">
        <v>0.32</v>
      </c>
      <c r="Y12" t="n">
        <v>1</v>
      </c>
      <c r="Z12" t="n">
        <v>10</v>
      </c>
      <c r="AA12" t="n">
        <v>368.1425232853645</v>
      </c>
      <c r="AB12" t="n">
        <v>503.7088416609105</v>
      </c>
      <c r="AC12" t="n">
        <v>455.6355767725918</v>
      </c>
      <c r="AD12" t="n">
        <v>368142.5232853645</v>
      </c>
      <c r="AE12" t="n">
        <v>503708.8416609105</v>
      </c>
      <c r="AF12" t="n">
        <v>6.497676239353144e-06</v>
      </c>
      <c r="AG12" t="n">
        <v>21.09375</v>
      </c>
      <c r="AH12" t="n">
        <v>455635.5767725918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12.6033</v>
      </c>
      <c r="E13" t="n">
        <v>7.93</v>
      </c>
      <c r="F13" t="n">
        <v>4.3</v>
      </c>
      <c r="G13" t="n">
        <v>18.44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67.92</v>
      </c>
      <c r="Q13" t="n">
        <v>610.28</v>
      </c>
      <c r="R13" t="n">
        <v>22.18</v>
      </c>
      <c r="S13" t="n">
        <v>13.88</v>
      </c>
      <c r="T13" t="n">
        <v>4224.91</v>
      </c>
      <c r="U13" t="n">
        <v>0.63</v>
      </c>
      <c r="V13" t="n">
        <v>0.93</v>
      </c>
      <c r="W13" t="n">
        <v>0.08</v>
      </c>
      <c r="X13" t="n">
        <v>0.26</v>
      </c>
      <c r="Y13" t="n">
        <v>1</v>
      </c>
      <c r="Z13" t="n">
        <v>10</v>
      </c>
      <c r="AA13" t="n">
        <v>366.1854896902352</v>
      </c>
      <c r="AB13" t="n">
        <v>501.0311419578258</v>
      </c>
      <c r="AC13" t="n">
        <v>453.2134329709945</v>
      </c>
      <c r="AD13" t="n">
        <v>366185.4896902352</v>
      </c>
      <c r="AE13" t="n">
        <v>501031.1419578258</v>
      </c>
      <c r="AF13" t="n">
        <v>6.631910962524051e-06</v>
      </c>
      <c r="AG13" t="n">
        <v>20.65104166666667</v>
      </c>
      <c r="AH13" t="n">
        <v>453213.4329709944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12.5914</v>
      </c>
      <c r="E14" t="n">
        <v>7.94</v>
      </c>
      <c r="F14" t="n">
        <v>4.31</v>
      </c>
      <c r="G14" t="n">
        <v>18.47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67.66</v>
      </c>
      <c r="Q14" t="n">
        <v>610.3200000000001</v>
      </c>
      <c r="R14" t="n">
        <v>22.41</v>
      </c>
      <c r="S14" t="n">
        <v>13.88</v>
      </c>
      <c r="T14" t="n">
        <v>4341.04</v>
      </c>
      <c r="U14" t="n">
        <v>0.62</v>
      </c>
      <c r="V14" t="n">
        <v>0.93</v>
      </c>
      <c r="W14" t="n">
        <v>0.08</v>
      </c>
      <c r="X14" t="n">
        <v>0.27</v>
      </c>
      <c r="Y14" t="n">
        <v>1</v>
      </c>
      <c r="Z14" t="n">
        <v>10</v>
      </c>
      <c r="AA14" t="n">
        <v>366.1494217721668</v>
      </c>
      <c r="AB14" t="n">
        <v>500.9817922411204</v>
      </c>
      <c r="AC14" t="n">
        <v>453.1687931219886</v>
      </c>
      <c r="AD14" t="n">
        <v>366149.4217721668</v>
      </c>
      <c r="AE14" t="n">
        <v>500981.7922411204</v>
      </c>
      <c r="AF14" t="n">
        <v>6.625649131062922e-06</v>
      </c>
      <c r="AG14" t="n">
        <v>20.67708333333333</v>
      </c>
      <c r="AH14" t="n">
        <v>453168.7931219886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12.7177</v>
      </c>
      <c r="E15" t="n">
        <v>7.86</v>
      </c>
      <c r="F15" t="n">
        <v>4.28</v>
      </c>
      <c r="G15" t="n">
        <v>19.77</v>
      </c>
      <c r="H15" t="n">
        <v>0.27</v>
      </c>
      <c r="I15" t="n">
        <v>13</v>
      </c>
      <c r="J15" t="n">
        <v>280.43</v>
      </c>
      <c r="K15" t="n">
        <v>60.56</v>
      </c>
      <c r="L15" t="n">
        <v>4.25</v>
      </c>
      <c r="M15" t="n">
        <v>11</v>
      </c>
      <c r="N15" t="n">
        <v>75.62</v>
      </c>
      <c r="O15" t="n">
        <v>34820.27</v>
      </c>
      <c r="P15" t="n">
        <v>66.81999999999999</v>
      </c>
      <c r="Q15" t="n">
        <v>610.28</v>
      </c>
      <c r="R15" t="n">
        <v>21.53</v>
      </c>
      <c r="S15" t="n">
        <v>13.88</v>
      </c>
      <c r="T15" t="n">
        <v>3905.66</v>
      </c>
      <c r="U15" t="n">
        <v>0.64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365.1475386725892</v>
      </c>
      <c r="AB15" t="n">
        <v>499.6109715843154</v>
      </c>
      <c r="AC15" t="n">
        <v>451.9288016647101</v>
      </c>
      <c r="AD15" t="n">
        <v>365147.5386725892</v>
      </c>
      <c r="AE15" t="n">
        <v>499610.9715843154</v>
      </c>
      <c r="AF15" t="n">
        <v>6.692108737242795e-06</v>
      </c>
      <c r="AG15" t="n">
        <v>20.46875</v>
      </c>
      <c r="AH15" t="n">
        <v>451928.8016647102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12.8393</v>
      </c>
      <c r="E16" t="n">
        <v>7.79</v>
      </c>
      <c r="F16" t="n">
        <v>4.26</v>
      </c>
      <c r="G16" t="n">
        <v>21.3</v>
      </c>
      <c r="H16" t="n">
        <v>0.29</v>
      </c>
      <c r="I16" t="n">
        <v>12</v>
      </c>
      <c r="J16" t="n">
        <v>280.92</v>
      </c>
      <c r="K16" t="n">
        <v>60.56</v>
      </c>
      <c r="L16" t="n">
        <v>4.5</v>
      </c>
      <c r="M16" t="n">
        <v>10</v>
      </c>
      <c r="N16" t="n">
        <v>75.87</v>
      </c>
      <c r="O16" t="n">
        <v>34881.09</v>
      </c>
      <c r="P16" t="n">
        <v>66.01000000000001</v>
      </c>
      <c r="Q16" t="n">
        <v>610.28</v>
      </c>
      <c r="R16" t="n">
        <v>20.89</v>
      </c>
      <c r="S16" t="n">
        <v>13.88</v>
      </c>
      <c r="T16" t="n">
        <v>3588.24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354.4244277373048</v>
      </c>
      <c r="AB16" t="n">
        <v>484.9391381323924</v>
      </c>
      <c r="AC16" t="n">
        <v>438.6572274053912</v>
      </c>
      <c r="AD16" t="n">
        <v>354424.4277373048</v>
      </c>
      <c r="AE16" t="n">
        <v>484939.1381323924</v>
      </c>
      <c r="AF16" t="n">
        <v>6.756095183097684e-06</v>
      </c>
      <c r="AG16" t="n">
        <v>20.28645833333333</v>
      </c>
      <c r="AH16" t="n">
        <v>438657.2274053912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12.9604</v>
      </c>
      <c r="E17" t="n">
        <v>7.72</v>
      </c>
      <c r="F17" t="n">
        <v>4.24</v>
      </c>
      <c r="G17" t="n">
        <v>23.13</v>
      </c>
      <c r="H17" t="n">
        <v>0.3</v>
      </c>
      <c r="I17" t="n">
        <v>11</v>
      </c>
      <c r="J17" t="n">
        <v>281.41</v>
      </c>
      <c r="K17" t="n">
        <v>60.56</v>
      </c>
      <c r="L17" t="n">
        <v>4.75</v>
      </c>
      <c r="M17" t="n">
        <v>9</v>
      </c>
      <c r="N17" t="n">
        <v>76.11</v>
      </c>
      <c r="O17" t="n">
        <v>34942.02</v>
      </c>
      <c r="P17" t="n">
        <v>65.15000000000001</v>
      </c>
      <c r="Q17" t="n">
        <v>610.34</v>
      </c>
      <c r="R17" t="n">
        <v>20.16</v>
      </c>
      <c r="S17" t="n">
        <v>13.88</v>
      </c>
      <c r="T17" t="n">
        <v>3228.29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353.5998546635983</v>
      </c>
      <c r="AB17" t="n">
        <v>483.8109208753506</v>
      </c>
      <c r="AC17" t="n">
        <v>437.6366856198986</v>
      </c>
      <c r="AD17" t="n">
        <v>353599.8546635982</v>
      </c>
      <c r="AE17" t="n">
        <v>483810.9208753506</v>
      </c>
      <c r="AF17" t="n">
        <v>6.81981852679034e-06</v>
      </c>
      <c r="AG17" t="n">
        <v>20.10416666666667</v>
      </c>
      <c r="AH17" t="n">
        <v>437636.6856198985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12.9758</v>
      </c>
      <c r="E18" t="n">
        <v>7.71</v>
      </c>
      <c r="F18" t="n">
        <v>4.23</v>
      </c>
      <c r="G18" t="n">
        <v>23.08</v>
      </c>
      <c r="H18" t="n">
        <v>0.32</v>
      </c>
      <c r="I18" t="n">
        <v>11</v>
      </c>
      <c r="J18" t="n">
        <v>281.91</v>
      </c>
      <c r="K18" t="n">
        <v>60.56</v>
      </c>
      <c r="L18" t="n">
        <v>5</v>
      </c>
      <c r="M18" t="n">
        <v>9</v>
      </c>
      <c r="N18" t="n">
        <v>76.34999999999999</v>
      </c>
      <c r="O18" t="n">
        <v>35003.04</v>
      </c>
      <c r="P18" t="n">
        <v>64.38</v>
      </c>
      <c r="Q18" t="n">
        <v>610.3099999999999</v>
      </c>
      <c r="R18" t="n">
        <v>19.88</v>
      </c>
      <c r="S18" t="n">
        <v>13.88</v>
      </c>
      <c r="T18" t="n">
        <v>3092.44</v>
      </c>
      <c r="U18" t="n">
        <v>0.7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353.1940286029549</v>
      </c>
      <c r="AB18" t="n">
        <v>483.2556517553962</v>
      </c>
      <c r="AC18" t="n">
        <v>437.1344106054274</v>
      </c>
      <c r="AD18" t="n">
        <v>353194.0286029549</v>
      </c>
      <c r="AE18" t="n">
        <v>483255.6517553962</v>
      </c>
      <c r="AF18" t="n">
        <v>6.827922073387093e-06</v>
      </c>
      <c r="AG18" t="n">
        <v>20.078125</v>
      </c>
      <c r="AH18" t="n">
        <v>437134.4106054275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13.1603</v>
      </c>
      <c r="E19" t="n">
        <v>7.6</v>
      </c>
      <c r="F19" t="n">
        <v>4.18</v>
      </c>
      <c r="G19" t="n">
        <v>25.05</v>
      </c>
      <c r="H19" t="n">
        <v>0.33</v>
      </c>
      <c r="I19" t="n">
        <v>10</v>
      </c>
      <c r="J19" t="n">
        <v>282.4</v>
      </c>
      <c r="K19" t="n">
        <v>60.56</v>
      </c>
      <c r="L19" t="n">
        <v>5.25</v>
      </c>
      <c r="M19" t="n">
        <v>8</v>
      </c>
      <c r="N19" t="n">
        <v>76.59999999999999</v>
      </c>
      <c r="O19" t="n">
        <v>35064.15</v>
      </c>
      <c r="P19" t="n">
        <v>62.91</v>
      </c>
      <c r="Q19" t="n">
        <v>610.26</v>
      </c>
      <c r="R19" t="n">
        <v>18.23</v>
      </c>
      <c r="S19" t="n">
        <v>13.88</v>
      </c>
      <c r="T19" t="n">
        <v>2269.73</v>
      </c>
      <c r="U19" t="n">
        <v>0.76</v>
      </c>
      <c r="V19" t="n">
        <v>0.96</v>
      </c>
      <c r="W19" t="n">
        <v>0.06</v>
      </c>
      <c r="X19" t="n">
        <v>0.14</v>
      </c>
      <c r="Y19" t="n">
        <v>1</v>
      </c>
      <c r="Z19" t="n">
        <v>10</v>
      </c>
      <c r="AA19" t="n">
        <v>341.8394480457166</v>
      </c>
      <c r="AB19" t="n">
        <v>467.7198137082422</v>
      </c>
      <c r="AC19" t="n">
        <v>423.0812911368082</v>
      </c>
      <c r="AD19" t="n">
        <v>341839.4480457166</v>
      </c>
      <c r="AE19" t="n">
        <v>467719.8137082421</v>
      </c>
      <c r="AF19" t="n">
        <v>6.925006771250804e-06</v>
      </c>
      <c r="AG19" t="n">
        <v>19.79166666666667</v>
      </c>
      <c r="AH19" t="n">
        <v>423081.2911368082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13.0312</v>
      </c>
      <c r="E20" t="n">
        <v>7.67</v>
      </c>
      <c r="F20" t="n">
        <v>4.25</v>
      </c>
      <c r="G20" t="n">
        <v>25.5</v>
      </c>
      <c r="H20" t="n">
        <v>0.35</v>
      </c>
      <c r="I20" t="n">
        <v>10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63.98</v>
      </c>
      <c r="Q20" t="n">
        <v>610.26</v>
      </c>
      <c r="R20" t="n">
        <v>20.82</v>
      </c>
      <c r="S20" t="n">
        <v>13.88</v>
      </c>
      <c r="T20" t="n">
        <v>3566.2</v>
      </c>
      <c r="U20" t="n">
        <v>0.67</v>
      </c>
      <c r="V20" t="n">
        <v>0.9399999999999999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352.8171890868829</v>
      </c>
      <c r="AB20" t="n">
        <v>482.7400433045202</v>
      </c>
      <c r="AC20" t="n">
        <v>436.6680111014422</v>
      </c>
      <c r="AD20" t="n">
        <v>352817.1890868829</v>
      </c>
      <c r="AE20" t="n">
        <v>482740.0433045202</v>
      </c>
      <c r="AF20" t="n">
        <v>6.857073792962431e-06</v>
      </c>
      <c r="AG20" t="n">
        <v>19.97395833333333</v>
      </c>
      <c r="AH20" t="n">
        <v>436668.0111014422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13.2018</v>
      </c>
      <c r="E21" t="n">
        <v>7.57</v>
      </c>
      <c r="F21" t="n">
        <v>4.2</v>
      </c>
      <c r="G21" t="n">
        <v>28.02</v>
      </c>
      <c r="H21" t="n">
        <v>0.36</v>
      </c>
      <c r="I21" t="n">
        <v>9</v>
      </c>
      <c r="J21" t="n">
        <v>283.4</v>
      </c>
      <c r="K21" t="n">
        <v>60.56</v>
      </c>
      <c r="L21" t="n">
        <v>5.75</v>
      </c>
      <c r="M21" t="n">
        <v>7</v>
      </c>
      <c r="N21" t="n">
        <v>77.09</v>
      </c>
      <c r="O21" t="n">
        <v>35186.68</v>
      </c>
      <c r="P21" t="n">
        <v>62.6</v>
      </c>
      <c r="Q21" t="n">
        <v>610.3099999999999</v>
      </c>
      <c r="R21" t="n">
        <v>19.18</v>
      </c>
      <c r="S21" t="n">
        <v>13.88</v>
      </c>
      <c r="T21" t="n">
        <v>2748.61</v>
      </c>
      <c r="U21" t="n">
        <v>0.72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341.6523597113408</v>
      </c>
      <c r="AB21" t="n">
        <v>467.4638311953945</v>
      </c>
      <c r="AC21" t="n">
        <v>422.849739235713</v>
      </c>
      <c r="AD21" t="n">
        <v>341652.3597113408</v>
      </c>
      <c r="AE21" t="n">
        <v>467463.8311953945</v>
      </c>
      <c r="AF21" t="n">
        <v>6.946844250716083e-06</v>
      </c>
      <c r="AG21" t="n">
        <v>19.71354166666667</v>
      </c>
      <c r="AH21" t="n">
        <v>422849.739235713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13.21</v>
      </c>
      <c r="E22" t="n">
        <v>7.57</v>
      </c>
      <c r="F22" t="n">
        <v>4.2</v>
      </c>
      <c r="G22" t="n">
        <v>27.99</v>
      </c>
      <c r="H22" t="n">
        <v>0.38</v>
      </c>
      <c r="I22" t="n">
        <v>9</v>
      </c>
      <c r="J22" t="n">
        <v>283.9</v>
      </c>
      <c r="K22" t="n">
        <v>60.56</v>
      </c>
      <c r="L22" t="n">
        <v>6</v>
      </c>
      <c r="M22" t="n">
        <v>7</v>
      </c>
      <c r="N22" t="n">
        <v>77.34</v>
      </c>
      <c r="O22" t="n">
        <v>35248.1</v>
      </c>
      <c r="P22" t="n">
        <v>61.99</v>
      </c>
      <c r="Q22" t="n">
        <v>610.26</v>
      </c>
      <c r="R22" t="n">
        <v>19.02</v>
      </c>
      <c r="S22" t="n">
        <v>13.88</v>
      </c>
      <c r="T22" t="n">
        <v>2669.27</v>
      </c>
      <c r="U22" t="n">
        <v>0.73</v>
      </c>
      <c r="V22" t="n">
        <v>0.95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341.3764549676173</v>
      </c>
      <c r="AB22" t="n">
        <v>467.0863261529738</v>
      </c>
      <c r="AC22" t="n">
        <v>422.5082627447093</v>
      </c>
      <c r="AD22" t="n">
        <v>341376.4549676173</v>
      </c>
      <c r="AE22" t="n">
        <v>467086.3261529738</v>
      </c>
      <c r="AF22" t="n">
        <v>6.951159126176693e-06</v>
      </c>
      <c r="AG22" t="n">
        <v>19.71354166666667</v>
      </c>
      <c r="AH22" t="n">
        <v>422508.2627447093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13.3338</v>
      </c>
      <c r="E23" t="n">
        <v>7.5</v>
      </c>
      <c r="F23" t="n">
        <v>4.18</v>
      </c>
      <c r="G23" t="n">
        <v>31.36</v>
      </c>
      <c r="H23" t="n">
        <v>0.39</v>
      </c>
      <c r="I23" t="n">
        <v>8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60.87</v>
      </c>
      <c r="Q23" t="n">
        <v>610.26</v>
      </c>
      <c r="R23" t="n">
        <v>18.39</v>
      </c>
      <c r="S23" t="n">
        <v>13.88</v>
      </c>
      <c r="T23" t="n">
        <v>2359.89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340.488532150762</v>
      </c>
      <c r="AB23" t="n">
        <v>465.8714309825622</v>
      </c>
      <c r="AC23" t="n">
        <v>421.4093154642458</v>
      </c>
      <c r="AD23" t="n">
        <v>340488.532150762</v>
      </c>
      <c r="AE23" t="n">
        <v>465871.4309825622</v>
      </c>
      <c r="AF23" t="n">
        <v>7.016303221545403e-06</v>
      </c>
      <c r="AG23" t="n">
        <v>19.53125</v>
      </c>
      <c r="AH23" t="n">
        <v>421409.3154642457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13.3289</v>
      </c>
      <c r="E24" t="n">
        <v>7.5</v>
      </c>
      <c r="F24" t="n">
        <v>4.18</v>
      </c>
      <c r="G24" t="n">
        <v>31.38</v>
      </c>
      <c r="H24" t="n">
        <v>0.41</v>
      </c>
      <c r="I24" t="n">
        <v>8</v>
      </c>
      <c r="J24" t="n">
        <v>284.89</v>
      </c>
      <c r="K24" t="n">
        <v>60.56</v>
      </c>
      <c r="L24" t="n">
        <v>6.5</v>
      </c>
      <c r="M24" t="n">
        <v>6</v>
      </c>
      <c r="N24" t="n">
        <v>77.84</v>
      </c>
      <c r="O24" t="n">
        <v>35371.22</v>
      </c>
      <c r="P24" t="n">
        <v>60.62</v>
      </c>
      <c r="Q24" t="n">
        <v>610.28</v>
      </c>
      <c r="R24" t="n">
        <v>18.46</v>
      </c>
      <c r="S24" t="n">
        <v>13.88</v>
      </c>
      <c r="T24" t="n">
        <v>2393.67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340.4006088279601</v>
      </c>
      <c r="AB24" t="n">
        <v>465.7511304134015</v>
      </c>
      <c r="AC24" t="n">
        <v>421.3004962125628</v>
      </c>
      <c r="AD24" t="n">
        <v>340400.6088279601</v>
      </c>
      <c r="AE24" t="n">
        <v>465751.1304134015</v>
      </c>
      <c r="AF24" t="n">
        <v>7.013724820355528e-06</v>
      </c>
      <c r="AG24" t="n">
        <v>19.53125</v>
      </c>
      <c r="AH24" t="n">
        <v>421300.4962125628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13.3294</v>
      </c>
      <c r="E25" t="n">
        <v>7.5</v>
      </c>
      <c r="F25" t="n">
        <v>4.18</v>
      </c>
      <c r="G25" t="n">
        <v>31.38</v>
      </c>
      <c r="H25" t="n">
        <v>0.42</v>
      </c>
      <c r="I25" t="n">
        <v>8</v>
      </c>
      <c r="J25" t="n">
        <v>285.39</v>
      </c>
      <c r="K25" t="n">
        <v>60.56</v>
      </c>
      <c r="L25" t="n">
        <v>6.75</v>
      </c>
      <c r="M25" t="n">
        <v>6</v>
      </c>
      <c r="N25" t="n">
        <v>78.09</v>
      </c>
      <c r="O25" t="n">
        <v>35432.93</v>
      </c>
      <c r="P25" t="n">
        <v>60.28</v>
      </c>
      <c r="Q25" t="n">
        <v>610.26</v>
      </c>
      <c r="R25" t="n">
        <v>18.5</v>
      </c>
      <c r="S25" t="n">
        <v>13.88</v>
      </c>
      <c r="T25" t="n">
        <v>2415.81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340.2603576815357</v>
      </c>
      <c r="AB25" t="n">
        <v>465.5592326074197</v>
      </c>
      <c r="AC25" t="n">
        <v>421.1269128638536</v>
      </c>
      <c r="AD25" t="n">
        <v>340260.3576815357</v>
      </c>
      <c r="AE25" t="n">
        <v>465559.2326074197</v>
      </c>
      <c r="AF25" t="n">
        <v>7.013987922517759e-06</v>
      </c>
      <c r="AG25" t="n">
        <v>19.53125</v>
      </c>
      <c r="AH25" t="n">
        <v>421126.9128638536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13.3368</v>
      </c>
      <c r="E26" t="n">
        <v>7.5</v>
      </c>
      <c r="F26" t="n">
        <v>4.18</v>
      </c>
      <c r="G26" t="n">
        <v>31.34</v>
      </c>
      <c r="H26" t="n">
        <v>0.44</v>
      </c>
      <c r="I26" t="n">
        <v>8</v>
      </c>
      <c r="J26" t="n">
        <v>285.9</v>
      </c>
      <c r="K26" t="n">
        <v>60.56</v>
      </c>
      <c r="L26" t="n">
        <v>7</v>
      </c>
      <c r="M26" t="n">
        <v>6</v>
      </c>
      <c r="N26" t="n">
        <v>78.34</v>
      </c>
      <c r="O26" t="n">
        <v>35494.74</v>
      </c>
      <c r="P26" t="n">
        <v>59.31</v>
      </c>
      <c r="Q26" t="n">
        <v>610.33</v>
      </c>
      <c r="R26" t="n">
        <v>18.28</v>
      </c>
      <c r="S26" t="n">
        <v>13.88</v>
      </c>
      <c r="T26" t="n">
        <v>2303.14</v>
      </c>
      <c r="U26" t="n">
        <v>0.76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339.843331994448</v>
      </c>
      <c r="AB26" t="n">
        <v>464.9886396644715</v>
      </c>
      <c r="AC26" t="n">
        <v>420.6107765105482</v>
      </c>
      <c r="AD26" t="n">
        <v>339843.331994448</v>
      </c>
      <c r="AE26" t="n">
        <v>464988.6396644715</v>
      </c>
      <c r="AF26" t="n">
        <v>7.017881834518798e-06</v>
      </c>
      <c r="AG26" t="n">
        <v>19.53125</v>
      </c>
      <c r="AH26" t="n">
        <v>420610.7765105482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13.5206</v>
      </c>
      <c r="E27" t="n">
        <v>7.4</v>
      </c>
      <c r="F27" t="n">
        <v>4.13</v>
      </c>
      <c r="G27" t="n">
        <v>35.4</v>
      </c>
      <c r="H27" t="n">
        <v>0.45</v>
      </c>
      <c r="I27" t="n">
        <v>7</v>
      </c>
      <c r="J27" t="n">
        <v>286.4</v>
      </c>
      <c r="K27" t="n">
        <v>60.56</v>
      </c>
      <c r="L27" t="n">
        <v>7.25</v>
      </c>
      <c r="M27" t="n">
        <v>5</v>
      </c>
      <c r="N27" t="n">
        <v>78.59</v>
      </c>
      <c r="O27" t="n">
        <v>35556.78</v>
      </c>
      <c r="P27" t="n">
        <v>58.07</v>
      </c>
      <c r="Q27" t="n">
        <v>610.26</v>
      </c>
      <c r="R27" t="n">
        <v>16.77</v>
      </c>
      <c r="S27" t="n">
        <v>13.88</v>
      </c>
      <c r="T27" t="n">
        <v>1556.65</v>
      </c>
      <c r="U27" t="n">
        <v>0.83</v>
      </c>
      <c r="V27" t="n">
        <v>0.97</v>
      </c>
      <c r="W27" t="n">
        <v>0.06</v>
      </c>
      <c r="X27" t="n">
        <v>0.09</v>
      </c>
      <c r="Y27" t="n">
        <v>1</v>
      </c>
      <c r="Z27" t="n">
        <v>10</v>
      </c>
      <c r="AA27" t="n">
        <v>338.5674721462719</v>
      </c>
      <c r="AB27" t="n">
        <v>463.242951933233</v>
      </c>
      <c r="AC27" t="n">
        <v>419.031694766291</v>
      </c>
      <c r="AD27" t="n">
        <v>338567.4721462719</v>
      </c>
      <c r="AE27" t="n">
        <v>463242.951933233</v>
      </c>
      <c r="AF27" t="n">
        <v>7.114598189355381e-06</v>
      </c>
      <c r="AG27" t="n">
        <v>19.27083333333333</v>
      </c>
      <c r="AH27" t="n">
        <v>419031.694766291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13.4484</v>
      </c>
      <c r="E28" t="n">
        <v>7.44</v>
      </c>
      <c r="F28" t="n">
        <v>4.17</v>
      </c>
      <c r="G28" t="n">
        <v>35.74</v>
      </c>
      <c r="H28" t="n">
        <v>0.47</v>
      </c>
      <c r="I28" t="n">
        <v>7</v>
      </c>
      <c r="J28" t="n">
        <v>286.9</v>
      </c>
      <c r="K28" t="n">
        <v>60.56</v>
      </c>
      <c r="L28" t="n">
        <v>7.5</v>
      </c>
      <c r="M28" t="n">
        <v>5</v>
      </c>
      <c r="N28" t="n">
        <v>78.84999999999999</v>
      </c>
      <c r="O28" t="n">
        <v>35618.8</v>
      </c>
      <c r="P28" t="n">
        <v>58.25</v>
      </c>
      <c r="Q28" t="n">
        <v>610.36</v>
      </c>
      <c r="R28" t="n">
        <v>18.09</v>
      </c>
      <c r="S28" t="n">
        <v>13.88</v>
      </c>
      <c r="T28" t="n">
        <v>2214.71</v>
      </c>
      <c r="U28" t="n">
        <v>0.77</v>
      </c>
      <c r="V28" t="n">
        <v>0.96</v>
      </c>
      <c r="W28" t="n">
        <v>0.06</v>
      </c>
      <c r="X28" t="n">
        <v>0.13</v>
      </c>
      <c r="Y28" t="n">
        <v>1</v>
      </c>
      <c r="Z28" t="n">
        <v>10</v>
      </c>
      <c r="AA28" t="n">
        <v>338.966562857023</v>
      </c>
      <c r="AB28" t="n">
        <v>463.7890054503221</v>
      </c>
      <c r="AC28" t="n">
        <v>419.5256337021</v>
      </c>
      <c r="AD28" t="n">
        <v>338966.562857023</v>
      </c>
      <c r="AE28" t="n">
        <v>463789.0054503221</v>
      </c>
      <c r="AF28" t="n">
        <v>7.07660623712904e-06</v>
      </c>
      <c r="AG28" t="n">
        <v>19.375</v>
      </c>
      <c r="AH28" t="n">
        <v>419525.6337021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13.4539</v>
      </c>
      <c r="E29" t="n">
        <v>7.43</v>
      </c>
      <c r="F29" t="n">
        <v>4.17</v>
      </c>
      <c r="G29" t="n">
        <v>35.71</v>
      </c>
      <c r="H29" t="n">
        <v>0.48</v>
      </c>
      <c r="I29" t="n">
        <v>7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57.11</v>
      </c>
      <c r="Q29" t="n">
        <v>610.28</v>
      </c>
      <c r="R29" t="n">
        <v>18.03</v>
      </c>
      <c r="S29" t="n">
        <v>13.88</v>
      </c>
      <c r="T29" t="n">
        <v>2185.59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338.4902936276944</v>
      </c>
      <c r="AB29" t="n">
        <v>463.1373528792394</v>
      </c>
      <c r="AC29" t="n">
        <v>418.9361739378014</v>
      </c>
      <c r="AD29" t="n">
        <v>338490.2936276944</v>
      </c>
      <c r="AE29" t="n">
        <v>463137.3528792394</v>
      </c>
      <c r="AF29" t="n">
        <v>7.079500360913596e-06</v>
      </c>
      <c r="AG29" t="n">
        <v>19.34895833333333</v>
      </c>
      <c r="AH29" t="n">
        <v>418936.1739378013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13.6044</v>
      </c>
      <c r="E30" t="n">
        <v>7.35</v>
      </c>
      <c r="F30" t="n">
        <v>4.14</v>
      </c>
      <c r="G30" t="n">
        <v>41.36</v>
      </c>
      <c r="H30" t="n">
        <v>0.49</v>
      </c>
      <c r="I30" t="n">
        <v>6</v>
      </c>
      <c r="J30" t="n">
        <v>287.91</v>
      </c>
      <c r="K30" t="n">
        <v>60.56</v>
      </c>
      <c r="L30" t="n">
        <v>8</v>
      </c>
      <c r="M30" t="n">
        <v>4</v>
      </c>
      <c r="N30" t="n">
        <v>79.36</v>
      </c>
      <c r="O30" t="n">
        <v>35743.15</v>
      </c>
      <c r="P30" t="n">
        <v>55.81</v>
      </c>
      <c r="Q30" t="n">
        <v>610.26</v>
      </c>
      <c r="R30" t="n">
        <v>16.99</v>
      </c>
      <c r="S30" t="n">
        <v>13.88</v>
      </c>
      <c r="T30" t="n">
        <v>1671.12</v>
      </c>
      <c r="U30" t="n">
        <v>0.82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337.4695818936813</v>
      </c>
      <c r="AB30" t="n">
        <v>461.740770054139</v>
      </c>
      <c r="AC30" t="n">
        <v>417.6728790174122</v>
      </c>
      <c r="AD30" t="n">
        <v>337469.5818936813</v>
      </c>
      <c r="AE30" t="n">
        <v>461740.770054139</v>
      </c>
      <c r="AF30" t="n">
        <v>7.15869411174551e-06</v>
      </c>
      <c r="AG30" t="n">
        <v>19.140625</v>
      </c>
      <c r="AH30" t="n">
        <v>417672.8790174122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13.6029</v>
      </c>
      <c r="E31" t="n">
        <v>7.35</v>
      </c>
      <c r="F31" t="n">
        <v>4.14</v>
      </c>
      <c r="G31" t="n">
        <v>41.37</v>
      </c>
      <c r="H31" t="n">
        <v>0.51</v>
      </c>
      <c r="I31" t="n">
        <v>6</v>
      </c>
      <c r="J31" t="n">
        <v>288.42</v>
      </c>
      <c r="K31" t="n">
        <v>60.56</v>
      </c>
      <c r="L31" t="n">
        <v>8.25</v>
      </c>
      <c r="M31" t="n">
        <v>4</v>
      </c>
      <c r="N31" t="n">
        <v>79.61</v>
      </c>
      <c r="O31" t="n">
        <v>35805.48</v>
      </c>
      <c r="P31" t="n">
        <v>55.93</v>
      </c>
      <c r="Q31" t="n">
        <v>610.26</v>
      </c>
      <c r="R31" t="n">
        <v>17.04</v>
      </c>
      <c r="S31" t="n">
        <v>13.88</v>
      </c>
      <c r="T31" t="n">
        <v>1694.15</v>
      </c>
      <c r="U31" t="n">
        <v>0.8100000000000001</v>
      </c>
      <c r="V31" t="n">
        <v>0.96</v>
      </c>
      <c r="W31" t="n">
        <v>0.06</v>
      </c>
      <c r="X31" t="n">
        <v>0.1</v>
      </c>
      <c r="Y31" t="n">
        <v>1</v>
      </c>
      <c r="Z31" t="n">
        <v>10</v>
      </c>
      <c r="AA31" t="n">
        <v>337.5215108110905</v>
      </c>
      <c r="AB31" t="n">
        <v>461.8118214898803</v>
      </c>
      <c r="AC31" t="n">
        <v>417.7371494038478</v>
      </c>
      <c r="AD31" t="n">
        <v>337521.5108110905</v>
      </c>
      <c r="AE31" t="n">
        <v>461811.8214898803</v>
      </c>
      <c r="AF31" t="n">
        <v>7.157904805258814e-06</v>
      </c>
      <c r="AG31" t="n">
        <v>19.140625</v>
      </c>
      <c r="AH31" t="n">
        <v>417737.1494038478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13.5993</v>
      </c>
      <c r="E32" t="n">
        <v>7.35</v>
      </c>
      <c r="F32" t="n">
        <v>4.14</v>
      </c>
      <c r="G32" t="n">
        <v>41.39</v>
      </c>
      <c r="H32" t="n">
        <v>0.52</v>
      </c>
      <c r="I32" t="n">
        <v>6</v>
      </c>
      <c r="J32" t="n">
        <v>288.92</v>
      </c>
      <c r="K32" t="n">
        <v>60.56</v>
      </c>
      <c r="L32" t="n">
        <v>8.5</v>
      </c>
      <c r="M32" t="n">
        <v>4</v>
      </c>
      <c r="N32" t="n">
        <v>79.87</v>
      </c>
      <c r="O32" t="n">
        <v>35867.91</v>
      </c>
      <c r="P32" t="n">
        <v>55.57</v>
      </c>
      <c r="Q32" t="n">
        <v>610.26</v>
      </c>
      <c r="R32" t="n">
        <v>17.03</v>
      </c>
      <c r="S32" t="n">
        <v>13.88</v>
      </c>
      <c r="T32" t="n">
        <v>1690.19</v>
      </c>
      <c r="U32" t="n">
        <v>0.82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337.3868802846821</v>
      </c>
      <c r="AB32" t="n">
        <v>461.6276140641688</v>
      </c>
      <c r="AC32" t="n">
        <v>417.5705224763093</v>
      </c>
      <c r="AD32" t="n">
        <v>337386.8802846821</v>
      </c>
      <c r="AE32" t="n">
        <v>461627.6140641688</v>
      </c>
      <c r="AF32" t="n">
        <v>7.156010469690741e-06</v>
      </c>
      <c r="AG32" t="n">
        <v>19.140625</v>
      </c>
      <c r="AH32" t="n">
        <v>417570.5224763093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13.5988</v>
      </c>
      <c r="E33" t="n">
        <v>7.35</v>
      </c>
      <c r="F33" t="n">
        <v>4.14</v>
      </c>
      <c r="G33" t="n">
        <v>41.39</v>
      </c>
      <c r="H33" t="n">
        <v>0.54</v>
      </c>
      <c r="I33" t="n">
        <v>6</v>
      </c>
      <c r="J33" t="n">
        <v>289.43</v>
      </c>
      <c r="K33" t="n">
        <v>60.56</v>
      </c>
      <c r="L33" t="n">
        <v>8.75</v>
      </c>
      <c r="M33" t="n">
        <v>2</v>
      </c>
      <c r="N33" t="n">
        <v>80.12</v>
      </c>
      <c r="O33" t="n">
        <v>35930.44</v>
      </c>
      <c r="P33" t="n">
        <v>55.21</v>
      </c>
      <c r="Q33" t="n">
        <v>610.3</v>
      </c>
      <c r="R33" t="n">
        <v>16.96</v>
      </c>
      <c r="S33" t="n">
        <v>13.88</v>
      </c>
      <c r="T33" t="n">
        <v>1656.78</v>
      </c>
      <c r="U33" t="n">
        <v>0.82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337.2441203729708</v>
      </c>
      <c r="AB33" t="n">
        <v>461.4322836548426</v>
      </c>
      <c r="AC33" t="n">
        <v>417.3938341271013</v>
      </c>
      <c r="AD33" t="n">
        <v>337244.1203729708</v>
      </c>
      <c r="AE33" t="n">
        <v>461432.2836548426</v>
      </c>
      <c r="AF33" t="n">
        <v>7.155747367528508e-06</v>
      </c>
      <c r="AG33" t="n">
        <v>19.140625</v>
      </c>
      <c r="AH33" t="n">
        <v>417393.8341271013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13.5895</v>
      </c>
      <c r="E34" t="n">
        <v>7.36</v>
      </c>
      <c r="F34" t="n">
        <v>4.14</v>
      </c>
      <c r="G34" t="n">
        <v>41.44</v>
      </c>
      <c r="H34" t="n">
        <v>0.55</v>
      </c>
      <c r="I34" t="n">
        <v>6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54.99</v>
      </c>
      <c r="Q34" t="n">
        <v>610.26</v>
      </c>
      <c r="R34" t="n">
        <v>17.01</v>
      </c>
      <c r="S34" t="n">
        <v>13.88</v>
      </c>
      <c r="T34" t="n">
        <v>1678.57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337.180205964581</v>
      </c>
      <c r="AB34" t="n">
        <v>461.344833141579</v>
      </c>
      <c r="AC34" t="n">
        <v>417.3147297680861</v>
      </c>
      <c r="AD34" t="n">
        <v>337180.2059645811</v>
      </c>
      <c r="AE34" t="n">
        <v>461344.8331415791</v>
      </c>
      <c r="AF34" t="n">
        <v>7.150853667310987e-06</v>
      </c>
      <c r="AG34" t="n">
        <v>19.16666666666667</v>
      </c>
      <c r="AH34" t="n">
        <v>417314.7297680861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14.8521</v>
      </c>
      <c r="E2" t="n">
        <v>6.73</v>
      </c>
      <c r="F2" t="n">
        <v>4.58</v>
      </c>
      <c r="G2" t="n">
        <v>10.56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23.87</v>
      </c>
      <c r="Q2" t="n">
        <v>610.39</v>
      </c>
      <c r="R2" t="n">
        <v>29.86</v>
      </c>
      <c r="S2" t="n">
        <v>13.88</v>
      </c>
      <c r="T2" t="n">
        <v>8007.4</v>
      </c>
      <c r="U2" t="n">
        <v>0.46</v>
      </c>
      <c r="V2" t="n">
        <v>0.87</v>
      </c>
      <c r="W2" t="n">
        <v>0.12</v>
      </c>
      <c r="X2" t="n">
        <v>0.53</v>
      </c>
      <c r="Y2" t="n">
        <v>1</v>
      </c>
      <c r="Z2" t="n">
        <v>10</v>
      </c>
      <c r="AA2" t="n">
        <v>267.9052548339838</v>
      </c>
      <c r="AB2" t="n">
        <v>366.5597888095476</v>
      </c>
      <c r="AC2" t="n">
        <v>331.5758370354583</v>
      </c>
      <c r="AD2" t="n">
        <v>267905.2548339838</v>
      </c>
      <c r="AE2" t="n">
        <v>366559.7888095476</v>
      </c>
      <c r="AF2" t="n">
        <v>1.565803983202973e-05</v>
      </c>
      <c r="AG2" t="n">
        <v>17.52604166666667</v>
      </c>
      <c r="AH2" t="n">
        <v>331575.8370354583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11.3787</v>
      </c>
      <c r="E2" t="n">
        <v>8.789999999999999</v>
      </c>
      <c r="F2" t="n">
        <v>4.92</v>
      </c>
      <c r="G2" t="n">
        <v>6.72</v>
      </c>
      <c r="H2" t="n">
        <v>0.11</v>
      </c>
      <c r="I2" t="n">
        <v>44</v>
      </c>
      <c r="J2" t="n">
        <v>167.88</v>
      </c>
      <c r="K2" t="n">
        <v>51.39</v>
      </c>
      <c r="L2" t="n">
        <v>1</v>
      </c>
      <c r="M2" t="n">
        <v>42</v>
      </c>
      <c r="N2" t="n">
        <v>30.49</v>
      </c>
      <c r="O2" t="n">
        <v>20939.59</v>
      </c>
      <c r="P2" t="n">
        <v>59.7</v>
      </c>
      <c r="Q2" t="n">
        <v>610.41</v>
      </c>
      <c r="R2" t="n">
        <v>41.56</v>
      </c>
      <c r="S2" t="n">
        <v>13.88</v>
      </c>
      <c r="T2" t="n">
        <v>13763.08</v>
      </c>
      <c r="U2" t="n">
        <v>0.33</v>
      </c>
      <c r="V2" t="n">
        <v>0.8100000000000001</v>
      </c>
      <c r="W2" t="n">
        <v>0.12</v>
      </c>
      <c r="X2" t="n">
        <v>0.88</v>
      </c>
      <c r="Y2" t="n">
        <v>1</v>
      </c>
      <c r="Z2" t="n">
        <v>10</v>
      </c>
      <c r="AA2" t="n">
        <v>386.8948654050113</v>
      </c>
      <c r="AB2" t="n">
        <v>529.366623443958</v>
      </c>
      <c r="AC2" t="n">
        <v>478.8446158731882</v>
      </c>
      <c r="AD2" t="n">
        <v>386894.8654050113</v>
      </c>
      <c r="AE2" t="n">
        <v>529366.623443958</v>
      </c>
      <c r="AF2" t="n">
        <v>7.322520274329012e-06</v>
      </c>
      <c r="AG2" t="n">
        <v>22.890625</v>
      </c>
      <c r="AH2" t="n">
        <v>478844.6158731882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12.1273</v>
      </c>
      <c r="E3" t="n">
        <v>8.25</v>
      </c>
      <c r="F3" t="n">
        <v>4.72</v>
      </c>
      <c r="G3" t="n">
        <v>8.33</v>
      </c>
      <c r="H3" t="n">
        <v>0.13</v>
      </c>
      <c r="I3" t="n">
        <v>34</v>
      </c>
      <c r="J3" t="n">
        <v>168.25</v>
      </c>
      <c r="K3" t="n">
        <v>51.39</v>
      </c>
      <c r="L3" t="n">
        <v>1.25</v>
      </c>
      <c r="M3" t="n">
        <v>32</v>
      </c>
      <c r="N3" t="n">
        <v>30.6</v>
      </c>
      <c r="O3" t="n">
        <v>20984.25</v>
      </c>
      <c r="P3" t="n">
        <v>56.35</v>
      </c>
      <c r="Q3" t="n">
        <v>610.37</v>
      </c>
      <c r="R3" t="n">
        <v>35.37</v>
      </c>
      <c r="S3" t="n">
        <v>13.88</v>
      </c>
      <c r="T3" t="n">
        <v>10718.54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362.5071077937113</v>
      </c>
      <c r="AB3" t="n">
        <v>495.9982175682455</v>
      </c>
      <c r="AC3" t="n">
        <v>448.6608438214019</v>
      </c>
      <c r="AD3" t="n">
        <v>362507.1077937112</v>
      </c>
      <c r="AE3" t="n">
        <v>495998.2175682455</v>
      </c>
      <c r="AF3" t="n">
        <v>7.804265875967398e-06</v>
      </c>
      <c r="AG3" t="n">
        <v>21.484375</v>
      </c>
      <c r="AH3" t="n">
        <v>448660.8438214019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12.7271</v>
      </c>
      <c r="E4" t="n">
        <v>7.86</v>
      </c>
      <c r="F4" t="n">
        <v>4.57</v>
      </c>
      <c r="G4" t="n">
        <v>10.15</v>
      </c>
      <c r="H4" t="n">
        <v>0.16</v>
      </c>
      <c r="I4" t="n">
        <v>27</v>
      </c>
      <c r="J4" t="n">
        <v>168.61</v>
      </c>
      <c r="K4" t="n">
        <v>51.39</v>
      </c>
      <c r="L4" t="n">
        <v>1.5</v>
      </c>
      <c r="M4" t="n">
        <v>25</v>
      </c>
      <c r="N4" t="n">
        <v>30.71</v>
      </c>
      <c r="O4" t="n">
        <v>21028.94</v>
      </c>
      <c r="P4" t="n">
        <v>53.67</v>
      </c>
      <c r="Q4" t="n">
        <v>610.49</v>
      </c>
      <c r="R4" t="n">
        <v>30.51</v>
      </c>
      <c r="S4" t="n">
        <v>13.88</v>
      </c>
      <c r="T4" t="n">
        <v>8325.879999999999</v>
      </c>
      <c r="U4" t="n">
        <v>0.46</v>
      </c>
      <c r="V4" t="n">
        <v>0.87</v>
      </c>
      <c r="W4" t="n">
        <v>0.1</v>
      </c>
      <c r="X4" t="n">
        <v>0.53</v>
      </c>
      <c r="Y4" t="n">
        <v>1</v>
      </c>
      <c r="Z4" t="n">
        <v>10</v>
      </c>
      <c r="AA4" t="n">
        <v>349.2539962522674</v>
      </c>
      <c r="AB4" t="n">
        <v>477.864725671226</v>
      </c>
      <c r="AC4" t="n">
        <v>432.2579869405182</v>
      </c>
      <c r="AD4" t="n">
        <v>349253.9962522674</v>
      </c>
      <c r="AE4" t="n">
        <v>477864.725671226</v>
      </c>
      <c r="AF4" t="n">
        <v>8.190254403702775e-06</v>
      </c>
      <c r="AG4" t="n">
        <v>20.46875</v>
      </c>
      <c r="AH4" t="n">
        <v>432257.9869405181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13.1004</v>
      </c>
      <c r="E5" t="n">
        <v>7.63</v>
      </c>
      <c r="F5" t="n">
        <v>4.48</v>
      </c>
      <c r="G5" t="n">
        <v>11.69</v>
      </c>
      <c r="H5" t="n">
        <v>0.18</v>
      </c>
      <c r="I5" t="n">
        <v>23</v>
      </c>
      <c r="J5" t="n">
        <v>168.97</v>
      </c>
      <c r="K5" t="n">
        <v>51.39</v>
      </c>
      <c r="L5" t="n">
        <v>1.75</v>
      </c>
      <c r="M5" t="n">
        <v>21</v>
      </c>
      <c r="N5" t="n">
        <v>30.83</v>
      </c>
      <c r="O5" t="n">
        <v>21073.68</v>
      </c>
      <c r="P5" t="n">
        <v>51.73</v>
      </c>
      <c r="Q5" t="n">
        <v>610.29</v>
      </c>
      <c r="R5" t="n">
        <v>27.68</v>
      </c>
      <c r="S5" t="n">
        <v>13.88</v>
      </c>
      <c r="T5" t="n">
        <v>6931.12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337.4436343505841</v>
      </c>
      <c r="AB5" t="n">
        <v>461.7052674809486</v>
      </c>
      <c r="AC5" t="n">
        <v>417.6407647599789</v>
      </c>
      <c r="AD5" t="n">
        <v>337443.6343505841</v>
      </c>
      <c r="AE5" t="n">
        <v>461705.2674809486</v>
      </c>
      <c r="AF5" t="n">
        <v>8.430483675799501e-06</v>
      </c>
      <c r="AG5" t="n">
        <v>19.86979166666667</v>
      </c>
      <c r="AH5" t="n">
        <v>417640.7647599789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13.626</v>
      </c>
      <c r="E6" t="n">
        <v>7.34</v>
      </c>
      <c r="F6" t="n">
        <v>4.32</v>
      </c>
      <c r="G6" t="n">
        <v>13.65</v>
      </c>
      <c r="H6" t="n">
        <v>0.21</v>
      </c>
      <c r="I6" t="n">
        <v>19</v>
      </c>
      <c r="J6" t="n">
        <v>169.33</v>
      </c>
      <c r="K6" t="n">
        <v>51.39</v>
      </c>
      <c r="L6" t="n">
        <v>2</v>
      </c>
      <c r="M6" t="n">
        <v>17</v>
      </c>
      <c r="N6" t="n">
        <v>30.94</v>
      </c>
      <c r="O6" t="n">
        <v>21118.46</v>
      </c>
      <c r="P6" t="n">
        <v>48.74</v>
      </c>
      <c r="Q6" t="n">
        <v>610.26</v>
      </c>
      <c r="R6" t="n">
        <v>22.58</v>
      </c>
      <c r="S6" t="n">
        <v>13.88</v>
      </c>
      <c r="T6" t="n">
        <v>4398.29</v>
      </c>
      <c r="U6" t="n">
        <v>0.61</v>
      </c>
      <c r="V6" t="n">
        <v>0.92</v>
      </c>
      <c r="W6" t="n">
        <v>0.08</v>
      </c>
      <c r="X6" t="n">
        <v>0.28</v>
      </c>
      <c r="Y6" t="n">
        <v>1</v>
      </c>
      <c r="Z6" t="n">
        <v>10</v>
      </c>
      <c r="AA6" t="n">
        <v>315.1508160559365</v>
      </c>
      <c r="AB6" t="n">
        <v>431.2032500004798</v>
      </c>
      <c r="AC6" t="n">
        <v>390.0498170179957</v>
      </c>
      <c r="AD6" t="n">
        <v>315150.8160559365</v>
      </c>
      <c r="AE6" t="n">
        <v>431203.2500004799</v>
      </c>
      <c r="AF6" t="n">
        <v>8.768722372327867e-06</v>
      </c>
      <c r="AG6" t="n">
        <v>19.11458333333333</v>
      </c>
      <c r="AH6" t="n">
        <v>390049.8170179957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13.6271</v>
      </c>
      <c r="E7" t="n">
        <v>7.34</v>
      </c>
      <c r="F7" t="n">
        <v>4.39</v>
      </c>
      <c r="G7" t="n">
        <v>15.49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15</v>
      </c>
      <c r="N7" t="n">
        <v>31.05</v>
      </c>
      <c r="O7" t="n">
        <v>21163.27</v>
      </c>
      <c r="P7" t="n">
        <v>48.89</v>
      </c>
      <c r="Q7" t="n">
        <v>610.29</v>
      </c>
      <c r="R7" t="n">
        <v>25.16</v>
      </c>
      <c r="S7" t="n">
        <v>13.88</v>
      </c>
      <c r="T7" t="n">
        <v>5698.1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315.3909974668256</v>
      </c>
      <c r="AB7" t="n">
        <v>431.5318768029143</v>
      </c>
      <c r="AC7" t="n">
        <v>390.3470801396364</v>
      </c>
      <c r="AD7" t="n">
        <v>315390.9974668256</v>
      </c>
      <c r="AE7" t="n">
        <v>431531.8768029143</v>
      </c>
      <c r="AF7" t="n">
        <v>8.769430253922581e-06</v>
      </c>
      <c r="AG7" t="n">
        <v>19.11458333333333</v>
      </c>
      <c r="AH7" t="n">
        <v>390347.0801396364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13.8643</v>
      </c>
      <c r="E8" t="n">
        <v>7.21</v>
      </c>
      <c r="F8" t="n">
        <v>4.33</v>
      </c>
      <c r="G8" t="n">
        <v>17.33</v>
      </c>
      <c r="H8" t="n">
        <v>0.26</v>
      </c>
      <c r="I8" t="n">
        <v>15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47.42</v>
      </c>
      <c r="Q8" t="n">
        <v>610.3200000000001</v>
      </c>
      <c r="R8" t="n">
        <v>23.12</v>
      </c>
      <c r="S8" t="n">
        <v>13.88</v>
      </c>
      <c r="T8" t="n">
        <v>4687.98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314.028414160015</v>
      </c>
      <c r="AB8" t="n">
        <v>429.6675302096032</v>
      </c>
      <c r="AC8" t="n">
        <v>388.660664168564</v>
      </c>
      <c r="AD8" t="n">
        <v>314028.414160015</v>
      </c>
      <c r="AE8" t="n">
        <v>429667.5302096032</v>
      </c>
      <c r="AF8" t="n">
        <v>8.922075266891624e-06</v>
      </c>
      <c r="AG8" t="n">
        <v>18.77604166666667</v>
      </c>
      <c r="AH8" t="n">
        <v>388660.664168564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14.0944</v>
      </c>
      <c r="E9" t="n">
        <v>7.1</v>
      </c>
      <c r="F9" t="n">
        <v>4.28</v>
      </c>
      <c r="G9" t="n">
        <v>19.76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11</v>
      </c>
      <c r="N9" t="n">
        <v>31.28</v>
      </c>
      <c r="O9" t="n">
        <v>21253.01</v>
      </c>
      <c r="P9" t="n">
        <v>45.74</v>
      </c>
      <c r="Q9" t="n">
        <v>610.36</v>
      </c>
      <c r="R9" t="n">
        <v>21.54</v>
      </c>
      <c r="S9" t="n">
        <v>13.88</v>
      </c>
      <c r="T9" t="n">
        <v>3911.9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312.6667767424174</v>
      </c>
      <c r="AB9" t="n">
        <v>427.8044778236429</v>
      </c>
      <c r="AC9" t="n">
        <v>386.9754188875092</v>
      </c>
      <c r="AD9" t="n">
        <v>312666.7767424174</v>
      </c>
      <c r="AE9" t="n">
        <v>427804.4778236429</v>
      </c>
      <c r="AF9" t="n">
        <v>9.070151225931156e-06</v>
      </c>
      <c r="AG9" t="n">
        <v>18.48958333333333</v>
      </c>
      <c r="AH9" t="n">
        <v>386975.4188875093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14.2062</v>
      </c>
      <c r="E10" t="n">
        <v>7.04</v>
      </c>
      <c r="F10" t="n">
        <v>4.26</v>
      </c>
      <c r="G10" t="n">
        <v>21.3</v>
      </c>
      <c r="H10" t="n">
        <v>0.31</v>
      </c>
      <c r="I10" t="n">
        <v>12</v>
      </c>
      <c r="J10" t="n">
        <v>170.79</v>
      </c>
      <c r="K10" t="n">
        <v>51.39</v>
      </c>
      <c r="L10" t="n">
        <v>3</v>
      </c>
      <c r="M10" t="n">
        <v>10</v>
      </c>
      <c r="N10" t="n">
        <v>31.4</v>
      </c>
      <c r="O10" t="n">
        <v>21297.94</v>
      </c>
      <c r="P10" t="n">
        <v>44.52</v>
      </c>
      <c r="Q10" t="n">
        <v>610.26</v>
      </c>
      <c r="R10" t="n">
        <v>20.9</v>
      </c>
      <c r="S10" t="n">
        <v>13.88</v>
      </c>
      <c r="T10" t="n">
        <v>3594.66</v>
      </c>
      <c r="U10" t="n">
        <v>0.66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302.2847346358633</v>
      </c>
      <c r="AB10" t="n">
        <v>413.5993097900836</v>
      </c>
      <c r="AC10" t="n">
        <v>374.1259721539943</v>
      </c>
      <c r="AD10" t="n">
        <v>302284.7346358633</v>
      </c>
      <c r="AE10" t="n">
        <v>413599.3097900836</v>
      </c>
      <c r="AF10" t="n">
        <v>9.142097737102904e-06</v>
      </c>
      <c r="AG10" t="n">
        <v>18.33333333333333</v>
      </c>
      <c r="AH10" t="n">
        <v>374125.9721539943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14.3261</v>
      </c>
      <c r="E11" t="n">
        <v>6.98</v>
      </c>
      <c r="F11" t="n">
        <v>4.24</v>
      </c>
      <c r="G11" t="n">
        <v>23.1</v>
      </c>
      <c r="H11" t="n">
        <v>0.34</v>
      </c>
      <c r="I11" t="n">
        <v>11</v>
      </c>
      <c r="J11" t="n">
        <v>171.15</v>
      </c>
      <c r="K11" t="n">
        <v>51.39</v>
      </c>
      <c r="L11" t="n">
        <v>3.25</v>
      </c>
      <c r="M11" t="n">
        <v>9</v>
      </c>
      <c r="N11" t="n">
        <v>31.51</v>
      </c>
      <c r="O11" t="n">
        <v>21342.91</v>
      </c>
      <c r="P11" t="n">
        <v>42.99</v>
      </c>
      <c r="Q11" t="n">
        <v>610.29</v>
      </c>
      <c r="R11" t="n">
        <v>20.06</v>
      </c>
      <c r="S11" t="n">
        <v>13.88</v>
      </c>
      <c r="T11" t="n">
        <v>3178.05</v>
      </c>
      <c r="U11" t="n">
        <v>0.6899999999999999</v>
      </c>
      <c r="V11" t="n">
        <v>0.9399999999999999</v>
      </c>
      <c r="W11" t="n">
        <v>0.07000000000000001</v>
      </c>
      <c r="X11" t="n">
        <v>0.19</v>
      </c>
      <c r="Y11" t="n">
        <v>1</v>
      </c>
      <c r="Z11" t="n">
        <v>10</v>
      </c>
      <c r="AA11" t="n">
        <v>301.4218496507313</v>
      </c>
      <c r="AB11" t="n">
        <v>412.4186724856271</v>
      </c>
      <c r="AC11" t="n">
        <v>373.0580132168403</v>
      </c>
      <c r="AD11" t="n">
        <v>301421.8496507313</v>
      </c>
      <c r="AE11" t="n">
        <v>412418.6724856271</v>
      </c>
      <c r="AF11" t="n">
        <v>9.219256830926631e-06</v>
      </c>
      <c r="AG11" t="n">
        <v>18.17708333333333</v>
      </c>
      <c r="AH11" t="n">
        <v>373058.0132168403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14.4671</v>
      </c>
      <c r="E12" t="n">
        <v>6.91</v>
      </c>
      <c r="F12" t="n">
        <v>4.2</v>
      </c>
      <c r="G12" t="n">
        <v>25.2</v>
      </c>
      <c r="H12" t="n">
        <v>0.36</v>
      </c>
      <c r="I12" t="n">
        <v>10</v>
      </c>
      <c r="J12" t="n">
        <v>171.52</v>
      </c>
      <c r="K12" t="n">
        <v>51.39</v>
      </c>
      <c r="L12" t="n">
        <v>3.5</v>
      </c>
      <c r="M12" t="n">
        <v>8</v>
      </c>
      <c r="N12" t="n">
        <v>31.63</v>
      </c>
      <c r="O12" t="n">
        <v>21387.92</v>
      </c>
      <c r="P12" t="n">
        <v>41.66</v>
      </c>
      <c r="Q12" t="n">
        <v>610.3200000000001</v>
      </c>
      <c r="R12" t="n">
        <v>19.08</v>
      </c>
      <c r="S12" t="n">
        <v>13.88</v>
      </c>
      <c r="T12" t="n">
        <v>2696.89</v>
      </c>
      <c r="U12" t="n">
        <v>0.73</v>
      </c>
      <c r="V12" t="n">
        <v>0.95</v>
      </c>
      <c r="W12" t="n">
        <v>0.07000000000000001</v>
      </c>
      <c r="X12" t="n">
        <v>0.16</v>
      </c>
      <c r="Y12" t="n">
        <v>1</v>
      </c>
      <c r="Z12" t="n">
        <v>10</v>
      </c>
      <c r="AA12" t="n">
        <v>300.4599121503612</v>
      </c>
      <c r="AB12" t="n">
        <v>411.1025071599333</v>
      </c>
      <c r="AC12" t="n">
        <v>371.8674608625811</v>
      </c>
      <c r="AD12" t="n">
        <v>300459.9121503612</v>
      </c>
      <c r="AE12" t="n">
        <v>411102.5071599333</v>
      </c>
      <c r="AF12" t="n">
        <v>9.309994380794399e-06</v>
      </c>
      <c r="AG12" t="n">
        <v>17.99479166666667</v>
      </c>
      <c r="AH12" t="n">
        <v>371867.4608625811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14.5243</v>
      </c>
      <c r="E13" t="n">
        <v>6.88</v>
      </c>
      <c r="F13" t="n">
        <v>4.21</v>
      </c>
      <c r="G13" t="n">
        <v>28.05</v>
      </c>
      <c r="H13" t="n">
        <v>0.39</v>
      </c>
      <c r="I13" t="n">
        <v>9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40.63</v>
      </c>
      <c r="Q13" t="n">
        <v>610.35</v>
      </c>
      <c r="R13" t="n">
        <v>19.22</v>
      </c>
      <c r="S13" t="n">
        <v>13.88</v>
      </c>
      <c r="T13" t="n">
        <v>2772.12</v>
      </c>
      <c r="U13" t="n">
        <v>0.72</v>
      </c>
      <c r="V13" t="n">
        <v>0.95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299.9960948546532</v>
      </c>
      <c r="AB13" t="n">
        <v>410.4678918737706</v>
      </c>
      <c r="AC13" t="n">
        <v>371.2934123686417</v>
      </c>
      <c r="AD13" t="n">
        <v>299996.0948546532</v>
      </c>
      <c r="AE13" t="n">
        <v>410467.8918737706</v>
      </c>
      <c r="AF13" t="n">
        <v>9.346804223719481e-06</v>
      </c>
      <c r="AG13" t="n">
        <v>17.91666666666667</v>
      </c>
      <c r="AH13" t="n">
        <v>371293.4123686416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14.5109</v>
      </c>
      <c r="E14" t="n">
        <v>6.89</v>
      </c>
      <c r="F14" t="n">
        <v>4.21</v>
      </c>
      <c r="G14" t="n">
        <v>28.09</v>
      </c>
      <c r="H14" t="n">
        <v>0.41</v>
      </c>
      <c r="I14" t="n">
        <v>9</v>
      </c>
      <c r="J14" t="n">
        <v>172.25</v>
      </c>
      <c r="K14" t="n">
        <v>51.39</v>
      </c>
      <c r="L14" t="n">
        <v>4</v>
      </c>
      <c r="M14" t="n">
        <v>2</v>
      </c>
      <c r="N14" t="n">
        <v>31.86</v>
      </c>
      <c r="O14" t="n">
        <v>21478.05</v>
      </c>
      <c r="P14" t="n">
        <v>40.08</v>
      </c>
      <c r="Q14" t="n">
        <v>610.26</v>
      </c>
      <c r="R14" t="n">
        <v>19.3</v>
      </c>
      <c r="S14" t="n">
        <v>13.88</v>
      </c>
      <c r="T14" t="n">
        <v>2808.61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299.8134118622313</v>
      </c>
      <c r="AB14" t="n">
        <v>410.2179369441342</v>
      </c>
      <c r="AC14" t="n">
        <v>371.0673127866758</v>
      </c>
      <c r="AD14" t="n">
        <v>299813.4118622313</v>
      </c>
      <c r="AE14" t="n">
        <v>410217.9369441342</v>
      </c>
      <c r="AF14" t="n">
        <v>9.33818093883843e-06</v>
      </c>
      <c r="AG14" t="n">
        <v>17.94270833333333</v>
      </c>
      <c r="AH14" t="n">
        <v>371067.3127866758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14.498</v>
      </c>
      <c r="E15" t="n">
        <v>6.9</v>
      </c>
      <c r="F15" t="n">
        <v>4.22</v>
      </c>
      <c r="G15" t="n">
        <v>28.13</v>
      </c>
      <c r="H15" t="n">
        <v>0.44</v>
      </c>
      <c r="I15" t="n">
        <v>9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40.01</v>
      </c>
      <c r="Q15" t="n">
        <v>610.27</v>
      </c>
      <c r="R15" t="n">
        <v>19.32</v>
      </c>
      <c r="S15" t="n">
        <v>13.88</v>
      </c>
      <c r="T15" t="n">
        <v>2821.39</v>
      </c>
      <c r="U15" t="n">
        <v>0.72</v>
      </c>
      <c r="V15" t="n">
        <v>0.95</v>
      </c>
      <c r="W15" t="n">
        <v>0.08</v>
      </c>
      <c r="X15" t="n">
        <v>0.18</v>
      </c>
      <c r="Y15" t="n">
        <v>1</v>
      </c>
      <c r="Z15" t="n">
        <v>10</v>
      </c>
      <c r="AA15" t="n">
        <v>299.8342359028834</v>
      </c>
      <c r="AB15" t="n">
        <v>410.2464293152462</v>
      </c>
      <c r="AC15" t="n">
        <v>371.0930858858781</v>
      </c>
      <c r="AD15" t="n">
        <v>299834.2359028834</v>
      </c>
      <c r="AE15" t="n">
        <v>410246.4293152462</v>
      </c>
      <c r="AF15" t="n">
        <v>9.329879418318613e-06</v>
      </c>
      <c r="AG15" t="n">
        <v>17.96875</v>
      </c>
      <c r="AH15" t="n">
        <v>371093.0858858781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14.6139</v>
      </c>
      <c r="E2" t="n">
        <v>6.84</v>
      </c>
      <c r="F2" t="n">
        <v>4.7</v>
      </c>
      <c r="G2" t="n">
        <v>8.82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21.8</v>
      </c>
      <c r="Q2" t="n">
        <v>610.59</v>
      </c>
      <c r="R2" t="n">
        <v>33.44</v>
      </c>
      <c r="S2" t="n">
        <v>13.88</v>
      </c>
      <c r="T2" t="n">
        <v>9763.66</v>
      </c>
      <c r="U2" t="n">
        <v>0.42</v>
      </c>
      <c r="V2" t="n">
        <v>0.85</v>
      </c>
      <c r="W2" t="n">
        <v>0.15</v>
      </c>
      <c r="X2" t="n">
        <v>0.66</v>
      </c>
      <c r="Y2" t="n">
        <v>1</v>
      </c>
      <c r="Z2" t="n">
        <v>10</v>
      </c>
      <c r="AA2" t="n">
        <v>265.2966906051829</v>
      </c>
      <c r="AB2" t="n">
        <v>362.9906361499704</v>
      </c>
      <c r="AC2" t="n">
        <v>328.347319296374</v>
      </c>
      <c r="AD2" t="n">
        <v>265296.6906051829</v>
      </c>
      <c r="AE2" t="n">
        <v>362990.6361499705</v>
      </c>
      <c r="AF2" t="n">
        <v>1.685800037650577e-05</v>
      </c>
      <c r="AG2" t="n">
        <v>17.8125</v>
      </c>
      <c r="AH2" t="n">
        <v>328347.319296374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9.4655</v>
      </c>
      <c r="E2" t="n">
        <v>10.56</v>
      </c>
      <c r="F2" t="n">
        <v>5.21</v>
      </c>
      <c r="G2" t="n">
        <v>5.39</v>
      </c>
      <c r="H2" t="n">
        <v>0.08</v>
      </c>
      <c r="I2" t="n">
        <v>58</v>
      </c>
      <c r="J2" t="n">
        <v>232.68</v>
      </c>
      <c r="K2" t="n">
        <v>57.72</v>
      </c>
      <c r="L2" t="n">
        <v>1</v>
      </c>
      <c r="M2" t="n">
        <v>56</v>
      </c>
      <c r="N2" t="n">
        <v>53.95</v>
      </c>
      <c r="O2" t="n">
        <v>28931.02</v>
      </c>
      <c r="P2" t="n">
        <v>79.42</v>
      </c>
      <c r="Q2" t="n">
        <v>610.54</v>
      </c>
      <c r="R2" t="n">
        <v>50.74</v>
      </c>
      <c r="S2" t="n">
        <v>13.88</v>
      </c>
      <c r="T2" t="n">
        <v>18285.55</v>
      </c>
      <c r="U2" t="n">
        <v>0.27</v>
      </c>
      <c r="V2" t="n">
        <v>0.77</v>
      </c>
      <c r="W2" t="n">
        <v>0.15</v>
      </c>
      <c r="X2" t="n">
        <v>1.17</v>
      </c>
      <c r="Y2" t="n">
        <v>1</v>
      </c>
      <c r="Z2" t="n">
        <v>10</v>
      </c>
      <c r="AA2" t="n">
        <v>486.8863541085128</v>
      </c>
      <c r="AB2" t="n">
        <v>666.1793896012355</v>
      </c>
      <c r="AC2" t="n">
        <v>602.6001636463384</v>
      </c>
      <c r="AD2" t="n">
        <v>486886.3541085128</v>
      </c>
      <c r="AE2" t="n">
        <v>666179.3896012355</v>
      </c>
      <c r="AF2" t="n">
        <v>5.300320923814035e-06</v>
      </c>
      <c r="AG2" t="n">
        <v>27.5</v>
      </c>
      <c r="AH2" t="n">
        <v>602600.1636463384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10.3797</v>
      </c>
      <c r="E3" t="n">
        <v>9.630000000000001</v>
      </c>
      <c r="F3" t="n">
        <v>4.92</v>
      </c>
      <c r="G3" t="n">
        <v>6.71</v>
      </c>
      <c r="H3" t="n">
        <v>0.1</v>
      </c>
      <c r="I3" t="n">
        <v>44</v>
      </c>
      <c r="J3" t="n">
        <v>233.1</v>
      </c>
      <c r="K3" t="n">
        <v>57.72</v>
      </c>
      <c r="L3" t="n">
        <v>1.25</v>
      </c>
      <c r="M3" t="n">
        <v>42</v>
      </c>
      <c r="N3" t="n">
        <v>54.13</v>
      </c>
      <c r="O3" t="n">
        <v>28983.75</v>
      </c>
      <c r="P3" t="n">
        <v>74.34999999999999</v>
      </c>
      <c r="Q3" t="n">
        <v>610.4</v>
      </c>
      <c r="R3" t="n">
        <v>41.58</v>
      </c>
      <c r="S3" t="n">
        <v>13.88</v>
      </c>
      <c r="T3" t="n">
        <v>13777.49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437.4124225699973</v>
      </c>
      <c r="AB3" t="n">
        <v>598.4869738344219</v>
      </c>
      <c r="AC3" t="n">
        <v>541.3682170334072</v>
      </c>
      <c r="AD3" t="n">
        <v>437412.4225699973</v>
      </c>
      <c r="AE3" t="n">
        <v>598486.9738344218</v>
      </c>
      <c r="AF3" t="n">
        <v>5.812238243401039e-06</v>
      </c>
      <c r="AG3" t="n">
        <v>25.078125</v>
      </c>
      <c r="AH3" t="n">
        <v>541368.2170334072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11.0783</v>
      </c>
      <c r="E4" t="n">
        <v>9.029999999999999</v>
      </c>
      <c r="F4" t="n">
        <v>4.72</v>
      </c>
      <c r="G4" t="n">
        <v>8.1</v>
      </c>
      <c r="H4" t="n">
        <v>0.11</v>
      </c>
      <c r="I4" t="n">
        <v>35</v>
      </c>
      <c r="J4" t="n">
        <v>233.53</v>
      </c>
      <c r="K4" t="n">
        <v>57.72</v>
      </c>
      <c r="L4" t="n">
        <v>1.5</v>
      </c>
      <c r="M4" t="n">
        <v>33</v>
      </c>
      <c r="N4" t="n">
        <v>54.31</v>
      </c>
      <c r="O4" t="n">
        <v>29036.54</v>
      </c>
      <c r="P4" t="n">
        <v>70.75</v>
      </c>
      <c r="Q4" t="n">
        <v>610.55</v>
      </c>
      <c r="R4" t="n">
        <v>35.27</v>
      </c>
      <c r="S4" t="n">
        <v>13.88</v>
      </c>
      <c r="T4" t="n">
        <v>10665</v>
      </c>
      <c r="U4" t="n">
        <v>0.39</v>
      </c>
      <c r="V4" t="n">
        <v>0.84</v>
      </c>
      <c r="W4" t="n">
        <v>0.11</v>
      </c>
      <c r="X4" t="n">
        <v>0.68</v>
      </c>
      <c r="Y4" t="n">
        <v>1</v>
      </c>
      <c r="Z4" t="n">
        <v>10</v>
      </c>
      <c r="AA4" t="n">
        <v>411.2892305400188</v>
      </c>
      <c r="AB4" t="n">
        <v>562.7440700251104</v>
      </c>
      <c r="AC4" t="n">
        <v>509.036565798176</v>
      </c>
      <c r="AD4" t="n">
        <v>411289.2305400188</v>
      </c>
      <c r="AE4" t="n">
        <v>562744.0700251104</v>
      </c>
      <c r="AF4" t="n">
        <v>6.2034277418297e-06</v>
      </c>
      <c r="AG4" t="n">
        <v>23.515625</v>
      </c>
      <c r="AH4" t="n">
        <v>509036.5657981759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11.5826</v>
      </c>
      <c r="E5" t="n">
        <v>8.630000000000001</v>
      </c>
      <c r="F5" t="n">
        <v>4.6</v>
      </c>
      <c r="G5" t="n">
        <v>9.52</v>
      </c>
      <c r="H5" t="n">
        <v>0.13</v>
      </c>
      <c r="I5" t="n">
        <v>29</v>
      </c>
      <c r="J5" t="n">
        <v>233.96</v>
      </c>
      <c r="K5" t="n">
        <v>57.72</v>
      </c>
      <c r="L5" t="n">
        <v>1.75</v>
      </c>
      <c r="M5" t="n">
        <v>27</v>
      </c>
      <c r="N5" t="n">
        <v>54.49</v>
      </c>
      <c r="O5" t="n">
        <v>29089.39</v>
      </c>
      <c r="P5" t="n">
        <v>68.37</v>
      </c>
      <c r="Q5" t="n">
        <v>610.34</v>
      </c>
      <c r="R5" t="n">
        <v>31.57</v>
      </c>
      <c r="S5" t="n">
        <v>13.88</v>
      </c>
      <c r="T5" t="n">
        <v>8843.16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397.3553505158993</v>
      </c>
      <c r="AB5" t="n">
        <v>543.6791206567081</v>
      </c>
      <c r="AC5" t="n">
        <v>491.7911484396694</v>
      </c>
      <c r="AD5" t="n">
        <v>397355.3505158992</v>
      </c>
      <c r="AE5" t="n">
        <v>543679.120656708</v>
      </c>
      <c r="AF5" t="n">
        <v>6.485816611079017e-06</v>
      </c>
      <c r="AG5" t="n">
        <v>22.47395833333333</v>
      </c>
      <c r="AH5" t="n">
        <v>491791.1484396694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11.9462</v>
      </c>
      <c r="E6" t="n">
        <v>8.369999999999999</v>
      </c>
      <c r="F6" t="n">
        <v>4.52</v>
      </c>
      <c r="G6" t="n">
        <v>10.86</v>
      </c>
      <c r="H6" t="n">
        <v>0.15</v>
      </c>
      <c r="I6" t="n">
        <v>25</v>
      </c>
      <c r="J6" t="n">
        <v>234.39</v>
      </c>
      <c r="K6" t="n">
        <v>57.72</v>
      </c>
      <c r="L6" t="n">
        <v>2</v>
      </c>
      <c r="M6" t="n">
        <v>23</v>
      </c>
      <c r="N6" t="n">
        <v>54.67</v>
      </c>
      <c r="O6" t="n">
        <v>29142.31</v>
      </c>
      <c r="P6" t="n">
        <v>66.65000000000001</v>
      </c>
      <c r="Q6" t="n">
        <v>610.4</v>
      </c>
      <c r="R6" t="n">
        <v>29.06</v>
      </c>
      <c r="S6" t="n">
        <v>13.88</v>
      </c>
      <c r="T6" t="n">
        <v>7609.16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384.9086514762311</v>
      </c>
      <c r="AB6" t="n">
        <v>526.6489979210266</v>
      </c>
      <c r="AC6" t="n">
        <v>476.386356715954</v>
      </c>
      <c r="AD6" t="n">
        <v>384908.6514762311</v>
      </c>
      <c r="AE6" t="n">
        <v>526648.9979210267</v>
      </c>
      <c r="AF6" t="n">
        <v>6.689418817819156e-06</v>
      </c>
      <c r="AG6" t="n">
        <v>21.796875</v>
      </c>
      <c r="AH6" t="n">
        <v>476386.356715954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12.2407</v>
      </c>
      <c r="E7" t="n">
        <v>8.17</v>
      </c>
      <c r="F7" t="n">
        <v>4.46</v>
      </c>
      <c r="G7" t="n">
        <v>12.16</v>
      </c>
      <c r="H7" t="n">
        <v>0.17</v>
      </c>
      <c r="I7" t="n">
        <v>22</v>
      </c>
      <c r="J7" t="n">
        <v>234.82</v>
      </c>
      <c r="K7" t="n">
        <v>57.72</v>
      </c>
      <c r="L7" t="n">
        <v>2.25</v>
      </c>
      <c r="M7" t="n">
        <v>20</v>
      </c>
      <c r="N7" t="n">
        <v>54.85</v>
      </c>
      <c r="O7" t="n">
        <v>29195.29</v>
      </c>
      <c r="P7" t="n">
        <v>65.09999999999999</v>
      </c>
      <c r="Q7" t="n">
        <v>610.3200000000001</v>
      </c>
      <c r="R7" t="n">
        <v>26.94</v>
      </c>
      <c r="S7" t="n">
        <v>13.88</v>
      </c>
      <c r="T7" t="n">
        <v>6565.17</v>
      </c>
      <c r="U7" t="n">
        <v>0.52</v>
      </c>
      <c r="V7" t="n">
        <v>0.89</v>
      </c>
      <c r="W7" t="n">
        <v>0.09</v>
      </c>
      <c r="X7" t="n">
        <v>0.42</v>
      </c>
      <c r="Y7" t="n">
        <v>1</v>
      </c>
      <c r="Z7" t="n">
        <v>10</v>
      </c>
      <c r="AA7" t="n">
        <v>372.9990489228119</v>
      </c>
      <c r="AB7" t="n">
        <v>510.3537542928559</v>
      </c>
      <c r="AC7" t="n">
        <v>461.6463082691378</v>
      </c>
      <c r="AD7" t="n">
        <v>372999.0489228119</v>
      </c>
      <c r="AE7" t="n">
        <v>510353.7542928559</v>
      </c>
      <c r="AF7" t="n">
        <v>6.854327645885632e-06</v>
      </c>
      <c r="AG7" t="n">
        <v>21.27604166666667</v>
      </c>
      <c r="AH7" t="n">
        <v>461646.3082691377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12.6289</v>
      </c>
      <c r="E8" t="n">
        <v>7.92</v>
      </c>
      <c r="F8" t="n">
        <v>4.34</v>
      </c>
      <c r="G8" t="n">
        <v>13.72</v>
      </c>
      <c r="H8" t="n">
        <v>0.19</v>
      </c>
      <c r="I8" t="n">
        <v>19</v>
      </c>
      <c r="J8" t="n">
        <v>235.25</v>
      </c>
      <c r="K8" t="n">
        <v>57.72</v>
      </c>
      <c r="L8" t="n">
        <v>2.5</v>
      </c>
      <c r="M8" t="n">
        <v>17</v>
      </c>
      <c r="N8" t="n">
        <v>55.03</v>
      </c>
      <c r="O8" t="n">
        <v>29248.33</v>
      </c>
      <c r="P8" t="n">
        <v>62.67</v>
      </c>
      <c r="Q8" t="n">
        <v>610.29</v>
      </c>
      <c r="R8" t="n">
        <v>23.22</v>
      </c>
      <c r="S8" t="n">
        <v>13.88</v>
      </c>
      <c r="T8" t="n">
        <v>4718.85</v>
      </c>
      <c r="U8" t="n">
        <v>0.6</v>
      </c>
      <c r="V8" t="n">
        <v>0.92</v>
      </c>
      <c r="W8" t="n">
        <v>0.08</v>
      </c>
      <c r="X8" t="n">
        <v>0.3</v>
      </c>
      <c r="Y8" t="n">
        <v>1</v>
      </c>
      <c r="Z8" t="n">
        <v>10</v>
      </c>
      <c r="AA8" t="n">
        <v>360.2984071437056</v>
      </c>
      <c r="AB8" t="n">
        <v>492.9761758979122</v>
      </c>
      <c r="AC8" t="n">
        <v>445.9272215666231</v>
      </c>
      <c r="AD8" t="n">
        <v>360298.4071437056</v>
      </c>
      <c r="AE8" t="n">
        <v>492976.1758979122</v>
      </c>
      <c r="AF8" t="n">
        <v>7.071704919418422e-06</v>
      </c>
      <c r="AG8" t="n">
        <v>20.625</v>
      </c>
      <c r="AH8" t="n">
        <v>445927.2215666231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4.44</v>
      </c>
      <c r="G9" t="n">
        <v>14.81</v>
      </c>
      <c r="H9" t="n">
        <v>0.21</v>
      </c>
      <c r="I9" t="n">
        <v>18</v>
      </c>
      <c r="J9" t="n">
        <v>235.68</v>
      </c>
      <c r="K9" t="n">
        <v>57.72</v>
      </c>
      <c r="L9" t="n">
        <v>2.75</v>
      </c>
      <c r="M9" t="n">
        <v>16</v>
      </c>
      <c r="N9" t="n">
        <v>55.21</v>
      </c>
      <c r="O9" t="n">
        <v>29301.44</v>
      </c>
      <c r="P9" t="n">
        <v>63.81</v>
      </c>
      <c r="Q9" t="n">
        <v>610.36</v>
      </c>
      <c r="R9" t="n">
        <v>27.17</v>
      </c>
      <c r="S9" t="n">
        <v>13.88</v>
      </c>
      <c r="T9" t="n">
        <v>6702.27</v>
      </c>
      <c r="U9" t="n">
        <v>0.51</v>
      </c>
      <c r="V9" t="n">
        <v>0.9</v>
      </c>
      <c r="W9" t="n">
        <v>0.07000000000000001</v>
      </c>
      <c r="X9" t="n">
        <v>0.4</v>
      </c>
      <c r="Y9" t="n">
        <v>1</v>
      </c>
      <c r="Z9" t="n">
        <v>10</v>
      </c>
      <c r="AA9" t="n">
        <v>361.3924427983886</v>
      </c>
      <c r="AB9" t="n">
        <v>494.4730837460962</v>
      </c>
      <c r="AC9" t="n">
        <v>447.2812666306998</v>
      </c>
      <c r="AD9" t="n">
        <v>361392.4427983887</v>
      </c>
      <c r="AE9" t="n">
        <v>494473.0837460962</v>
      </c>
      <c r="AF9" t="n">
        <v>7.024892090806e-06</v>
      </c>
      <c r="AG9" t="n">
        <v>20.75520833333333</v>
      </c>
      <c r="AH9" t="n">
        <v>447281.2666306998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12.848</v>
      </c>
      <c r="E10" t="n">
        <v>7.78</v>
      </c>
      <c r="F10" t="n">
        <v>4.35</v>
      </c>
      <c r="G10" t="n">
        <v>16.3</v>
      </c>
      <c r="H10" t="n">
        <v>0.23</v>
      </c>
      <c r="I10" t="n">
        <v>16</v>
      </c>
      <c r="J10" t="n">
        <v>236.11</v>
      </c>
      <c r="K10" t="n">
        <v>57.72</v>
      </c>
      <c r="L10" t="n">
        <v>3</v>
      </c>
      <c r="M10" t="n">
        <v>14</v>
      </c>
      <c r="N10" t="n">
        <v>55.39</v>
      </c>
      <c r="O10" t="n">
        <v>29354.61</v>
      </c>
      <c r="P10" t="n">
        <v>61.69</v>
      </c>
      <c r="Q10" t="n">
        <v>610.3</v>
      </c>
      <c r="R10" t="n">
        <v>23.54</v>
      </c>
      <c r="S10" t="n">
        <v>13.88</v>
      </c>
      <c r="T10" t="n">
        <v>4897.16</v>
      </c>
      <c r="U10" t="n">
        <v>0.59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349.2975847103075</v>
      </c>
      <c r="AB10" t="n">
        <v>477.9243653225035</v>
      </c>
      <c r="AC10" t="n">
        <v>432.3119346671826</v>
      </c>
      <c r="AD10" t="n">
        <v>349297.5847103075</v>
      </c>
      <c r="AE10" t="n">
        <v>477924.3653225035</v>
      </c>
      <c r="AF10" t="n">
        <v>7.194392607803362e-06</v>
      </c>
      <c r="AG10" t="n">
        <v>20.26041666666667</v>
      </c>
      <c r="AH10" t="n">
        <v>432311.9346671826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12.9408</v>
      </c>
      <c r="E11" t="n">
        <v>7.73</v>
      </c>
      <c r="F11" t="n">
        <v>4.34</v>
      </c>
      <c r="G11" t="n">
        <v>17.34</v>
      </c>
      <c r="H11" t="n">
        <v>0.24</v>
      </c>
      <c r="I11" t="n">
        <v>15</v>
      </c>
      <c r="J11" t="n">
        <v>236.54</v>
      </c>
      <c r="K11" t="n">
        <v>57.72</v>
      </c>
      <c r="L11" t="n">
        <v>3.25</v>
      </c>
      <c r="M11" t="n">
        <v>13</v>
      </c>
      <c r="N11" t="n">
        <v>55.57</v>
      </c>
      <c r="O11" t="n">
        <v>29407.85</v>
      </c>
      <c r="P11" t="n">
        <v>60.91</v>
      </c>
      <c r="Q11" t="n">
        <v>610.4</v>
      </c>
      <c r="R11" t="n">
        <v>23.2</v>
      </c>
      <c r="S11" t="n">
        <v>13.88</v>
      </c>
      <c r="T11" t="n">
        <v>4728.29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348.6513231763417</v>
      </c>
      <c r="AB11" t="n">
        <v>477.0401217806848</v>
      </c>
      <c r="AC11" t="n">
        <v>431.5120820879513</v>
      </c>
      <c r="AD11" t="n">
        <v>348651.3231763417</v>
      </c>
      <c r="AE11" t="n">
        <v>477040.1217806848</v>
      </c>
      <c r="AF11" t="n">
        <v>7.246357087411405e-06</v>
      </c>
      <c r="AG11" t="n">
        <v>20.13020833333333</v>
      </c>
      <c r="AH11" t="n">
        <v>431512.0820879514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4.31</v>
      </c>
      <c r="G12" t="n">
        <v>18.48</v>
      </c>
      <c r="H12" t="n">
        <v>0.26</v>
      </c>
      <c r="I12" t="n">
        <v>14</v>
      </c>
      <c r="J12" t="n">
        <v>236.98</v>
      </c>
      <c r="K12" t="n">
        <v>57.72</v>
      </c>
      <c r="L12" t="n">
        <v>3.5</v>
      </c>
      <c r="M12" t="n">
        <v>12</v>
      </c>
      <c r="N12" t="n">
        <v>55.75</v>
      </c>
      <c r="O12" t="n">
        <v>29461.15</v>
      </c>
      <c r="P12" t="n">
        <v>59.94</v>
      </c>
      <c r="Q12" t="n">
        <v>610.34</v>
      </c>
      <c r="R12" t="n">
        <v>22.5</v>
      </c>
      <c r="S12" t="n">
        <v>13.88</v>
      </c>
      <c r="T12" t="n">
        <v>4385.68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347.7036846863896</v>
      </c>
      <c r="AB12" t="n">
        <v>475.7435209918726</v>
      </c>
      <c r="AC12" t="n">
        <v>430.339227058633</v>
      </c>
      <c r="AD12" t="n">
        <v>347703.6846863896</v>
      </c>
      <c r="AE12" t="n">
        <v>475743.5209918726</v>
      </c>
      <c r="AF12" t="n">
        <v>7.31103270588909e-06</v>
      </c>
      <c r="AG12" t="n">
        <v>19.94791666666667</v>
      </c>
      <c r="AH12" t="n">
        <v>430339.2270586329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13.1892</v>
      </c>
      <c r="E13" t="n">
        <v>7.58</v>
      </c>
      <c r="F13" t="n">
        <v>4.28</v>
      </c>
      <c r="G13" t="n">
        <v>19.76</v>
      </c>
      <c r="H13" t="n">
        <v>0.28</v>
      </c>
      <c r="I13" t="n">
        <v>13</v>
      </c>
      <c r="J13" t="n">
        <v>237.41</v>
      </c>
      <c r="K13" t="n">
        <v>57.72</v>
      </c>
      <c r="L13" t="n">
        <v>3.75</v>
      </c>
      <c r="M13" t="n">
        <v>11</v>
      </c>
      <c r="N13" t="n">
        <v>55.93</v>
      </c>
      <c r="O13" t="n">
        <v>29514.51</v>
      </c>
      <c r="P13" t="n">
        <v>58.93</v>
      </c>
      <c r="Q13" t="n">
        <v>610.26</v>
      </c>
      <c r="R13" t="n">
        <v>21.52</v>
      </c>
      <c r="S13" t="n">
        <v>13.88</v>
      </c>
      <c r="T13" t="n">
        <v>3902.42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336.9902800175943</v>
      </c>
      <c r="AB13" t="n">
        <v>461.0849680819705</v>
      </c>
      <c r="AC13" t="n">
        <v>417.0796658650436</v>
      </c>
      <c r="AD13" t="n">
        <v>336990.2800175943</v>
      </c>
      <c r="AE13" t="n">
        <v>461084.9680819705</v>
      </c>
      <c r="AF13" t="n">
        <v>7.385451664293283e-06</v>
      </c>
      <c r="AG13" t="n">
        <v>19.73958333333333</v>
      </c>
      <c r="AH13" t="n">
        <v>417079.6658650436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13.2998</v>
      </c>
      <c r="E14" t="n">
        <v>7.52</v>
      </c>
      <c r="F14" t="n">
        <v>4.26</v>
      </c>
      <c r="G14" t="n">
        <v>21.32</v>
      </c>
      <c r="H14" t="n">
        <v>0.3</v>
      </c>
      <c r="I14" t="n">
        <v>12</v>
      </c>
      <c r="J14" t="n">
        <v>237.84</v>
      </c>
      <c r="K14" t="n">
        <v>57.72</v>
      </c>
      <c r="L14" t="n">
        <v>4</v>
      </c>
      <c r="M14" t="n">
        <v>10</v>
      </c>
      <c r="N14" t="n">
        <v>56.12</v>
      </c>
      <c r="O14" t="n">
        <v>29567.95</v>
      </c>
      <c r="P14" t="n">
        <v>58.05</v>
      </c>
      <c r="Q14" t="n">
        <v>610.26</v>
      </c>
      <c r="R14" t="n">
        <v>20.94</v>
      </c>
      <c r="S14" t="n">
        <v>13.88</v>
      </c>
      <c r="T14" t="n">
        <v>3615.06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336.2561770515575</v>
      </c>
      <c r="AB14" t="n">
        <v>460.0805360175016</v>
      </c>
      <c r="AC14" t="n">
        <v>416.1710953870784</v>
      </c>
      <c r="AD14" t="n">
        <v>336256.1770515575</v>
      </c>
      <c r="AE14" t="n">
        <v>460080.5360175016</v>
      </c>
      <c r="AF14" t="n">
        <v>7.447383468653732e-06</v>
      </c>
      <c r="AG14" t="n">
        <v>19.58333333333333</v>
      </c>
      <c r="AH14" t="n">
        <v>416171.0953870784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13.4298</v>
      </c>
      <c r="E15" t="n">
        <v>7.45</v>
      </c>
      <c r="F15" t="n">
        <v>4.24</v>
      </c>
      <c r="G15" t="n">
        <v>23.11</v>
      </c>
      <c r="H15" t="n">
        <v>0.32</v>
      </c>
      <c r="I15" t="n">
        <v>11</v>
      </c>
      <c r="J15" t="n">
        <v>238.28</v>
      </c>
      <c r="K15" t="n">
        <v>57.72</v>
      </c>
      <c r="L15" t="n">
        <v>4.25</v>
      </c>
      <c r="M15" t="n">
        <v>9</v>
      </c>
      <c r="N15" t="n">
        <v>56.3</v>
      </c>
      <c r="O15" t="n">
        <v>29621.44</v>
      </c>
      <c r="P15" t="n">
        <v>57.13</v>
      </c>
      <c r="Q15" t="n">
        <v>610.3</v>
      </c>
      <c r="R15" t="n">
        <v>20.12</v>
      </c>
      <c r="S15" t="n">
        <v>13.88</v>
      </c>
      <c r="T15" t="n">
        <v>3209.65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335.3643012468985</v>
      </c>
      <c r="AB15" t="n">
        <v>458.8602321947836</v>
      </c>
      <c r="AC15" t="n">
        <v>415.0672556484935</v>
      </c>
      <c r="AD15" t="n">
        <v>335364.3012468985</v>
      </c>
      <c r="AE15" t="n">
        <v>458860.2321947836</v>
      </c>
      <c r="AF15" t="n">
        <v>7.520178537070173e-06</v>
      </c>
      <c r="AG15" t="n">
        <v>19.40104166666667</v>
      </c>
      <c r="AH15" t="n">
        <v>415067.2556484935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13.6013</v>
      </c>
      <c r="E16" t="n">
        <v>7.35</v>
      </c>
      <c r="F16" t="n">
        <v>4.19</v>
      </c>
      <c r="G16" t="n">
        <v>25.13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8</v>
      </c>
      <c r="N16" t="n">
        <v>56.49</v>
      </c>
      <c r="O16" t="n">
        <v>29675.01</v>
      </c>
      <c r="P16" t="n">
        <v>55.45</v>
      </c>
      <c r="Q16" t="n">
        <v>610.27</v>
      </c>
      <c r="R16" t="n">
        <v>18.41</v>
      </c>
      <c r="S16" t="n">
        <v>13.88</v>
      </c>
      <c r="T16" t="n">
        <v>2359.95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334.0871424089795</v>
      </c>
      <c r="AB16" t="n">
        <v>457.1127671284715</v>
      </c>
      <c r="AC16" t="n">
        <v>413.4865661955275</v>
      </c>
      <c r="AD16" t="n">
        <v>334087.1424089795</v>
      </c>
      <c r="AE16" t="n">
        <v>457112.7671284715</v>
      </c>
      <c r="AF16" t="n">
        <v>7.616212031173401e-06</v>
      </c>
      <c r="AG16" t="n">
        <v>19.140625</v>
      </c>
      <c r="AH16" t="n">
        <v>413486.5661955276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13.5277</v>
      </c>
      <c r="E17" t="n">
        <v>7.39</v>
      </c>
      <c r="F17" t="n">
        <v>4.23</v>
      </c>
      <c r="G17" t="n">
        <v>25.37</v>
      </c>
      <c r="H17" t="n">
        <v>0.35</v>
      </c>
      <c r="I17" t="n">
        <v>10</v>
      </c>
      <c r="J17" t="n">
        <v>239.14</v>
      </c>
      <c r="K17" t="n">
        <v>57.72</v>
      </c>
      <c r="L17" t="n">
        <v>4.75</v>
      </c>
      <c r="M17" t="n">
        <v>8</v>
      </c>
      <c r="N17" t="n">
        <v>56.67</v>
      </c>
      <c r="O17" t="n">
        <v>29728.63</v>
      </c>
      <c r="P17" t="n">
        <v>55.72</v>
      </c>
      <c r="Q17" t="n">
        <v>610.33</v>
      </c>
      <c r="R17" t="n">
        <v>20.05</v>
      </c>
      <c r="S17" t="n">
        <v>13.88</v>
      </c>
      <c r="T17" t="n">
        <v>3181.37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334.5058981118088</v>
      </c>
      <c r="AB17" t="n">
        <v>457.6857271552805</v>
      </c>
      <c r="AC17" t="n">
        <v>414.0048437215323</v>
      </c>
      <c r="AD17" t="n">
        <v>334505.8981118089</v>
      </c>
      <c r="AE17" t="n">
        <v>457685.7271552805</v>
      </c>
      <c r="AF17" t="n">
        <v>7.574998823208401e-06</v>
      </c>
      <c r="AG17" t="n">
        <v>19.24479166666667</v>
      </c>
      <c r="AH17" t="n">
        <v>414004.8437215323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13.6586</v>
      </c>
      <c r="E18" t="n">
        <v>7.32</v>
      </c>
      <c r="F18" t="n">
        <v>4.2</v>
      </c>
      <c r="G18" t="n">
        <v>28.02</v>
      </c>
      <c r="H18" t="n">
        <v>0.37</v>
      </c>
      <c r="I18" t="n">
        <v>9</v>
      </c>
      <c r="J18" t="n">
        <v>239.58</v>
      </c>
      <c r="K18" t="n">
        <v>57.72</v>
      </c>
      <c r="L18" t="n">
        <v>5</v>
      </c>
      <c r="M18" t="n">
        <v>7</v>
      </c>
      <c r="N18" t="n">
        <v>56.86</v>
      </c>
      <c r="O18" t="n">
        <v>29782.33</v>
      </c>
      <c r="P18" t="n">
        <v>54.61</v>
      </c>
      <c r="Q18" t="n">
        <v>610.26</v>
      </c>
      <c r="R18" t="n">
        <v>19.16</v>
      </c>
      <c r="S18" t="n">
        <v>13.88</v>
      </c>
      <c r="T18" t="n">
        <v>2738.79</v>
      </c>
      <c r="U18" t="n">
        <v>0.72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323.8205672777526</v>
      </c>
      <c r="AB18" t="n">
        <v>443.0655861045984</v>
      </c>
      <c r="AC18" t="n">
        <v>400.7800284132305</v>
      </c>
      <c r="AD18" t="n">
        <v>323820.5672777526</v>
      </c>
      <c r="AE18" t="n">
        <v>443065.5861045984</v>
      </c>
      <c r="AF18" t="n">
        <v>7.648297857483111e-06</v>
      </c>
      <c r="AG18" t="n">
        <v>19.0625</v>
      </c>
      <c r="AH18" t="n">
        <v>400780.0284132305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13.6586</v>
      </c>
      <c r="E19" t="n">
        <v>7.32</v>
      </c>
      <c r="F19" t="n">
        <v>4.2</v>
      </c>
      <c r="G19" t="n">
        <v>28.02</v>
      </c>
      <c r="H19" t="n">
        <v>0.39</v>
      </c>
      <c r="I19" t="n">
        <v>9</v>
      </c>
      <c r="J19" t="n">
        <v>240.02</v>
      </c>
      <c r="K19" t="n">
        <v>57.72</v>
      </c>
      <c r="L19" t="n">
        <v>5.25</v>
      </c>
      <c r="M19" t="n">
        <v>7</v>
      </c>
      <c r="N19" t="n">
        <v>57.04</v>
      </c>
      <c r="O19" t="n">
        <v>29836.09</v>
      </c>
      <c r="P19" t="n">
        <v>53.85</v>
      </c>
      <c r="Q19" t="n">
        <v>610.37</v>
      </c>
      <c r="R19" t="n">
        <v>19.17</v>
      </c>
      <c r="S19" t="n">
        <v>13.88</v>
      </c>
      <c r="T19" t="n">
        <v>2745.6</v>
      </c>
      <c r="U19" t="n">
        <v>0.72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323.5177625605131</v>
      </c>
      <c r="AB19" t="n">
        <v>442.65127533167</v>
      </c>
      <c r="AC19" t="n">
        <v>400.4052588789814</v>
      </c>
      <c r="AD19" t="n">
        <v>323517.762560513</v>
      </c>
      <c r="AE19" t="n">
        <v>442651.27533167</v>
      </c>
      <c r="AF19" t="n">
        <v>7.648297857483111e-06</v>
      </c>
      <c r="AG19" t="n">
        <v>19.0625</v>
      </c>
      <c r="AH19" t="n">
        <v>400405.2588789815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13.7778</v>
      </c>
      <c r="E20" t="n">
        <v>7.26</v>
      </c>
      <c r="F20" t="n">
        <v>4.18</v>
      </c>
      <c r="G20" t="n">
        <v>31.39</v>
      </c>
      <c r="H20" t="n">
        <v>0.41</v>
      </c>
      <c r="I20" t="n">
        <v>8</v>
      </c>
      <c r="J20" t="n">
        <v>240.45</v>
      </c>
      <c r="K20" t="n">
        <v>57.72</v>
      </c>
      <c r="L20" t="n">
        <v>5.5</v>
      </c>
      <c r="M20" t="n">
        <v>6</v>
      </c>
      <c r="N20" t="n">
        <v>57.23</v>
      </c>
      <c r="O20" t="n">
        <v>29890.04</v>
      </c>
      <c r="P20" t="n">
        <v>52.87</v>
      </c>
      <c r="Q20" t="n">
        <v>610.27</v>
      </c>
      <c r="R20" t="n">
        <v>18.53</v>
      </c>
      <c r="S20" t="n">
        <v>13.88</v>
      </c>
      <c r="T20" t="n">
        <v>2431.18</v>
      </c>
      <c r="U20" t="n">
        <v>0.75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322.6754430371001</v>
      </c>
      <c r="AB20" t="n">
        <v>441.4987765992216</v>
      </c>
      <c r="AC20" t="n">
        <v>399.3627530080159</v>
      </c>
      <c r="AD20" t="n">
        <v>322675.4430371001</v>
      </c>
      <c r="AE20" t="n">
        <v>441498.7765992216</v>
      </c>
      <c r="AF20" t="n">
        <v>7.715045335600338e-06</v>
      </c>
      <c r="AG20" t="n">
        <v>18.90625</v>
      </c>
      <c r="AH20" t="n">
        <v>399362.7530080159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13.7915</v>
      </c>
      <c r="E21" t="n">
        <v>7.25</v>
      </c>
      <c r="F21" t="n">
        <v>4.18</v>
      </c>
      <c r="G21" t="n">
        <v>31.33</v>
      </c>
      <c r="H21" t="n">
        <v>0.42</v>
      </c>
      <c r="I21" t="n">
        <v>8</v>
      </c>
      <c r="J21" t="n">
        <v>240.89</v>
      </c>
      <c r="K21" t="n">
        <v>57.72</v>
      </c>
      <c r="L21" t="n">
        <v>5.75</v>
      </c>
      <c r="M21" t="n">
        <v>6</v>
      </c>
      <c r="N21" t="n">
        <v>57.42</v>
      </c>
      <c r="O21" t="n">
        <v>29943.94</v>
      </c>
      <c r="P21" t="n">
        <v>52.06</v>
      </c>
      <c r="Q21" t="n">
        <v>610.26</v>
      </c>
      <c r="R21" t="n">
        <v>18.33</v>
      </c>
      <c r="S21" t="n">
        <v>13.88</v>
      </c>
      <c r="T21" t="n">
        <v>2330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322.3227601666277</v>
      </c>
      <c r="AB21" t="n">
        <v>441.0162203365712</v>
      </c>
      <c r="AC21" t="n">
        <v>398.9262512378008</v>
      </c>
      <c r="AD21" t="n">
        <v>322322.7601666278</v>
      </c>
      <c r="AE21" t="n">
        <v>441016.2203365712</v>
      </c>
      <c r="AF21" t="n">
        <v>7.7227168158873e-06</v>
      </c>
      <c r="AG21" t="n">
        <v>18.88020833333333</v>
      </c>
      <c r="AH21" t="n">
        <v>398926.2512378009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13.7899</v>
      </c>
      <c r="E22" t="n">
        <v>7.25</v>
      </c>
      <c r="F22" t="n">
        <v>4.18</v>
      </c>
      <c r="G22" t="n">
        <v>31.34</v>
      </c>
      <c r="H22" t="n">
        <v>0.44</v>
      </c>
      <c r="I22" t="n">
        <v>8</v>
      </c>
      <c r="J22" t="n">
        <v>241.33</v>
      </c>
      <c r="K22" t="n">
        <v>57.72</v>
      </c>
      <c r="L22" t="n">
        <v>6</v>
      </c>
      <c r="M22" t="n">
        <v>6</v>
      </c>
      <c r="N22" t="n">
        <v>57.6</v>
      </c>
      <c r="O22" t="n">
        <v>29997.9</v>
      </c>
      <c r="P22" t="n">
        <v>51.22</v>
      </c>
      <c r="Q22" t="n">
        <v>610.26</v>
      </c>
      <c r="R22" t="n">
        <v>18.28</v>
      </c>
      <c r="S22" t="n">
        <v>13.88</v>
      </c>
      <c r="T22" t="n">
        <v>2302.92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321.9950892323527</v>
      </c>
      <c r="AB22" t="n">
        <v>440.5678865084747</v>
      </c>
      <c r="AC22" t="n">
        <v>398.5207057610174</v>
      </c>
      <c r="AD22" t="n">
        <v>321995.0892323527</v>
      </c>
      <c r="AE22" t="n">
        <v>440567.8865084747</v>
      </c>
      <c r="AF22" t="n">
        <v>7.721820876583715e-06</v>
      </c>
      <c r="AG22" t="n">
        <v>18.88020833333333</v>
      </c>
      <c r="AH22" t="n">
        <v>398520.7057610174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13.9589</v>
      </c>
      <c r="E23" t="n">
        <v>7.16</v>
      </c>
      <c r="F23" t="n">
        <v>4.14</v>
      </c>
      <c r="G23" t="n">
        <v>35.45</v>
      </c>
      <c r="H23" t="n">
        <v>0.46</v>
      </c>
      <c r="I23" t="n">
        <v>7</v>
      </c>
      <c r="J23" t="n">
        <v>241.77</v>
      </c>
      <c r="K23" t="n">
        <v>57.72</v>
      </c>
      <c r="L23" t="n">
        <v>6.25</v>
      </c>
      <c r="M23" t="n">
        <v>4</v>
      </c>
      <c r="N23" t="n">
        <v>57.79</v>
      </c>
      <c r="O23" t="n">
        <v>30051.93</v>
      </c>
      <c r="P23" t="n">
        <v>49.89</v>
      </c>
      <c r="Q23" t="n">
        <v>610.33</v>
      </c>
      <c r="R23" t="n">
        <v>16.94</v>
      </c>
      <c r="S23" t="n">
        <v>13.88</v>
      </c>
      <c r="T23" t="n">
        <v>1638.81</v>
      </c>
      <c r="U23" t="n">
        <v>0.82</v>
      </c>
      <c r="V23" t="n">
        <v>0.96</v>
      </c>
      <c r="W23" t="n">
        <v>0.06</v>
      </c>
      <c r="X23" t="n">
        <v>0.1</v>
      </c>
      <c r="Y23" t="n">
        <v>1</v>
      </c>
      <c r="Z23" t="n">
        <v>10</v>
      </c>
      <c r="AA23" t="n">
        <v>320.9646391731949</v>
      </c>
      <c r="AB23" t="n">
        <v>439.1579792772868</v>
      </c>
      <c r="AC23" t="n">
        <v>397.2453580971568</v>
      </c>
      <c r="AD23" t="n">
        <v>320964.6391731949</v>
      </c>
      <c r="AE23" t="n">
        <v>439157.9792772868</v>
      </c>
      <c r="AF23" t="n">
        <v>7.816454465525088e-06</v>
      </c>
      <c r="AG23" t="n">
        <v>18.64583333333333</v>
      </c>
      <c r="AH23" t="n">
        <v>397245.3580971568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13.8793</v>
      </c>
      <c r="E24" t="n">
        <v>7.2</v>
      </c>
      <c r="F24" t="n">
        <v>4.18</v>
      </c>
      <c r="G24" t="n">
        <v>35.8</v>
      </c>
      <c r="H24" t="n">
        <v>0.48</v>
      </c>
      <c r="I24" t="n">
        <v>7</v>
      </c>
      <c r="J24" t="n">
        <v>242.2</v>
      </c>
      <c r="K24" t="n">
        <v>57.72</v>
      </c>
      <c r="L24" t="n">
        <v>6.5</v>
      </c>
      <c r="M24" t="n">
        <v>4</v>
      </c>
      <c r="N24" t="n">
        <v>57.98</v>
      </c>
      <c r="O24" t="n">
        <v>30106.03</v>
      </c>
      <c r="P24" t="n">
        <v>50.01</v>
      </c>
      <c r="Q24" t="n">
        <v>610.26</v>
      </c>
      <c r="R24" t="n">
        <v>18.38</v>
      </c>
      <c r="S24" t="n">
        <v>13.88</v>
      </c>
      <c r="T24" t="n">
        <v>2358.13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321.3106272800622</v>
      </c>
      <c r="AB24" t="n">
        <v>439.6313754690207</v>
      </c>
      <c r="AC24" t="n">
        <v>397.6735740207674</v>
      </c>
      <c r="AD24" t="n">
        <v>321310.6272800622</v>
      </c>
      <c r="AE24" t="n">
        <v>439631.3754690207</v>
      </c>
      <c r="AF24" t="n">
        <v>7.771881485171637e-06</v>
      </c>
      <c r="AG24" t="n">
        <v>18.75</v>
      </c>
      <c r="AH24" t="n">
        <v>397673.5740207674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13.8985</v>
      </c>
      <c r="E25" t="n">
        <v>7.2</v>
      </c>
      <c r="F25" t="n">
        <v>4.17</v>
      </c>
      <c r="G25" t="n">
        <v>35.72</v>
      </c>
      <c r="H25" t="n">
        <v>0.49</v>
      </c>
      <c r="I25" t="n">
        <v>7</v>
      </c>
      <c r="J25" t="n">
        <v>242.64</v>
      </c>
      <c r="K25" t="n">
        <v>57.72</v>
      </c>
      <c r="L25" t="n">
        <v>6.75</v>
      </c>
      <c r="M25" t="n">
        <v>3</v>
      </c>
      <c r="N25" t="n">
        <v>58.17</v>
      </c>
      <c r="O25" t="n">
        <v>30160.2</v>
      </c>
      <c r="P25" t="n">
        <v>48.57</v>
      </c>
      <c r="Q25" t="n">
        <v>610.26</v>
      </c>
      <c r="R25" t="n">
        <v>17.94</v>
      </c>
      <c r="S25" t="n">
        <v>13.88</v>
      </c>
      <c r="T25" t="n">
        <v>2140.5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320.673276557678</v>
      </c>
      <c r="AB25" t="n">
        <v>438.7593240927253</v>
      </c>
      <c r="AC25" t="n">
        <v>396.8847500038938</v>
      </c>
      <c r="AD25" t="n">
        <v>320673.276557678</v>
      </c>
      <c r="AE25" t="n">
        <v>438759.3240927252</v>
      </c>
      <c r="AF25" t="n">
        <v>7.78263275681468e-06</v>
      </c>
      <c r="AG25" t="n">
        <v>18.75</v>
      </c>
      <c r="AH25" t="n">
        <v>396884.7500038937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13.8948</v>
      </c>
      <c r="E26" t="n">
        <v>7.2</v>
      </c>
      <c r="F26" t="n">
        <v>4.17</v>
      </c>
      <c r="G26" t="n">
        <v>35.74</v>
      </c>
      <c r="H26" t="n">
        <v>0.51</v>
      </c>
      <c r="I26" t="n">
        <v>7</v>
      </c>
      <c r="J26" t="n">
        <v>243.08</v>
      </c>
      <c r="K26" t="n">
        <v>57.72</v>
      </c>
      <c r="L26" t="n">
        <v>7</v>
      </c>
      <c r="M26" t="n">
        <v>0</v>
      </c>
      <c r="N26" t="n">
        <v>58.36</v>
      </c>
      <c r="O26" t="n">
        <v>30214.44</v>
      </c>
      <c r="P26" t="n">
        <v>48.41</v>
      </c>
      <c r="Q26" t="n">
        <v>610.26</v>
      </c>
      <c r="R26" t="n">
        <v>17.87</v>
      </c>
      <c r="S26" t="n">
        <v>13.88</v>
      </c>
      <c r="T26" t="n">
        <v>2103.8</v>
      </c>
      <c r="U26" t="n">
        <v>0.78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320.6189427443418</v>
      </c>
      <c r="AB26" t="n">
        <v>438.6849821722799</v>
      </c>
      <c r="AC26" t="n">
        <v>396.8175031719962</v>
      </c>
      <c r="AD26" t="n">
        <v>320618.9427443418</v>
      </c>
      <c r="AE26" t="n">
        <v>438684.98217228</v>
      </c>
      <c r="AF26" t="n">
        <v>7.780560897175136e-06</v>
      </c>
      <c r="AG26" t="n">
        <v>18.75</v>
      </c>
      <c r="AH26" t="n">
        <v>396817.5031719962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8.190799999999999</v>
      </c>
      <c r="E2" t="n">
        <v>12.21</v>
      </c>
      <c r="F2" t="n">
        <v>5.49</v>
      </c>
      <c r="G2" t="n">
        <v>4.7</v>
      </c>
      <c r="H2" t="n">
        <v>0.06</v>
      </c>
      <c r="I2" t="n">
        <v>70</v>
      </c>
      <c r="J2" t="n">
        <v>285.18</v>
      </c>
      <c r="K2" t="n">
        <v>61.2</v>
      </c>
      <c r="L2" t="n">
        <v>1</v>
      </c>
      <c r="M2" t="n">
        <v>68</v>
      </c>
      <c r="N2" t="n">
        <v>77.98</v>
      </c>
      <c r="O2" t="n">
        <v>35406.83</v>
      </c>
      <c r="P2" t="n">
        <v>95.76000000000001</v>
      </c>
      <c r="Q2" t="n">
        <v>610.7</v>
      </c>
      <c r="R2" t="n">
        <v>59.3</v>
      </c>
      <c r="S2" t="n">
        <v>13.88</v>
      </c>
      <c r="T2" t="n">
        <v>22504.88</v>
      </c>
      <c r="U2" t="n">
        <v>0.23</v>
      </c>
      <c r="V2" t="n">
        <v>0.73</v>
      </c>
      <c r="W2" t="n">
        <v>0.17</v>
      </c>
      <c r="X2" t="n">
        <v>1.44</v>
      </c>
      <c r="Y2" t="n">
        <v>1</v>
      </c>
      <c r="Z2" t="n">
        <v>10</v>
      </c>
      <c r="AA2" t="n">
        <v>586.7951175034013</v>
      </c>
      <c r="AB2" t="n">
        <v>802.8789673416857</v>
      </c>
      <c r="AC2" t="n">
        <v>726.2533255463022</v>
      </c>
      <c r="AD2" t="n">
        <v>586795.1175034014</v>
      </c>
      <c r="AE2" t="n">
        <v>802878.9673416857</v>
      </c>
      <c r="AF2" t="n">
        <v>4.249456809400348e-06</v>
      </c>
      <c r="AG2" t="n">
        <v>31.796875</v>
      </c>
      <c r="AH2" t="n">
        <v>726253.3255463023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9.2142</v>
      </c>
      <c r="E3" t="n">
        <v>10.85</v>
      </c>
      <c r="F3" t="n">
        <v>5.1</v>
      </c>
      <c r="G3" t="n">
        <v>5.89</v>
      </c>
      <c r="H3" t="n">
        <v>0.08</v>
      </c>
      <c r="I3" t="n">
        <v>52</v>
      </c>
      <c r="J3" t="n">
        <v>285.68</v>
      </c>
      <c r="K3" t="n">
        <v>61.2</v>
      </c>
      <c r="L3" t="n">
        <v>1.25</v>
      </c>
      <c r="M3" t="n">
        <v>50</v>
      </c>
      <c r="N3" t="n">
        <v>78.23999999999999</v>
      </c>
      <c r="O3" t="n">
        <v>35468.6</v>
      </c>
      <c r="P3" t="n">
        <v>88.51000000000001</v>
      </c>
      <c r="Q3" t="n">
        <v>610.5599999999999</v>
      </c>
      <c r="R3" t="n">
        <v>47.32</v>
      </c>
      <c r="S3" t="n">
        <v>13.88</v>
      </c>
      <c r="T3" t="n">
        <v>16605.53</v>
      </c>
      <c r="U3" t="n">
        <v>0.29</v>
      </c>
      <c r="V3" t="n">
        <v>0.78</v>
      </c>
      <c r="W3" t="n">
        <v>0.13</v>
      </c>
      <c r="X3" t="n">
        <v>1.06</v>
      </c>
      <c r="Y3" t="n">
        <v>1</v>
      </c>
      <c r="Z3" t="n">
        <v>10</v>
      </c>
      <c r="AA3" t="n">
        <v>510.0450467483235</v>
      </c>
      <c r="AB3" t="n">
        <v>697.8661345604364</v>
      </c>
      <c r="AC3" t="n">
        <v>631.262770139259</v>
      </c>
      <c r="AD3" t="n">
        <v>510045.0467483235</v>
      </c>
      <c r="AE3" t="n">
        <v>697866.1345604365</v>
      </c>
      <c r="AF3" t="n">
        <v>4.780405446742283e-06</v>
      </c>
      <c r="AG3" t="n">
        <v>28.25520833333333</v>
      </c>
      <c r="AH3" t="n">
        <v>631262.7701392591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9.905099999999999</v>
      </c>
      <c r="E4" t="n">
        <v>10.1</v>
      </c>
      <c r="F4" t="n">
        <v>4.88</v>
      </c>
      <c r="G4" t="n">
        <v>6.98</v>
      </c>
      <c r="H4" t="n">
        <v>0.09</v>
      </c>
      <c r="I4" t="n">
        <v>42</v>
      </c>
      <c r="J4" t="n">
        <v>286.19</v>
      </c>
      <c r="K4" t="n">
        <v>61.2</v>
      </c>
      <c r="L4" t="n">
        <v>1.5</v>
      </c>
      <c r="M4" t="n">
        <v>40</v>
      </c>
      <c r="N4" t="n">
        <v>78.48999999999999</v>
      </c>
      <c r="O4" t="n">
        <v>35530.47</v>
      </c>
      <c r="P4" t="n">
        <v>84.23</v>
      </c>
      <c r="Q4" t="n">
        <v>610.39</v>
      </c>
      <c r="R4" t="n">
        <v>40.34</v>
      </c>
      <c r="S4" t="n">
        <v>13.88</v>
      </c>
      <c r="T4" t="n">
        <v>13163.58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471.1883545812297</v>
      </c>
      <c r="AB4" t="n">
        <v>644.700694101145</v>
      </c>
      <c r="AC4" t="n">
        <v>583.1713646992382</v>
      </c>
      <c r="AD4" t="n">
        <v>471188.3545812297</v>
      </c>
      <c r="AE4" t="n">
        <v>644700.694101145</v>
      </c>
      <c r="AF4" t="n">
        <v>5.13885025184248e-06</v>
      </c>
      <c r="AG4" t="n">
        <v>26.30208333333333</v>
      </c>
      <c r="AH4" t="n">
        <v>583171.3646992382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10.426</v>
      </c>
      <c r="E5" t="n">
        <v>9.59</v>
      </c>
      <c r="F5" t="n">
        <v>4.76</v>
      </c>
      <c r="G5" t="n">
        <v>8.15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81.55</v>
      </c>
      <c r="Q5" t="n">
        <v>610.39</v>
      </c>
      <c r="R5" t="n">
        <v>36.41</v>
      </c>
      <c r="S5" t="n">
        <v>13.88</v>
      </c>
      <c r="T5" t="n">
        <v>11236.1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445.732725513686</v>
      </c>
      <c r="AB5" t="n">
        <v>609.8711793878364</v>
      </c>
      <c r="AC5" t="n">
        <v>551.6659299866366</v>
      </c>
      <c r="AD5" t="n">
        <v>445732.725513686</v>
      </c>
      <c r="AE5" t="n">
        <v>609871.1793878364</v>
      </c>
      <c r="AF5" t="n">
        <v>5.409097608879234e-06</v>
      </c>
      <c r="AG5" t="n">
        <v>24.97395833333333</v>
      </c>
      <c r="AH5" t="n">
        <v>551665.9299866366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10.8742</v>
      </c>
      <c r="E6" t="n">
        <v>9.199999999999999</v>
      </c>
      <c r="F6" t="n">
        <v>4.63</v>
      </c>
      <c r="G6" t="n">
        <v>9.26</v>
      </c>
      <c r="H6" t="n">
        <v>0.12</v>
      </c>
      <c r="I6" t="n">
        <v>30</v>
      </c>
      <c r="J6" t="n">
        <v>287.19</v>
      </c>
      <c r="K6" t="n">
        <v>61.2</v>
      </c>
      <c r="L6" t="n">
        <v>2</v>
      </c>
      <c r="M6" t="n">
        <v>28</v>
      </c>
      <c r="N6" t="n">
        <v>78.98999999999999</v>
      </c>
      <c r="O6" t="n">
        <v>35654.65</v>
      </c>
      <c r="P6" t="n">
        <v>78.95999999999999</v>
      </c>
      <c r="Q6" t="n">
        <v>610.35</v>
      </c>
      <c r="R6" t="n">
        <v>32.41</v>
      </c>
      <c r="S6" t="n">
        <v>13.88</v>
      </c>
      <c r="T6" t="n">
        <v>9262.16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431.1981183171908</v>
      </c>
      <c r="AB6" t="n">
        <v>589.9842885999773</v>
      </c>
      <c r="AC6" t="n">
        <v>533.6770161441443</v>
      </c>
      <c r="AD6" t="n">
        <v>431198.1183171908</v>
      </c>
      <c r="AE6" t="n">
        <v>589984.2885999773</v>
      </c>
      <c r="AF6" t="n">
        <v>5.641627586655915e-06</v>
      </c>
      <c r="AG6" t="n">
        <v>23.95833333333333</v>
      </c>
      <c r="AH6" t="n">
        <v>533677.0161441443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11.2426</v>
      </c>
      <c r="E7" t="n">
        <v>8.890000000000001</v>
      </c>
      <c r="F7" t="n">
        <v>4.54</v>
      </c>
      <c r="G7" t="n">
        <v>10.49</v>
      </c>
      <c r="H7" t="n">
        <v>0.14</v>
      </c>
      <c r="I7" t="n">
        <v>26</v>
      </c>
      <c r="J7" t="n">
        <v>287.7</v>
      </c>
      <c r="K7" t="n">
        <v>61.2</v>
      </c>
      <c r="L7" t="n">
        <v>2.25</v>
      </c>
      <c r="M7" t="n">
        <v>24</v>
      </c>
      <c r="N7" t="n">
        <v>79.25</v>
      </c>
      <c r="O7" t="n">
        <v>35716.83</v>
      </c>
      <c r="P7" t="n">
        <v>77.02</v>
      </c>
      <c r="Q7" t="n">
        <v>610.46</v>
      </c>
      <c r="R7" t="n">
        <v>29.66</v>
      </c>
      <c r="S7" t="n">
        <v>13.88</v>
      </c>
      <c r="T7" t="n">
        <v>7905.24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417.9707144339423</v>
      </c>
      <c r="AB7" t="n">
        <v>571.8859710550423</v>
      </c>
      <c r="AC7" t="n">
        <v>517.3059766245499</v>
      </c>
      <c r="AD7" t="n">
        <v>417970.7144339423</v>
      </c>
      <c r="AE7" t="n">
        <v>571885.9710550423</v>
      </c>
      <c r="AF7" t="n">
        <v>5.832756644694578e-06</v>
      </c>
      <c r="AG7" t="n">
        <v>23.15104166666667</v>
      </c>
      <c r="AH7" t="n">
        <v>517305.9766245498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11.5348</v>
      </c>
      <c r="E8" t="n">
        <v>8.67</v>
      </c>
      <c r="F8" t="n">
        <v>4.48</v>
      </c>
      <c r="G8" t="n">
        <v>11.69</v>
      </c>
      <c r="H8" t="n">
        <v>0.15</v>
      </c>
      <c r="I8" t="n">
        <v>23</v>
      </c>
      <c r="J8" t="n">
        <v>288.2</v>
      </c>
      <c r="K8" t="n">
        <v>61.2</v>
      </c>
      <c r="L8" t="n">
        <v>2.5</v>
      </c>
      <c r="M8" t="n">
        <v>21</v>
      </c>
      <c r="N8" t="n">
        <v>79.5</v>
      </c>
      <c r="O8" t="n">
        <v>35779.11</v>
      </c>
      <c r="P8" t="n">
        <v>75.54000000000001</v>
      </c>
      <c r="Q8" t="n">
        <v>610.38</v>
      </c>
      <c r="R8" t="n">
        <v>27.73</v>
      </c>
      <c r="S8" t="n">
        <v>13.88</v>
      </c>
      <c r="T8" t="n">
        <v>6955.27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405.6225553738833</v>
      </c>
      <c r="AB8" t="n">
        <v>554.9906750667393</v>
      </c>
      <c r="AC8" t="n">
        <v>502.0231439726736</v>
      </c>
      <c r="AD8" t="n">
        <v>405622.5553738833</v>
      </c>
      <c r="AE8" t="n">
        <v>554990.6750667393</v>
      </c>
      <c r="AF8" t="n">
        <v>5.984352493660098e-06</v>
      </c>
      <c r="AG8" t="n">
        <v>22.578125</v>
      </c>
      <c r="AH8" t="n">
        <v>502023.1439726736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11.757</v>
      </c>
      <c r="E9" t="n">
        <v>8.51</v>
      </c>
      <c r="F9" t="n">
        <v>4.42</v>
      </c>
      <c r="G9" t="n">
        <v>12.64</v>
      </c>
      <c r="H9" t="n">
        <v>0.17</v>
      </c>
      <c r="I9" t="n">
        <v>21</v>
      </c>
      <c r="J9" t="n">
        <v>288.71</v>
      </c>
      <c r="K9" t="n">
        <v>61.2</v>
      </c>
      <c r="L9" t="n">
        <v>2.75</v>
      </c>
      <c r="M9" t="n">
        <v>19</v>
      </c>
      <c r="N9" t="n">
        <v>79.76000000000001</v>
      </c>
      <c r="O9" t="n">
        <v>35841.5</v>
      </c>
      <c r="P9" t="n">
        <v>74.12</v>
      </c>
      <c r="Q9" t="n">
        <v>610.27</v>
      </c>
      <c r="R9" t="n">
        <v>25.82</v>
      </c>
      <c r="S9" t="n">
        <v>13.88</v>
      </c>
      <c r="T9" t="n">
        <v>6010.8</v>
      </c>
      <c r="U9" t="n">
        <v>0.54</v>
      </c>
      <c r="V9" t="n">
        <v>0.9</v>
      </c>
      <c r="W9" t="n">
        <v>0.09</v>
      </c>
      <c r="X9" t="n">
        <v>0.38</v>
      </c>
      <c r="Y9" t="n">
        <v>1</v>
      </c>
      <c r="Z9" t="n">
        <v>10</v>
      </c>
      <c r="AA9" t="n">
        <v>393.7180758023431</v>
      </c>
      <c r="AB9" t="n">
        <v>538.7024409283853</v>
      </c>
      <c r="AC9" t="n">
        <v>487.2894360398038</v>
      </c>
      <c r="AD9" t="n">
        <v>393718.0758023431</v>
      </c>
      <c r="AE9" t="n">
        <v>538702.4409283852</v>
      </c>
      <c r="AF9" t="n">
        <v>6.099631746364199e-06</v>
      </c>
      <c r="AG9" t="n">
        <v>22.16145833333333</v>
      </c>
      <c r="AH9" t="n">
        <v>487289.4360398038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12.0401</v>
      </c>
      <c r="E10" t="n">
        <v>8.31</v>
      </c>
      <c r="F10" t="n">
        <v>4.33</v>
      </c>
      <c r="G10" t="n">
        <v>13.68</v>
      </c>
      <c r="H10" t="n">
        <v>0.18</v>
      </c>
      <c r="I10" t="n">
        <v>19</v>
      </c>
      <c r="J10" t="n">
        <v>289.21</v>
      </c>
      <c r="K10" t="n">
        <v>61.2</v>
      </c>
      <c r="L10" t="n">
        <v>3</v>
      </c>
      <c r="M10" t="n">
        <v>17</v>
      </c>
      <c r="N10" t="n">
        <v>80.02</v>
      </c>
      <c r="O10" t="n">
        <v>35903.99</v>
      </c>
      <c r="P10" t="n">
        <v>71.93000000000001</v>
      </c>
      <c r="Q10" t="n">
        <v>610.29</v>
      </c>
      <c r="R10" t="n">
        <v>23.12</v>
      </c>
      <c r="S10" t="n">
        <v>13.88</v>
      </c>
      <c r="T10" t="n">
        <v>4670.92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381.1770524758423</v>
      </c>
      <c r="AB10" t="n">
        <v>521.5432595421655</v>
      </c>
      <c r="AC10" t="n">
        <v>471.7679028420226</v>
      </c>
      <c r="AD10" t="n">
        <v>381177.0524758423</v>
      </c>
      <c r="AE10" t="n">
        <v>521543.2595421656</v>
      </c>
      <c r="AF10" t="n">
        <v>6.246506437815736e-06</v>
      </c>
      <c r="AG10" t="n">
        <v>21.640625</v>
      </c>
      <c r="AH10" t="n">
        <v>471767.9028420227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11.9964</v>
      </c>
      <c r="E11" t="n">
        <v>8.34</v>
      </c>
      <c r="F11" t="n">
        <v>4.42</v>
      </c>
      <c r="G11" t="n">
        <v>14.72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73.17</v>
      </c>
      <c r="Q11" t="n">
        <v>610.38</v>
      </c>
      <c r="R11" t="n">
        <v>25.76</v>
      </c>
      <c r="S11" t="n">
        <v>13.88</v>
      </c>
      <c r="T11" t="n">
        <v>5993.32</v>
      </c>
      <c r="U11" t="n">
        <v>0.54</v>
      </c>
      <c r="V11" t="n">
        <v>0.9</v>
      </c>
      <c r="W11" t="n">
        <v>0.09</v>
      </c>
      <c r="X11" t="n">
        <v>0.38</v>
      </c>
      <c r="Y11" t="n">
        <v>1</v>
      </c>
      <c r="Z11" t="n">
        <v>10</v>
      </c>
      <c r="AA11" t="n">
        <v>382.2468891190743</v>
      </c>
      <c r="AB11" t="n">
        <v>523.0070572352971</v>
      </c>
      <c r="AC11" t="n">
        <v>473.0919977377748</v>
      </c>
      <c r="AD11" t="n">
        <v>382246.8891190743</v>
      </c>
      <c r="AE11" t="n">
        <v>523007.0572352972</v>
      </c>
      <c r="AF11" t="n">
        <v>6.22383450557825e-06</v>
      </c>
      <c r="AG11" t="n">
        <v>21.71875</v>
      </c>
      <c r="AH11" t="n">
        <v>473091.9977377747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12.2595</v>
      </c>
      <c r="E12" t="n">
        <v>8.16</v>
      </c>
      <c r="F12" t="n">
        <v>4.35</v>
      </c>
      <c r="G12" t="n">
        <v>16.3</v>
      </c>
      <c r="H12" t="n">
        <v>0.21</v>
      </c>
      <c r="I12" t="n">
        <v>16</v>
      </c>
      <c r="J12" t="n">
        <v>290.23</v>
      </c>
      <c r="K12" t="n">
        <v>61.2</v>
      </c>
      <c r="L12" t="n">
        <v>3.5</v>
      </c>
      <c r="M12" t="n">
        <v>14</v>
      </c>
      <c r="N12" t="n">
        <v>80.53</v>
      </c>
      <c r="O12" t="n">
        <v>36029.29</v>
      </c>
      <c r="P12" t="n">
        <v>71.59999999999999</v>
      </c>
      <c r="Q12" t="n">
        <v>610.33</v>
      </c>
      <c r="R12" t="n">
        <v>23.6</v>
      </c>
      <c r="S12" t="n">
        <v>13.88</v>
      </c>
      <c r="T12" t="n">
        <v>4924.71</v>
      </c>
      <c r="U12" t="n">
        <v>0.59</v>
      </c>
      <c r="V12" t="n">
        <v>0.92</v>
      </c>
      <c r="W12" t="n">
        <v>0.08</v>
      </c>
      <c r="X12" t="n">
        <v>0.3</v>
      </c>
      <c r="Y12" t="n">
        <v>1</v>
      </c>
      <c r="Z12" t="n">
        <v>10</v>
      </c>
      <c r="AA12" t="n">
        <v>380.1352082351858</v>
      </c>
      <c r="AB12" t="n">
        <v>520.1177622891754</v>
      </c>
      <c r="AC12" t="n">
        <v>470.4784530461599</v>
      </c>
      <c r="AD12" t="n">
        <v>380135.2082351858</v>
      </c>
      <c r="AE12" t="n">
        <v>520117.7622891754</v>
      </c>
      <c r="AF12" t="n">
        <v>6.360333026669381e-06</v>
      </c>
      <c r="AG12" t="n">
        <v>21.25</v>
      </c>
      <c r="AH12" t="n">
        <v>470478.4530461599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12.3635</v>
      </c>
      <c r="E13" t="n">
        <v>8.09</v>
      </c>
      <c r="F13" t="n">
        <v>4.33</v>
      </c>
      <c r="G13" t="n">
        <v>17.32</v>
      </c>
      <c r="H13" t="n">
        <v>0.23</v>
      </c>
      <c r="I13" t="n">
        <v>15</v>
      </c>
      <c r="J13" t="n">
        <v>290.74</v>
      </c>
      <c r="K13" t="n">
        <v>61.2</v>
      </c>
      <c r="L13" t="n">
        <v>3.75</v>
      </c>
      <c r="M13" t="n">
        <v>13</v>
      </c>
      <c r="N13" t="n">
        <v>80.79000000000001</v>
      </c>
      <c r="O13" t="n">
        <v>36092.1</v>
      </c>
      <c r="P13" t="n">
        <v>70.88</v>
      </c>
      <c r="Q13" t="n">
        <v>610.34</v>
      </c>
      <c r="R13" t="n">
        <v>23.12</v>
      </c>
      <c r="S13" t="n">
        <v>13.88</v>
      </c>
      <c r="T13" t="n">
        <v>4690.86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369.4248136950952</v>
      </c>
      <c r="AB13" t="n">
        <v>505.4633279701644</v>
      </c>
      <c r="AC13" t="n">
        <v>457.2226173709275</v>
      </c>
      <c r="AD13" t="n">
        <v>369424.8136950952</v>
      </c>
      <c r="AE13" t="n">
        <v>505463.3279701644</v>
      </c>
      <c r="AF13" t="n">
        <v>6.414289112543489e-06</v>
      </c>
      <c r="AG13" t="n">
        <v>21.06770833333333</v>
      </c>
      <c r="AH13" t="n">
        <v>457222.6173709275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12.4853</v>
      </c>
      <c r="E14" t="n">
        <v>8.01</v>
      </c>
      <c r="F14" t="n">
        <v>4.31</v>
      </c>
      <c r="G14" t="n">
        <v>18.45</v>
      </c>
      <c r="H14" t="n">
        <v>0.24</v>
      </c>
      <c r="I14" t="n">
        <v>14</v>
      </c>
      <c r="J14" t="n">
        <v>291.25</v>
      </c>
      <c r="K14" t="n">
        <v>61.2</v>
      </c>
      <c r="L14" t="n">
        <v>4</v>
      </c>
      <c r="M14" t="n">
        <v>12</v>
      </c>
      <c r="N14" t="n">
        <v>81.05</v>
      </c>
      <c r="O14" t="n">
        <v>36155.02</v>
      </c>
      <c r="P14" t="n">
        <v>70</v>
      </c>
      <c r="Q14" t="n">
        <v>610.35</v>
      </c>
      <c r="R14" t="n">
        <v>22.35</v>
      </c>
      <c r="S14" t="n">
        <v>13.88</v>
      </c>
      <c r="T14" t="n">
        <v>4311.66</v>
      </c>
      <c r="U14" t="n">
        <v>0.62</v>
      </c>
      <c r="V14" t="n">
        <v>0.93</v>
      </c>
      <c r="W14" t="n">
        <v>0.07000000000000001</v>
      </c>
      <c r="X14" t="n">
        <v>0.27</v>
      </c>
      <c r="Y14" t="n">
        <v>1</v>
      </c>
      <c r="Z14" t="n">
        <v>10</v>
      </c>
      <c r="AA14" t="n">
        <v>368.4139307480662</v>
      </c>
      <c r="AB14" t="n">
        <v>504.0801933250311</v>
      </c>
      <c r="AC14" t="n">
        <v>455.9714871550841</v>
      </c>
      <c r="AD14" t="n">
        <v>368413.9307480662</v>
      </c>
      <c r="AE14" t="n">
        <v>504080.1933250311</v>
      </c>
      <c r="AF14" t="n">
        <v>6.477479990038356e-06</v>
      </c>
      <c r="AG14" t="n">
        <v>20.859375</v>
      </c>
      <c r="AH14" t="n">
        <v>455971.4871550841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12.6046</v>
      </c>
      <c r="E15" t="n">
        <v>7.93</v>
      </c>
      <c r="F15" t="n">
        <v>4.28</v>
      </c>
      <c r="G15" t="n">
        <v>19.77</v>
      </c>
      <c r="H15" t="n">
        <v>0.26</v>
      </c>
      <c r="I15" t="n">
        <v>13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69.14</v>
      </c>
      <c r="Q15" t="n">
        <v>610.35</v>
      </c>
      <c r="R15" t="n">
        <v>21.56</v>
      </c>
      <c r="S15" t="n">
        <v>13.88</v>
      </c>
      <c r="T15" t="n">
        <v>3920.01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367.5046236454226</v>
      </c>
      <c r="AB15" t="n">
        <v>502.8360392313961</v>
      </c>
      <c r="AC15" t="n">
        <v>454.8460733819643</v>
      </c>
      <c r="AD15" t="n">
        <v>367504.6236454226</v>
      </c>
      <c r="AE15" t="n">
        <v>502836.039231396</v>
      </c>
      <c r="AF15" t="n">
        <v>6.539373846238172e-06</v>
      </c>
      <c r="AG15" t="n">
        <v>20.65104166666667</v>
      </c>
      <c r="AH15" t="n">
        <v>454846.0733819644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12.7285</v>
      </c>
      <c r="E16" t="n">
        <v>7.86</v>
      </c>
      <c r="F16" t="n">
        <v>4.26</v>
      </c>
      <c r="G16" t="n">
        <v>21.3</v>
      </c>
      <c r="H16" t="n">
        <v>0.27</v>
      </c>
      <c r="I16" t="n">
        <v>12</v>
      </c>
      <c r="J16" t="n">
        <v>292.27</v>
      </c>
      <c r="K16" t="n">
        <v>61.2</v>
      </c>
      <c r="L16" t="n">
        <v>4.5</v>
      </c>
      <c r="M16" t="n">
        <v>10</v>
      </c>
      <c r="N16" t="n">
        <v>81.56999999999999</v>
      </c>
      <c r="O16" t="n">
        <v>36281.16</v>
      </c>
      <c r="P16" t="n">
        <v>68.28</v>
      </c>
      <c r="Q16" t="n">
        <v>610.26</v>
      </c>
      <c r="R16" t="n">
        <v>20.87</v>
      </c>
      <c r="S16" t="n">
        <v>13.88</v>
      </c>
      <c r="T16" t="n">
        <v>3578.1</v>
      </c>
      <c r="U16" t="n">
        <v>0.67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366.5296732329635</v>
      </c>
      <c r="AB16" t="n">
        <v>501.5020690652931</v>
      </c>
      <c r="AC16" t="n">
        <v>453.6394154562752</v>
      </c>
      <c r="AD16" t="n">
        <v>366529.6732329635</v>
      </c>
      <c r="AE16" t="n">
        <v>501502.0690652931</v>
      </c>
      <c r="AF16" t="n">
        <v>6.603654221620883e-06</v>
      </c>
      <c r="AG16" t="n">
        <v>20.46875</v>
      </c>
      <c r="AH16" t="n">
        <v>453639.4154562752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12.724</v>
      </c>
      <c r="E17" t="n">
        <v>7.86</v>
      </c>
      <c r="F17" t="n">
        <v>4.26</v>
      </c>
      <c r="G17" t="n">
        <v>21.32</v>
      </c>
      <c r="H17" t="n">
        <v>0.29</v>
      </c>
      <c r="I17" t="n">
        <v>12</v>
      </c>
      <c r="J17" t="n">
        <v>292.79</v>
      </c>
      <c r="K17" t="n">
        <v>61.2</v>
      </c>
      <c r="L17" t="n">
        <v>4.75</v>
      </c>
      <c r="M17" t="n">
        <v>10</v>
      </c>
      <c r="N17" t="n">
        <v>81.84</v>
      </c>
      <c r="O17" t="n">
        <v>36344.4</v>
      </c>
      <c r="P17" t="n">
        <v>67.79000000000001</v>
      </c>
      <c r="Q17" t="n">
        <v>610.3</v>
      </c>
      <c r="R17" t="n">
        <v>21.07</v>
      </c>
      <c r="S17" t="n">
        <v>13.88</v>
      </c>
      <c r="T17" t="n">
        <v>3679.54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366.3356518463202</v>
      </c>
      <c r="AB17" t="n">
        <v>501.236600444468</v>
      </c>
      <c r="AC17" t="n">
        <v>453.3992827880342</v>
      </c>
      <c r="AD17" t="n">
        <v>366335.6518463201</v>
      </c>
      <c r="AE17" t="n">
        <v>501236.600444468</v>
      </c>
      <c r="AF17" t="n">
        <v>6.601319583289791e-06</v>
      </c>
      <c r="AG17" t="n">
        <v>20.46875</v>
      </c>
      <c r="AH17" t="n">
        <v>453399.2827880342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12.8553</v>
      </c>
      <c r="E18" t="n">
        <v>7.78</v>
      </c>
      <c r="F18" t="n">
        <v>4.24</v>
      </c>
      <c r="G18" t="n">
        <v>23.11</v>
      </c>
      <c r="H18" t="n">
        <v>0.3</v>
      </c>
      <c r="I18" t="n">
        <v>11</v>
      </c>
      <c r="J18" t="n">
        <v>293.3</v>
      </c>
      <c r="K18" t="n">
        <v>61.2</v>
      </c>
      <c r="L18" t="n">
        <v>5</v>
      </c>
      <c r="M18" t="n">
        <v>9</v>
      </c>
      <c r="N18" t="n">
        <v>82.09999999999999</v>
      </c>
      <c r="O18" t="n">
        <v>36407.75</v>
      </c>
      <c r="P18" t="n">
        <v>67.04000000000001</v>
      </c>
      <c r="Q18" t="n">
        <v>610.3200000000001</v>
      </c>
      <c r="R18" t="n">
        <v>20.14</v>
      </c>
      <c r="S18" t="n">
        <v>13.88</v>
      </c>
      <c r="T18" t="n">
        <v>3221.44</v>
      </c>
      <c r="U18" t="n">
        <v>0.6899999999999999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355.5794510762933</v>
      </c>
      <c r="AB18" t="n">
        <v>486.51949202083</v>
      </c>
      <c r="AC18" t="n">
        <v>440.0867545367568</v>
      </c>
      <c r="AD18" t="n">
        <v>355579.4510762932</v>
      </c>
      <c r="AE18" t="n">
        <v>486519.49202083</v>
      </c>
      <c r="AF18" t="n">
        <v>6.669439141705852e-06</v>
      </c>
      <c r="AG18" t="n">
        <v>20.26041666666667</v>
      </c>
      <c r="AH18" t="n">
        <v>440086.7545367568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13.0001</v>
      </c>
      <c r="E19" t="n">
        <v>7.69</v>
      </c>
      <c r="F19" t="n">
        <v>4.2</v>
      </c>
      <c r="G19" t="n">
        <v>25.23</v>
      </c>
      <c r="H19" t="n">
        <v>0.32</v>
      </c>
      <c r="I19" t="n">
        <v>10</v>
      </c>
      <c r="J19" t="n">
        <v>293.81</v>
      </c>
      <c r="K19" t="n">
        <v>61.2</v>
      </c>
      <c r="L19" t="n">
        <v>5.25</v>
      </c>
      <c r="M19" t="n">
        <v>8</v>
      </c>
      <c r="N19" t="n">
        <v>82.36</v>
      </c>
      <c r="O19" t="n">
        <v>36471.2</v>
      </c>
      <c r="P19" t="n">
        <v>65.70999999999999</v>
      </c>
      <c r="Q19" t="n">
        <v>610.3200000000001</v>
      </c>
      <c r="R19" t="n">
        <v>18.96</v>
      </c>
      <c r="S19" t="n">
        <v>13.88</v>
      </c>
      <c r="T19" t="n">
        <v>2636.7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354.4086824247832</v>
      </c>
      <c r="AB19" t="n">
        <v>484.9175947011663</v>
      </c>
      <c r="AC19" t="n">
        <v>438.6377400490048</v>
      </c>
      <c r="AD19" t="n">
        <v>354408.6824247832</v>
      </c>
      <c r="AE19" t="n">
        <v>484917.5947011663</v>
      </c>
      <c r="AF19" t="n">
        <v>6.744562615115186e-06</v>
      </c>
      <c r="AG19" t="n">
        <v>20.02604166666667</v>
      </c>
      <c r="AH19" t="n">
        <v>438637.7400490048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13.0208</v>
      </c>
      <c r="E20" t="n">
        <v>7.68</v>
      </c>
      <c r="F20" t="n">
        <v>4.19</v>
      </c>
      <c r="G20" t="n">
        <v>25.15</v>
      </c>
      <c r="H20" t="n">
        <v>0.33</v>
      </c>
      <c r="I20" t="n">
        <v>10</v>
      </c>
      <c r="J20" t="n">
        <v>294.33</v>
      </c>
      <c r="K20" t="n">
        <v>61.2</v>
      </c>
      <c r="L20" t="n">
        <v>5.5</v>
      </c>
      <c r="M20" t="n">
        <v>8</v>
      </c>
      <c r="N20" t="n">
        <v>82.63</v>
      </c>
      <c r="O20" t="n">
        <v>36534.76</v>
      </c>
      <c r="P20" t="n">
        <v>65.23</v>
      </c>
      <c r="Q20" t="n">
        <v>610.26</v>
      </c>
      <c r="R20" t="n">
        <v>18.78</v>
      </c>
      <c r="S20" t="n">
        <v>13.88</v>
      </c>
      <c r="T20" t="n">
        <v>2546.6</v>
      </c>
      <c r="U20" t="n">
        <v>0.74</v>
      </c>
      <c r="V20" t="n">
        <v>0.95</v>
      </c>
      <c r="W20" t="n">
        <v>0.07000000000000001</v>
      </c>
      <c r="X20" t="n">
        <v>0.15</v>
      </c>
      <c r="Y20" t="n">
        <v>1</v>
      </c>
      <c r="Z20" t="n">
        <v>10</v>
      </c>
      <c r="AA20" t="n">
        <v>354.0062953121246</v>
      </c>
      <c r="AB20" t="n">
        <v>484.3670309015603</v>
      </c>
      <c r="AC20" t="n">
        <v>438.1397212857121</v>
      </c>
      <c r="AD20" t="n">
        <v>354006.2953121246</v>
      </c>
      <c r="AE20" t="n">
        <v>484367.0309015603</v>
      </c>
      <c r="AF20" t="n">
        <v>6.755301951438204e-06</v>
      </c>
      <c r="AG20" t="n">
        <v>20</v>
      </c>
      <c r="AH20" t="n">
        <v>438139.7212857121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12.9375</v>
      </c>
      <c r="E21" t="n">
        <v>7.73</v>
      </c>
      <c r="F21" t="n">
        <v>4.24</v>
      </c>
      <c r="G21" t="n">
        <v>25.45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65.54000000000001</v>
      </c>
      <c r="Q21" t="n">
        <v>610.53</v>
      </c>
      <c r="R21" t="n">
        <v>20.42</v>
      </c>
      <c r="S21" t="n">
        <v>13.88</v>
      </c>
      <c r="T21" t="n">
        <v>3362.94</v>
      </c>
      <c r="U21" t="n">
        <v>0.68</v>
      </c>
      <c r="V21" t="n">
        <v>0.9399999999999999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354.675704257569</v>
      </c>
      <c r="AB21" t="n">
        <v>485.2829457529558</v>
      </c>
      <c r="AC21" t="n">
        <v>438.9682225091849</v>
      </c>
      <c r="AD21" t="n">
        <v>354675.704257569</v>
      </c>
      <c r="AE21" t="n">
        <v>485282.9457529557</v>
      </c>
      <c r="AF21" t="n">
        <v>6.712085201887117e-06</v>
      </c>
      <c r="AG21" t="n">
        <v>20.13020833333333</v>
      </c>
      <c r="AH21" t="n">
        <v>438968.2225091849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13.0814</v>
      </c>
      <c r="E22" t="n">
        <v>7.64</v>
      </c>
      <c r="F22" t="n">
        <v>4.21</v>
      </c>
      <c r="G22" t="n">
        <v>28.07</v>
      </c>
      <c r="H22" t="n">
        <v>0.36</v>
      </c>
      <c r="I22" t="n">
        <v>9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64.67</v>
      </c>
      <c r="Q22" t="n">
        <v>610.33</v>
      </c>
      <c r="R22" t="n">
        <v>19.34</v>
      </c>
      <c r="S22" t="n">
        <v>13.88</v>
      </c>
      <c r="T22" t="n">
        <v>2828.52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353.6487216459398</v>
      </c>
      <c r="AB22" t="n">
        <v>483.8777828364493</v>
      </c>
      <c r="AC22" t="n">
        <v>437.6971663692714</v>
      </c>
      <c r="AD22" t="n">
        <v>353648.7216459397</v>
      </c>
      <c r="AE22" t="n">
        <v>483877.7828364493</v>
      </c>
      <c r="AF22" t="n">
        <v>6.786741747630234e-06</v>
      </c>
      <c r="AG22" t="n">
        <v>19.89583333333333</v>
      </c>
      <c r="AH22" t="n">
        <v>437697.1663692713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13.0947</v>
      </c>
      <c r="E23" t="n">
        <v>7.64</v>
      </c>
      <c r="F23" t="n">
        <v>4.2</v>
      </c>
      <c r="G23" t="n">
        <v>28.02</v>
      </c>
      <c r="H23" t="n">
        <v>0.38</v>
      </c>
      <c r="I23" t="n">
        <v>9</v>
      </c>
      <c r="J23" t="n">
        <v>295.88</v>
      </c>
      <c r="K23" t="n">
        <v>61.2</v>
      </c>
      <c r="L23" t="n">
        <v>6.25</v>
      </c>
      <c r="M23" t="n">
        <v>7</v>
      </c>
      <c r="N23" t="n">
        <v>83.43000000000001</v>
      </c>
      <c r="O23" t="n">
        <v>36726.12</v>
      </c>
      <c r="P23" t="n">
        <v>63.97</v>
      </c>
      <c r="Q23" t="n">
        <v>610.26</v>
      </c>
      <c r="R23" t="n">
        <v>19.2</v>
      </c>
      <c r="S23" t="n">
        <v>13.88</v>
      </c>
      <c r="T23" t="n">
        <v>2758.28</v>
      </c>
      <c r="U23" t="n">
        <v>0.72</v>
      </c>
      <c r="V23" t="n">
        <v>0.95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353.282359800219</v>
      </c>
      <c r="AB23" t="n">
        <v>483.3765103963904</v>
      </c>
      <c r="AC23" t="n">
        <v>437.2437346673514</v>
      </c>
      <c r="AD23" t="n">
        <v>353282.359800219</v>
      </c>
      <c r="AE23" t="n">
        <v>483376.5103963903</v>
      </c>
      <c r="AF23" t="n">
        <v>6.793641900919903e-06</v>
      </c>
      <c r="AG23" t="n">
        <v>19.89583333333333</v>
      </c>
      <c r="AH23" t="n">
        <v>437243.7346673514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13.2251</v>
      </c>
      <c r="E24" t="n">
        <v>7.56</v>
      </c>
      <c r="F24" t="n">
        <v>4.18</v>
      </c>
      <c r="G24" t="n">
        <v>31.36</v>
      </c>
      <c r="H24" t="n">
        <v>0.39</v>
      </c>
      <c r="I24" t="n">
        <v>8</v>
      </c>
      <c r="J24" t="n">
        <v>296.4</v>
      </c>
      <c r="K24" t="n">
        <v>61.2</v>
      </c>
      <c r="L24" t="n">
        <v>6.5</v>
      </c>
      <c r="M24" t="n">
        <v>6</v>
      </c>
      <c r="N24" t="n">
        <v>83.7</v>
      </c>
      <c r="O24" t="n">
        <v>36790.13</v>
      </c>
      <c r="P24" t="n">
        <v>62.99</v>
      </c>
      <c r="Q24" t="n">
        <v>610.26</v>
      </c>
      <c r="R24" t="n">
        <v>18.42</v>
      </c>
      <c r="S24" t="n">
        <v>13.88</v>
      </c>
      <c r="T24" t="n">
        <v>2376.05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342.4876572468816</v>
      </c>
      <c r="AB24" t="n">
        <v>468.6067221342479</v>
      </c>
      <c r="AC24" t="n">
        <v>423.8835542674198</v>
      </c>
      <c r="AD24" t="n">
        <v>342487.6572468816</v>
      </c>
      <c r="AE24" t="n">
        <v>468606.7221342479</v>
      </c>
      <c r="AF24" t="n">
        <v>6.861294531669744e-06</v>
      </c>
      <c r="AG24" t="n">
        <v>19.6875</v>
      </c>
      <c r="AH24" t="n">
        <v>423883.5542674198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13.2251</v>
      </c>
      <c r="E25" t="n">
        <v>7.56</v>
      </c>
      <c r="F25" t="n">
        <v>4.18</v>
      </c>
      <c r="G25" t="n">
        <v>31.36</v>
      </c>
      <c r="H25" t="n">
        <v>0.4</v>
      </c>
      <c r="I25" t="n">
        <v>8</v>
      </c>
      <c r="J25" t="n">
        <v>296.92</v>
      </c>
      <c r="K25" t="n">
        <v>61.2</v>
      </c>
      <c r="L25" t="n">
        <v>6.75</v>
      </c>
      <c r="M25" t="n">
        <v>6</v>
      </c>
      <c r="N25" t="n">
        <v>83.97</v>
      </c>
      <c r="O25" t="n">
        <v>36854.25</v>
      </c>
      <c r="P25" t="n">
        <v>62.61</v>
      </c>
      <c r="Q25" t="n">
        <v>610.26</v>
      </c>
      <c r="R25" t="n">
        <v>18.43</v>
      </c>
      <c r="S25" t="n">
        <v>13.88</v>
      </c>
      <c r="T25" t="n">
        <v>2381.47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342.3312921339189</v>
      </c>
      <c r="AB25" t="n">
        <v>468.3927764883504</v>
      </c>
      <c r="AC25" t="n">
        <v>423.690027293692</v>
      </c>
      <c r="AD25" t="n">
        <v>342331.2921339188</v>
      </c>
      <c r="AE25" t="n">
        <v>468392.7764883504</v>
      </c>
      <c r="AF25" t="n">
        <v>6.861294531669744e-06</v>
      </c>
      <c r="AG25" t="n">
        <v>19.6875</v>
      </c>
      <c r="AH25" t="n">
        <v>423690.0272936921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13.2222</v>
      </c>
      <c r="E26" t="n">
        <v>7.56</v>
      </c>
      <c r="F26" t="n">
        <v>4.18</v>
      </c>
      <c r="G26" t="n">
        <v>31.37</v>
      </c>
      <c r="H26" t="n">
        <v>0.42</v>
      </c>
      <c r="I26" t="n">
        <v>8</v>
      </c>
      <c r="J26" t="n">
        <v>297.44</v>
      </c>
      <c r="K26" t="n">
        <v>61.2</v>
      </c>
      <c r="L26" t="n">
        <v>7</v>
      </c>
      <c r="M26" t="n">
        <v>6</v>
      </c>
      <c r="N26" t="n">
        <v>84.23999999999999</v>
      </c>
      <c r="O26" t="n">
        <v>36918.48</v>
      </c>
      <c r="P26" t="n">
        <v>62.31</v>
      </c>
      <c r="Q26" t="n">
        <v>610.26</v>
      </c>
      <c r="R26" t="n">
        <v>18.5</v>
      </c>
      <c r="S26" t="n">
        <v>13.88</v>
      </c>
      <c r="T26" t="n">
        <v>2414.54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342.2165288079397</v>
      </c>
      <c r="AB26" t="n">
        <v>468.2357522427451</v>
      </c>
      <c r="AC26" t="n">
        <v>423.5479892217024</v>
      </c>
      <c r="AD26" t="n">
        <v>342216.5288079397</v>
      </c>
      <c r="AE26" t="n">
        <v>468235.7522427451</v>
      </c>
      <c r="AF26" t="n">
        <v>6.859789986967486e-06</v>
      </c>
      <c r="AG26" t="n">
        <v>19.6875</v>
      </c>
      <c r="AH26" t="n">
        <v>423547.9892217024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13.2299</v>
      </c>
      <c r="E27" t="n">
        <v>7.56</v>
      </c>
      <c r="F27" t="n">
        <v>4.18</v>
      </c>
      <c r="G27" t="n">
        <v>31.34</v>
      </c>
      <c r="H27" t="n">
        <v>0.43</v>
      </c>
      <c r="I27" t="n">
        <v>8</v>
      </c>
      <c r="J27" t="n">
        <v>297.96</v>
      </c>
      <c r="K27" t="n">
        <v>61.2</v>
      </c>
      <c r="L27" t="n">
        <v>7.25</v>
      </c>
      <c r="M27" t="n">
        <v>6</v>
      </c>
      <c r="N27" t="n">
        <v>84.51000000000001</v>
      </c>
      <c r="O27" t="n">
        <v>36982.83</v>
      </c>
      <c r="P27" t="n">
        <v>61.42</v>
      </c>
      <c r="Q27" t="n">
        <v>610.26</v>
      </c>
      <c r="R27" t="n">
        <v>18.28</v>
      </c>
      <c r="S27" t="n">
        <v>13.88</v>
      </c>
      <c r="T27" t="n">
        <v>2303.41</v>
      </c>
      <c r="U27" t="n">
        <v>0.76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341.8273921165095</v>
      </c>
      <c r="AB27" t="n">
        <v>467.703318254031</v>
      </c>
      <c r="AC27" t="n">
        <v>423.0663699855955</v>
      </c>
      <c r="AD27" t="n">
        <v>341827.3921165095</v>
      </c>
      <c r="AE27" t="n">
        <v>467703.318254031</v>
      </c>
      <c r="AF27" t="n">
        <v>6.863784812556241e-06</v>
      </c>
      <c r="AG27" t="n">
        <v>19.6875</v>
      </c>
      <c r="AH27" t="n">
        <v>423066.3699855955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13.4133</v>
      </c>
      <c r="E28" t="n">
        <v>7.46</v>
      </c>
      <c r="F28" t="n">
        <v>4.13</v>
      </c>
      <c r="G28" t="n">
        <v>35.39</v>
      </c>
      <c r="H28" t="n">
        <v>0.45</v>
      </c>
      <c r="I28" t="n">
        <v>7</v>
      </c>
      <c r="J28" t="n">
        <v>298.48</v>
      </c>
      <c r="K28" t="n">
        <v>61.2</v>
      </c>
      <c r="L28" t="n">
        <v>7.5</v>
      </c>
      <c r="M28" t="n">
        <v>5</v>
      </c>
      <c r="N28" t="n">
        <v>84.79000000000001</v>
      </c>
      <c r="O28" t="n">
        <v>37047.29</v>
      </c>
      <c r="P28" t="n">
        <v>60.19</v>
      </c>
      <c r="Q28" t="n">
        <v>610.27</v>
      </c>
      <c r="R28" t="n">
        <v>16.73</v>
      </c>
      <c r="S28" t="n">
        <v>13.88</v>
      </c>
      <c r="T28" t="n">
        <v>1533</v>
      </c>
      <c r="U28" t="n">
        <v>0.83</v>
      </c>
      <c r="V28" t="n">
        <v>0.97</v>
      </c>
      <c r="W28" t="n">
        <v>0.06</v>
      </c>
      <c r="X28" t="n">
        <v>0.09</v>
      </c>
      <c r="Y28" t="n">
        <v>1</v>
      </c>
      <c r="Z28" t="n">
        <v>10</v>
      </c>
      <c r="AA28" t="n">
        <v>340.5262841568744</v>
      </c>
      <c r="AB28" t="n">
        <v>465.9230849428262</v>
      </c>
      <c r="AC28" t="n">
        <v>421.4560396430389</v>
      </c>
      <c r="AD28" t="n">
        <v>340526.2841568744</v>
      </c>
      <c r="AE28" t="n">
        <v>465923.0849428262</v>
      </c>
      <c r="AF28" t="n">
        <v>6.958934294761157e-06</v>
      </c>
      <c r="AG28" t="n">
        <v>19.42708333333333</v>
      </c>
      <c r="AH28" t="n">
        <v>421456.0396430389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13.3427</v>
      </c>
      <c r="E29" t="n">
        <v>7.49</v>
      </c>
      <c r="F29" t="n">
        <v>4.17</v>
      </c>
      <c r="G29" t="n">
        <v>35.73</v>
      </c>
      <c r="H29" t="n">
        <v>0.46</v>
      </c>
      <c r="I29" t="n">
        <v>7</v>
      </c>
      <c r="J29" t="n">
        <v>299.01</v>
      </c>
      <c r="K29" t="n">
        <v>61.2</v>
      </c>
      <c r="L29" t="n">
        <v>7.75</v>
      </c>
      <c r="M29" t="n">
        <v>5</v>
      </c>
      <c r="N29" t="n">
        <v>85.06</v>
      </c>
      <c r="O29" t="n">
        <v>37111.87</v>
      </c>
      <c r="P29" t="n">
        <v>60.44</v>
      </c>
      <c r="Q29" t="n">
        <v>610.27</v>
      </c>
      <c r="R29" t="n">
        <v>18.14</v>
      </c>
      <c r="S29" t="n">
        <v>13.88</v>
      </c>
      <c r="T29" t="n">
        <v>2242.2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341.0631483715055</v>
      </c>
      <c r="AB29" t="n">
        <v>466.657646246062</v>
      </c>
      <c r="AC29" t="n">
        <v>422.1204954464572</v>
      </c>
      <c r="AD29" t="n">
        <v>341063.1483715054</v>
      </c>
      <c r="AE29" t="n">
        <v>466657.646246062</v>
      </c>
      <c r="AF29" t="n">
        <v>6.922306413388928e-06</v>
      </c>
      <c r="AG29" t="n">
        <v>19.50520833333333</v>
      </c>
      <c r="AH29" t="n">
        <v>422120.4954464572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13.3477</v>
      </c>
      <c r="E30" t="n">
        <v>7.49</v>
      </c>
      <c r="F30" t="n">
        <v>4.17</v>
      </c>
      <c r="G30" t="n">
        <v>35.7</v>
      </c>
      <c r="H30" t="n">
        <v>0.48</v>
      </c>
      <c r="I30" t="n">
        <v>7</v>
      </c>
      <c r="J30" t="n">
        <v>299.53</v>
      </c>
      <c r="K30" t="n">
        <v>61.2</v>
      </c>
      <c r="L30" t="n">
        <v>8</v>
      </c>
      <c r="M30" t="n">
        <v>5</v>
      </c>
      <c r="N30" t="n">
        <v>85.33</v>
      </c>
      <c r="O30" t="n">
        <v>37176.68</v>
      </c>
      <c r="P30" t="n">
        <v>59.53</v>
      </c>
      <c r="Q30" t="n">
        <v>610.26</v>
      </c>
      <c r="R30" t="n">
        <v>18.01</v>
      </c>
      <c r="S30" t="n">
        <v>13.88</v>
      </c>
      <c r="T30" t="n">
        <v>2175.49</v>
      </c>
      <c r="U30" t="n">
        <v>0.77</v>
      </c>
      <c r="V30" t="n">
        <v>0.96</v>
      </c>
      <c r="W30" t="n">
        <v>0.06</v>
      </c>
      <c r="X30" t="n">
        <v>0.13</v>
      </c>
      <c r="Y30" t="n">
        <v>1</v>
      </c>
      <c r="Z30" t="n">
        <v>10</v>
      </c>
      <c r="AA30" t="n">
        <v>340.6777336512042</v>
      </c>
      <c r="AB30" t="n">
        <v>466.1303048224483</v>
      </c>
      <c r="AC30" t="n">
        <v>421.6434827481848</v>
      </c>
      <c r="AD30" t="n">
        <v>340677.7336512042</v>
      </c>
      <c r="AE30" t="n">
        <v>466130.3048224483</v>
      </c>
      <c r="AF30" t="n">
        <v>6.924900455979029e-06</v>
      </c>
      <c r="AG30" t="n">
        <v>19.50520833333333</v>
      </c>
      <c r="AH30" t="n">
        <v>421643.4827481848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13.3487</v>
      </c>
      <c r="E31" t="n">
        <v>7.49</v>
      </c>
      <c r="F31" t="n">
        <v>4.17</v>
      </c>
      <c r="G31" t="n">
        <v>35.7</v>
      </c>
      <c r="H31" t="n">
        <v>0.49</v>
      </c>
      <c r="I31" t="n">
        <v>7</v>
      </c>
      <c r="J31" t="n">
        <v>300.06</v>
      </c>
      <c r="K31" t="n">
        <v>61.2</v>
      </c>
      <c r="L31" t="n">
        <v>8.25</v>
      </c>
      <c r="M31" t="n">
        <v>5</v>
      </c>
      <c r="N31" t="n">
        <v>85.61</v>
      </c>
      <c r="O31" t="n">
        <v>37241.49</v>
      </c>
      <c r="P31" t="n">
        <v>58.57</v>
      </c>
      <c r="Q31" t="n">
        <v>610.3099999999999</v>
      </c>
      <c r="R31" t="n">
        <v>17.91</v>
      </c>
      <c r="S31" t="n">
        <v>13.88</v>
      </c>
      <c r="T31" t="n">
        <v>2123.26</v>
      </c>
      <c r="U31" t="n">
        <v>0.78</v>
      </c>
      <c r="V31" t="n">
        <v>0.96</v>
      </c>
      <c r="W31" t="n">
        <v>0.07000000000000001</v>
      </c>
      <c r="X31" t="n">
        <v>0.12</v>
      </c>
      <c r="Y31" t="n">
        <v>1</v>
      </c>
      <c r="Z31" t="n">
        <v>10</v>
      </c>
      <c r="AA31" t="n">
        <v>340.2835126137393</v>
      </c>
      <c r="AB31" t="n">
        <v>465.5909142071842</v>
      </c>
      <c r="AC31" t="n">
        <v>421.1555708162021</v>
      </c>
      <c r="AD31" t="n">
        <v>340283.5126137394</v>
      </c>
      <c r="AE31" t="n">
        <v>465590.9142071842</v>
      </c>
      <c r="AF31" t="n">
        <v>6.925419264497048e-06</v>
      </c>
      <c r="AG31" t="n">
        <v>19.50520833333333</v>
      </c>
      <c r="AH31" t="n">
        <v>421155.5708162021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13.4907</v>
      </c>
      <c r="E32" t="n">
        <v>7.41</v>
      </c>
      <c r="F32" t="n">
        <v>4.14</v>
      </c>
      <c r="G32" t="n">
        <v>41.4</v>
      </c>
      <c r="H32" t="n">
        <v>0.5</v>
      </c>
      <c r="I32" t="n">
        <v>6</v>
      </c>
      <c r="J32" t="n">
        <v>300.59</v>
      </c>
      <c r="K32" t="n">
        <v>61.2</v>
      </c>
      <c r="L32" t="n">
        <v>8.5</v>
      </c>
      <c r="M32" t="n">
        <v>4</v>
      </c>
      <c r="N32" t="n">
        <v>85.89</v>
      </c>
      <c r="O32" t="n">
        <v>37306.42</v>
      </c>
      <c r="P32" t="n">
        <v>58.03</v>
      </c>
      <c r="Q32" t="n">
        <v>610.27</v>
      </c>
      <c r="R32" t="n">
        <v>17.13</v>
      </c>
      <c r="S32" t="n">
        <v>13.88</v>
      </c>
      <c r="T32" t="n">
        <v>1740.56</v>
      </c>
      <c r="U32" t="n">
        <v>0.8100000000000001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339.4696194121202</v>
      </c>
      <c r="AB32" t="n">
        <v>464.4773096222951</v>
      </c>
      <c r="AC32" t="n">
        <v>420.1482470899409</v>
      </c>
      <c r="AD32" t="n">
        <v>339469.6194121202</v>
      </c>
      <c r="AE32" t="n">
        <v>464477.3096222951</v>
      </c>
      <c r="AF32" t="n">
        <v>6.999090074055925e-06</v>
      </c>
      <c r="AG32" t="n">
        <v>19.296875</v>
      </c>
      <c r="AH32" t="n">
        <v>420148.2470899409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13.4958</v>
      </c>
      <c r="E33" t="n">
        <v>7.41</v>
      </c>
      <c r="F33" t="n">
        <v>4.14</v>
      </c>
      <c r="G33" t="n">
        <v>41.37</v>
      </c>
      <c r="H33" t="n">
        <v>0.52</v>
      </c>
      <c r="I33" t="n">
        <v>6</v>
      </c>
      <c r="J33" t="n">
        <v>301.11</v>
      </c>
      <c r="K33" t="n">
        <v>61.2</v>
      </c>
      <c r="L33" t="n">
        <v>8.75</v>
      </c>
      <c r="M33" t="n">
        <v>4</v>
      </c>
      <c r="N33" t="n">
        <v>86.16</v>
      </c>
      <c r="O33" t="n">
        <v>37371.47</v>
      </c>
      <c r="P33" t="n">
        <v>57.8</v>
      </c>
      <c r="Q33" t="n">
        <v>610.26</v>
      </c>
      <c r="R33" t="n">
        <v>17.03</v>
      </c>
      <c r="S33" t="n">
        <v>13.88</v>
      </c>
      <c r="T33" t="n">
        <v>1692.41</v>
      </c>
      <c r="U33" t="n">
        <v>0.82</v>
      </c>
      <c r="V33" t="n">
        <v>0.96</v>
      </c>
      <c r="W33" t="n">
        <v>0.06</v>
      </c>
      <c r="X33" t="n">
        <v>0.1</v>
      </c>
      <c r="Y33" t="n">
        <v>1</v>
      </c>
      <c r="Z33" t="n">
        <v>10</v>
      </c>
      <c r="AA33" t="n">
        <v>339.3629119054203</v>
      </c>
      <c r="AB33" t="n">
        <v>464.3313077040253</v>
      </c>
      <c r="AC33" t="n">
        <v>420.0161793898359</v>
      </c>
      <c r="AD33" t="n">
        <v>339362.9119054203</v>
      </c>
      <c r="AE33" t="n">
        <v>464331.3077040254</v>
      </c>
      <c r="AF33" t="n">
        <v>7.001735997497828e-06</v>
      </c>
      <c r="AG33" t="n">
        <v>19.296875</v>
      </c>
      <c r="AH33" t="n">
        <v>420016.1793898359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13.4902</v>
      </c>
      <c r="E34" t="n">
        <v>7.41</v>
      </c>
      <c r="F34" t="n">
        <v>4.14</v>
      </c>
      <c r="G34" t="n">
        <v>41.4</v>
      </c>
      <c r="H34" t="n">
        <v>0.53</v>
      </c>
      <c r="I34" t="n">
        <v>6</v>
      </c>
      <c r="J34" t="n">
        <v>301.64</v>
      </c>
      <c r="K34" t="n">
        <v>61.2</v>
      </c>
      <c r="L34" t="n">
        <v>9</v>
      </c>
      <c r="M34" t="n">
        <v>3</v>
      </c>
      <c r="N34" t="n">
        <v>86.44</v>
      </c>
      <c r="O34" t="n">
        <v>37436.63</v>
      </c>
      <c r="P34" t="n">
        <v>57.47</v>
      </c>
      <c r="Q34" t="n">
        <v>610.26</v>
      </c>
      <c r="R34" t="n">
        <v>17.03</v>
      </c>
      <c r="S34" t="n">
        <v>13.88</v>
      </c>
      <c r="T34" t="n">
        <v>1689.72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339.2450844873052</v>
      </c>
      <c r="AB34" t="n">
        <v>464.1700910323814</v>
      </c>
      <c r="AC34" t="n">
        <v>419.8703490110645</v>
      </c>
      <c r="AD34" t="n">
        <v>339245.0844873052</v>
      </c>
      <c r="AE34" t="n">
        <v>464170.0910323814</v>
      </c>
      <c r="AF34" t="n">
        <v>6.998830669796915e-06</v>
      </c>
      <c r="AG34" t="n">
        <v>19.296875</v>
      </c>
      <c r="AH34" t="n">
        <v>419870.3490110646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13.5237</v>
      </c>
      <c r="E35" t="n">
        <v>7.39</v>
      </c>
      <c r="F35" t="n">
        <v>4.12</v>
      </c>
      <c r="G35" t="n">
        <v>41.22</v>
      </c>
      <c r="H35" t="n">
        <v>0.55</v>
      </c>
      <c r="I35" t="n">
        <v>6</v>
      </c>
      <c r="J35" t="n">
        <v>302.17</v>
      </c>
      <c r="K35" t="n">
        <v>61.2</v>
      </c>
      <c r="L35" t="n">
        <v>9.25</v>
      </c>
      <c r="M35" t="n">
        <v>3</v>
      </c>
      <c r="N35" t="n">
        <v>86.72</v>
      </c>
      <c r="O35" t="n">
        <v>37501.91</v>
      </c>
      <c r="P35" t="n">
        <v>56.08</v>
      </c>
      <c r="Q35" t="n">
        <v>610.26</v>
      </c>
      <c r="R35" t="n">
        <v>16.45</v>
      </c>
      <c r="S35" t="n">
        <v>13.88</v>
      </c>
      <c r="T35" t="n">
        <v>1398.05</v>
      </c>
      <c r="U35" t="n">
        <v>0.84</v>
      </c>
      <c r="V35" t="n">
        <v>0.97</v>
      </c>
      <c r="W35" t="n">
        <v>0.07000000000000001</v>
      </c>
      <c r="X35" t="n">
        <v>0.08</v>
      </c>
      <c r="Y35" t="n">
        <v>1</v>
      </c>
      <c r="Z35" t="n">
        <v>10</v>
      </c>
      <c r="AA35" t="n">
        <v>338.5295030785803</v>
      </c>
      <c r="AB35" t="n">
        <v>463.1910009797403</v>
      </c>
      <c r="AC35" t="n">
        <v>418.984701938886</v>
      </c>
      <c r="AD35" t="n">
        <v>338529.5030785803</v>
      </c>
      <c r="AE35" t="n">
        <v>463191.0009797403</v>
      </c>
      <c r="AF35" t="n">
        <v>7.016210755150593e-06</v>
      </c>
      <c r="AG35" t="n">
        <v>19.24479166666667</v>
      </c>
      <c r="AH35" t="n">
        <v>418984.701938886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13.511</v>
      </c>
      <c r="E36" t="n">
        <v>7.4</v>
      </c>
      <c r="F36" t="n">
        <v>4.13</v>
      </c>
      <c r="G36" t="n">
        <v>41.29</v>
      </c>
      <c r="H36" t="n">
        <v>0.5600000000000001</v>
      </c>
      <c r="I36" t="n">
        <v>6</v>
      </c>
      <c r="J36" t="n">
        <v>302.7</v>
      </c>
      <c r="K36" t="n">
        <v>61.2</v>
      </c>
      <c r="L36" t="n">
        <v>9.5</v>
      </c>
      <c r="M36" t="n">
        <v>0</v>
      </c>
      <c r="N36" t="n">
        <v>87</v>
      </c>
      <c r="O36" t="n">
        <v>37567.32</v>
      </c>
      <c r="P36" t="n">
        <v>55.83</v>
      </c>
      <c r="Q36" t="n">
        <v>610.29</v>
      </c>
      <c r="R36" t="n">
        <v>16.62</v>
      </c>
      <c r="S36" t="n">
        <v>13.88</v>
      </c>
      <c r="T36" t="n">
        <v>1487.37</v>
      </c>
      <c r="U36" t="n">
        <v>0.84</v>
      </c>
      <c r="V36" t="n">
        <v>0.97</v>
      </c>
      <c r="W36" t="n">
        <v>0.07000000000000001</v>
      </c>
      <c r="X36" t="n">
        <v>0.09</v>
      </c>
      <c r="Y36" t="n">
        <v>1</v>
      </c>
      <c r="Z36" t="n">
        <v>10</v>
      </c>
      <c r="AA36" t="n">
        <v>338.4953213875015</v>
      </c>
      <c r="AB36" t="n">
        <v>463.1442320820165</v>
      </c>
      <c r="AC36" t="n">
        <v>418.9423965991204</v>
      </c>
      <c r="AD36" t="n">
        <v>338495.3213875015</v>
      </c>
      <c r="AE36" t="n">
        <v>463144.2320820165</v>
      </c>
      <c r="AF36" t="n">
        <v>7.009621886971737e-06</v>
      </c>
      <c r="AG36" t="n">
        <v>19.27083333333333</v>
      </c>
      <c r="AH36" t="n">
        <v>418942.3965991204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12.6444</v>
      </c>
      <c r="E2" t="n">
        <v>7.91</v>
      </c>
      <c r="F2" t="n">
        <v>4.75</v>
      </c>
      <c r="G2" t="n">
        <v>7.91</v>
      </c>
      <c r="H2" t="n">
        <v>0.13</v>
      </c>
      <c r="I2" t="n">
        <v>36</v>
      </c>
      <c r="J2" t="n">
        <v>133.21</v>
      </c>
      <c r="K2" t="n">
        <v>46.47</v>
      </c>
      <c r="L2" t="n">
        <v>1</v>
      </c>
      <c r="M2" t="n">
        <v>34</v>
      </c>
      <c r="N2" t="n">
        <v>20.75</v>
      </c>
      <c r="O2" t="n">
        <v>16663.42</v>
      </c>
      <c r="P2" t="n">
        <v>48.28</v>
      </c>
      <c r="Q2" t="n">
        <v>610.49</v>
      </c>
      <c r="R2" t="n">
        <v>35.99</v>
      </c>
      <c r="S2" t="n">
        <v>13.88</v>
      </c>
      <c r="T2" t="n">
        <v>11022.4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342.5495581709359</v>
      </c>
      <c r="AB2" t="n">
        <v>468.691417709415</v>
      </c>
      <c r="AC2" t="n">
        <v>423.9601666157639</v>
      </c>
      <c r="AD2" t="n">
        <v>342549.5581709359</v>
      </c>
      <c r="AE2" t="n">
        <v>468691.417709415</v>
      </c>
      <c r="AF2" t="n">
        <v>9.066940821011735e-06</v>
      </c>
      <c r="AG2" t="n">
        <v>20.59895833333333</v>
      </c>
      <c r="AH2" t="n">
        <v>423960.1666157639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13.367</v>
      </c>
      <c r="E3" t="n">
        <v>7.48</v>
      </c>
      <c r="F3" t="n">
        <v>4.57</v>
      </c>
      <c r="G3" t="n">
        <v>10.15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25</v>
      </c>
      <c r="N3" t="n">
        <v>20.83</v>
      </c>
      <c r="O3" t="n">
        <v>16704.7</v>
      </c>
      <c r="P3" t="n">
        <v>45.18</v>
      </c>
      <c r="Q3" t="n">
        <v>610.49</v>
      </c>
      <c r="R3" t="n">
        <v>30.52</v>
      </c>
      <c r="S3" t="n">
        <v>13.88</v>
      </c>
      <c r="T3" t="n">
        <v>8331.540000000001</v>
      </c>
      <c r="U3" t="n">
        <v>0.45</v>
      </c>
      <c r="V3" t="n">
        <v>0.87</v>
      </c>
      <c r="W3" t="n">
        <v>0.09</v>
      </c>
      <c r="X3" t="n">
        <v>0.52</v>
      </c>
      <c r="Y3" t="n">
        <v>1</v>
      </c>
      <c r="Z3" t="n">
        <v>10</v>
      </c>
      <c r="AA3" t="n">
        <v>319.7411465164876</v>
      </c>
      <c r="AB3" t="n">
        <v>437.4839426476933</v>
      </c>
      <c r="AC3" t="n">
        <v>395.7310891739666</v>
      </c>
      <c r="AD3" t="n">
        <v>319741.1465164876</v>
      </c>
      <c r="AE3" t="n">
        <v>437483.9426476933</v>
      </c>
      <c r="AF3" t="n">
        <v>9.58509679814494e-06</v>
      </c>
      <c r="AG3" t="n">
        <v>19.47916666666667</v>
      </c>
      <c r="AH3" t="n">
        <v>395731.0891739666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13.8206</v>
      </c>
      <c r="E4" t="n">
        <v>7.24</v>
      </c>
      <c r="F4" t="n">
        <v>4.46</v>
      </c>
      <c r="G4" t="n">
        <v>12.15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20</v>
      </c>
      <c r="N4" t="n">
        <v>20.91</v>
      </c>
      <c r="O4" t="n">
        <v>16746.01</v>
      </c>
      <c r="P4" t="n">
        <v>43.03</v>
      </c>
      <c r="Q4" t="n">
        <v>610.34</v>
      </c>
      <c r="R4" t="n">
        <v>26.9</v>
      </c>
      <c r="S4" t="n">
        <v>13.88</v>
      </c>
      <c r="T4" t="n">
        <v>6545.72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308.0568685671312</v>
      </c>
      <c r="AB4" t="n">
        <v>421.4969980834211</v>
      </c>
      <c r="AC4" t="n">
        <v>381.2699161610907</v>
      </c>
      <c r="AD4" t="n">
        <v>308056.8685671312</v>
      </c>
      <c r="AE4" t="n">
        <v>421496.9980834211</v>
      </c>
      <c r="AF4" t="n">
        <v>9.910360500369714e-06</v>
      </c>
      <c r="AG4" t="n">
        <v>18.85416666666667</v>
      </c>
      <c r="AH4" t="n">
        <v>381269.9161610908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14.1716</v>
      </c>
      <c r="E5" t="n">
        <v>7.06</v>
      </c>
      <c r="F5" t="n">
        <v>4.39</v>
      </c>
      <c r="G5" t="n">
        <v>14.62</v>
      </c>
      <c r="H5" t="n">
        <v>0.23</v>
      </c>
      <c r="I5" t="n">
        <v>18</v>
      </c>
      <c r="J5" t="n">
        <v>134.22</v>
      </c>
      <c r="K5" t="n">
        <v>46.47</v>
      </c>
      <c r="L5" t="n">
        <v>1.75</v>
      </c>
      <c r="M5" t="n">
        <v>16</v>
      </c>
      <c r="N5" t="n">
        <v>21</v>
      </c>
      <c r="O5" t="n">
        <v>16787.35</v>
      </c>
      <c r="P5" t="n">
        <v>41.07</v>
      </c>
      <c r="Q5" t="n">
        <v>610.3</v>
      </c>
      <c r="R5" t="n">
        <v>25.2</v>
      </c>
      <c r="S5" t="n">
        <v>13.88</v>
      </c>
      <c r="T5" t="n">
        <v>5713.71</v>
      </c>
      <c r="U5" t="n">
        <v>0.55</v>
      </c>
      <c r="V5" t="n">
        <v>0.91</v>
      </c>
      <c r="W5" t="n">
        <v>0.07000000000000001</v>
      </c>
      <c r="X5" t="n">
        <v>0.35</v>
      </c>
      <c r="Y5" t="n">
        <v>1</v>
      </c>
      <c r="Z5" t="n">
        <v>10</v>
      </c>
      <c r="AA5" t="n">
        <v>296.8500498913369</v>
      </c>
      <c r="AB5" t="n">
        <v>406.1633343612531</v>
      </c>
      <c r="AC5" t="n">
        <v>367.3996757836344</v>
      </c>
      <c r="AD5" t="n">
        <v>296850.0498913369</v>
      </c>
      <c r="AE5" t="n">
        <v>406163.3343612531</v>
      </c>
      <c r="AF5" t="n">
        <v>1.016205265090079e-05</v>
      </c>
      <c r="AG5" t="n">
        <v>18.38541666666667</v>
      </c>
      <c r="AH5" t="n">
        <v>367399.6757836344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14.3381</v>
      </c>
      <c r="E6" t="n">
        <v>6.97</v>
      </c>
      <c r="F6" t="n">
        <v>4.36</v>
      </c>
      <c r="G6" t="n">
        <v>16.34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14</v>
      </c>
      <c r="N6" t="n">
        <v>21.09</v>
      </c>
      <c r="O6" t="n">
        <v>16828.84</v>
      </c>
      <c r="P6" t="n">
        <v>39.61</v>
      </c>
      <c r="Q6" t="n">
        <v>610.27</v>
      </c>
      <c r="R6" t="n">
        <v>23.97</v>
      </c>
      <c r="S6" t="n">
        <v>13.88</v>
      </c>
      <c r="T6" t="n">
        <v>5111.14</v>
      </c>
      <c r="U6" t="n">
        <v>0.58</v>
      </c>
      <c r="V6" t="n">
        <v>0.92</v>
      </c>
      <c r="W6" t="n">
        <v>0.08</v>
      </c>
      <c r="X6" t="n">
        <v>0.32</v>
      </c>
      <c r="Y6" t="n">
        <v>1</v>
      </c>
      <c r="Z6" t="n">
        <v>10</v>
      </c>
      <c r="AA6" t="n">
        <v>295.9311078770352</v>
      </c>
      <c r="AB6" t="n">
        <v>404.9059973564251</v>
      </c>
      <c r="AC6" t="n">
        <v>366.2623372578635</v>
      </c>
      <c r="AD6" t="n">
        <v>295931.1078770352</v>
      </c>
      <c r="AE6" t="n">
        <v>404905.9973564251</v>
      </c>
      <c r="AF6" t="n">
        <v>1.028144508128091e-05</v>
      </c>
      <c r="AG6" t="n">
        <v>18.15104166666667</v>
      </c>
      <c r="AH6" t="n">
        <v>366262.3372578635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14.6699</v>
      </c>
      <c r="E7" t="n">
        <v>6.82</v>
      </c>
      <c r="F7" t="n">
        <v>4.28</v>
      </c>
      <c r="G7" t="n">
        <v>19.77</v>
      </c>
      <c r="H7" t="n">
        <v>0.29</v>
      </c>
      <c r="I7" t="n">
        <v>13</v>
      </c>
      <c r="J7" t="n">
        <v>134.89</v>
      </c>
      <c r="K7" t="n">
        <v>46.47</v>
      </c>
      <c r="L7" t="n">
        <v>2.25</v>
      </c>
      <c r="M7" t="n">
        <v>11</v>
      </c>
      <c r="N7" t="n">
        <v>21.17</v>
      </c>
      <c r="O7" t="n">
        <v>16870.25</v>
      </c>
      <c r="P7" t="n">
        <v>37.4</v>
      </c>
      <c r="Q7" t="n">
        <v>610.35</v>
      </c>
      <c r="R7" t="n">
        <v>21.53</v>
      </c>
      <c r="S7" t="n">
        <v>13.88</v>
      </c>
      <c r="T7" t="n">
        <v>3905.81</v>
      </c>
      <c r="U7" t="n">
        <v>0.64</v>
      </c>
      <c r="V7" t="n">
        <v>0.93</v>
      </c>
      <c r="W7" t="n">
        <v>0.07000000000000001</v>
      </c>
      <c r="X7" t="n">
        <v>0.24</v>
      </c>
      <c r="Y7" t="n">
        <v>1</v>
      </c>
      <c r="Z7" t="n">
        <v>10</v>
      </c>
      <c r="AA7" t="n">
        <v>284.7559293642248</v>
      </c>
      <c r="AB7" t="n">
        <v>389.6156251011172</v>
      </c>
      <c r="AC7" t="n">
        <v>352.43125667043</v>
      </c>
      <c r="AD7" t="n">
        <v>284755.9293642248</v>
      </c>
      <c r="AE7" t="n">
        <v>389615.6251011172</v>
      </c>
      <c r="AF7" t="n">
        <v>1.051936945605644e-05</v>
      </c>
      <c r="AG7" t="n">
        <v>17.76041666666667</v>
      </c>
      <c r="AH7" t="n">
        <v>352431.25667043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14.7638</v>
      </c>
      <c r="E8" t="n">
        <v>6.77</v>
      </c>
      <c r="F8" t="n">
        <v>4.27</v>
      </c>
      <c r="G8" t="n">
        <v>21.33</v>
      </c>
      <c r="H8" t="n">
        <v>0.33</v>
      </c>
      <c r="I8" t="n">
        <v>12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35.9</v>
      </c>
      <c r="Q8" t="n">
        <v>610.26</v>
      </c>
      <c r="R8" t="n">
        <v>21.09</v>
      </c>
      <c r="S8" t="n">
        <v>13.88</v>
      </c>
      <c r="T8" t="n">
        <v>3690.53</v>
      </c>
      <c r="U8" t="n">
        <v>0.66</v>
      </c>
      <c r="V8" t="n">
        <v>0.93</v>
      </c>
      <c r="W8" t="n">
        <v>0.07000000000000001</v>
      </c>
      <c r="X8" t="n">
        <v>0.23</v>
      </c>
      <c r="Y8" t="n">
        <v>1</v>
      </c>
      <c r="Z8" t="n">
        <v>10</v>
      </c>
      <c r="AA8" t="n">
        <v>284.033911176073</v>
      </c>
      <c r="AB8" t="n">
        <v>388.6277279628935</v>
      </c>
      <c r="AC8" t="n">
        <v>351.537643048556</v>
      </c>
      <c r="AD8" t="n">
        <v>284033.911176073</v>
      </c>
      <c r="AE8" t="n">
        <v>388627.7279628935</v>
      </c>
      <c r="AF8" t="n">
        <v>1.058670248436091e-05</v>
      </c>
      <c r="AG8" t="n">
        <v>17.63020833333333</v>
      </c>
      <c r="AH8" t="n">
        <v>351537.6430485561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14.8417</v>
      </c>
      <c r="E9" t="n">
        <v>6.74</v>
      </c>
      <c r="F9" t="n">
        <v>4.26</v>
      </c>
      <c r="G9" t="n">
        <v>23.23</v>
      </c>
      <c r="H9" t="n">
        <v>0.36</v>
      </c>
      <c r="I9" t="n">
        <v>11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35.21</v>
      </c>
      <c r="Q9" t="n">
        <v>610.26</v>
      </c>
      <c r="R9" t="n">
        <v>20.55</v>
      </c>
      <c r="S9" t="n">
        <v>13.88</v>
      </c>
      <c r="T9" t="n">
        <v>3427.15</v>
      </c>
      <c r="U9" t="n">
        <v>0.68</v>
      </c>
      <c r="V9" t="n">
        <v>0.9399999999999999</v>
      </c>
      <c r="W9" t="n">
        <v>0.08</v>
      </c>
      <c r="X9" t="n">
        <v>0.22</v>
      </c>
      <c r="Y9" t="n">
        <v>1</v>
      </c>
      <c r="Z9" t="n">
        <v>10</v>
      </c>
      <c r="AA9" t="n">
        <v>283.6414717751032</v>
      </c>
      <c r="AB9" t="n">
        <v>388.0907750612822</v>
      </c>
      <c r="AC9" t="n">
        <v>351.0519361782564</v>
      </c>
      <c r="AD9" t="n">
        <v>283641.4717751032</v>
      </c>
      <c r="AE9" t="n">
        <v>388090.7750612822</v>
      </c>
      <c r="AF9" t="n">
        <v>1.064256236620242e-05</v>
      </c>
      <c r="AG9" t="n">
        <v>17.55208333333333</v>
      </c>
      <c r="AH9" t="n">
        <v>351051.9361782564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14.8337</v>
      </c>
      <c r="E10" t="n">
        <v>6.74</v>
      </c>
      <c r="F10" t="n">
        <v>4.26</v>
      </c>
      <c r="G10" t="n">
        <v>23.25</v>
      </c>
      <c r="H10" t="n">
        <v>0.39</v>
      </c>
      <c r="I10" t="n">
        <v>11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35.24</v>
      </c>
      <c r="Q10" t="n">
        <v>610.26</v>
      </c>
      <c r="R10" t="n">
        <v>20.63</v>
      </c>
      <c r="S10" t="n">
        <v>13.88</v>
      </c>
      <c r="T10" t="n">
        <v>3464.32</v>
      </c>
      <c r="U10" t="n">
        <v>0.67</v>
      </c>
      <c r="V10" t="n">
        <v>0.9399999999999999</v>
      </c>
      <c r="W10" t="n">
        <v>0.08</v>
      </c>
      <c r="X10" t="n">
        <v>0.22</v>
      </c>
      <c r="Y10" t="n">
        <v>1</v>
      </c>
      <c r="Z10" t="n">
        <v>10</v>
      </c>
      <c r="AA10" t="n">
        <v>283.6643830786</v>
      </c>
      <c r="AB10" t="n">
        <v>388.1221233175018</v>
      </c>
      <c r="AC10" t="n">
        <v>351.0802926009</v>
      </c>
      <c r="AD10" t="n">
        <v>283664.3830786</v>
      </c>
      <c r="AE10" t="n">
        <v>388122.1233175018</v>
      </c>
      <c r="AF10" t="n">
        <v>1.063682579297094e-05</v>
      </c>
      <c r="AG10" t="n">
        <v>17.55208333333333</v>
      </c>
      <c r="AH10" t="n">
        <v>351080.2926008999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8.9153</v>
      </c>
      <c r="E2" t="n">
        <v>11.22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252.85</v>
      </c>
      <c r="K2" t="n">
        <v>59.19</v>
      </c>
      <c r="L2" t="n">
        <v>1</v>
      </c>
      <c r="M2" t="n">
        <v>61</v>
      </c>
      <c r="N2" t="n">
        <v>62.65</v>
      </c>
      <c r="O2" t="n">
        <v>31418.63</v>
      </c>
      <c r="P2" t="n">
        <v>85.92</v>
      </c>
      <c r="Q2" t="n">
        <v>610.51</v>
      </c>
      <c r="R2" t="n">
        <v>54.28</v>
      </c>
      <c r="S2" t="n">
        <v>13.88</v>
      </c>
      <c r="T2" t="n">
        <v>20030.23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528.2605532289099</v>
      </c>
      <c r="AB2" t="n">
        <v>722.7893941386045</v>
      </c>
      <c r="AC2" t="n">
        <v>653.8073888033013</v>
      </c>
      <c r="AD2" t="n">
        <v>528260.5532289098</v>
      </c>
      <c r="AE2" t="n">
        <v>722789.3941386045</v>
      </c>
      <c r="AF2" t="n">
        <v>4.833621574431107e-06</v>
      </c>
      <c r="AG2" t="n">
        <v>29.21875</v>
      </c>
      <c r="AH2" t="n">
        <v>653807.3888033013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9.916499999999999</v>
      </c>
      <c r="E3" t="n">
        <v>10.08</v>
      </c>
      <c r="F3" t="n">
        <v>4.98</v>
      </c>
      <c r="G3" t="n">
        <v>6.36</v>
      </c>
      <c r="H3" t="n">
        <v>0.09</v>
      </c>
      <c r="I3" t="n">
        <v>47</v>
      </c>
      <c r="J3" t="n">
        <v>253.3</v>
      </c>
      <c r="K3" t="n">
        <v>59.19</v>
      </c>
      <c r="L3" t="n">
        <v>1.25</v>
      </c>
      <c r="M3" t="n">
        <v>45</v>
      </c>
      <c r="N3" t="n">
        <v>62.86</v>
      </c>
      <c r="O3" t="n">
        <v>31474.5</v>
      </c>
      <c r="P3" t="n">
        <v>79.68000000000001</v>
      </c>
      <c r="Q3" t="n">
        <v>610.26</v>
      </c>
      <c r="R3" t="n">
        <v>43.61</v>
      </c>
      <c r="S3" t="n">
        <v>13.88</v>
      </c>
      <c r="T3" t="n">
        <v>14777.47</v>
      </c>
      <c r="U3" t="n">
        <v>0.32</v>
      </c>
      <c r="V3" t="n">
        <v>0.8</v>
      </c>
      <c r="W3" t="n">
        <v>0.12</v>
      </c>
      <c r="X3" t="n">
        <v>0.9399999999999999</v>
      </c>
      <c r="Y3" t="n">
        <v>1</v>
      </c>
      <c r="Z3" t="n">
        <v>10</v>
      </c>
      <c r="AA3" t="n">
        <v>465.5915375656822</v>
      </c>
      <c r="AB3" t="n">
        <v>637.0428821463327</v>
      </c>
      <c r="AC3" t="n">
        <v>576.2444035695864</v>
      </c>
      <c r="AD3" t="n">
        <v>465591.5375656822</v>
      </c>
      <c r="AE3" t="n">
        <v>637042.8821463326</v>
      </c>
      <c r="AF3" t="n">
        <v>5.376443680285135e-06</v>
      </c>
      <c r="AG3" t="n">
        <v>26.25</v>
      </c>
      <c r="AH3" t="n">
        <v>576244.4035695865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10.5668</v>
      </c>
      <c r="E4" t="n">
        <v>9.460000000000001</v>
      </c>
      <c r="F4" t="n">
        <v>4.8</v>
      </c>
      <c r="G4" t="n">
        <v>7.58</v>
      </c>
      <c r="H4" t="n">
        <v>0.11</v>
      </c>
      <c r="I4" t="n">
        <v>38</v>
      </c>
      <c r="J4" t="n">
        <v>253.75</v>
      </c>
      <c r="K4" t="n">
        <v>59.19</v>
      </c>
      <c r="L4" t="n">
        <v>1.5</v>
      </c>
      <c r="M4" t="n">
        <v>36</v>
      </c>
      <c r="N4" t="n">
        <v>63.06</v>
      </c>
      <c r="O4" t="n">
        <v>31530.44</v>
      </c>
      <c r="P4" t="n">
        <v>76.27</v>
      </c>
      <c r="Q4" t="n">
        <v>610.51</v>
      </c>
      <c r="R4" t="n">
        <v>37.76</v>
      </c>
      <c r="S4" t="n">
        <v>13.88</v>
      </c>
      <c r="T4" t="n">
        <v>11896.28</v>
      </c>
      <c r="U4" t="n">
        <v>0.37</v>
      </c>
      <c r="V4" t="n">
        <v>0.83</v>
      </c>
      <c r="W4" t="n">
        <v>0.11</v>
      </c>
      <c r="X4" t="n">
        <v>0.76</v>
      </c>
      <c r="Y4" t="n">
        <v>1</v>
      </c>
      <c r="Z4" t="n">
        <v>10</v>
      </c>
      <c r="AA4" t="n">
        <v>439.0949429160971</v>
      </c>
      <c r="AB4" t="n">
        <v>600.7890723995145</v>
      </c>
      <c r="AC4" t="n">
        <v>543.4506065424631</v>
      </c>
      <c r="AD4" t="n">
        <v>439094.9429160971</v>
      </c>
      <c r="AE4" t="n">
        <v>600789.0723995145</v>
      </c>
      <c r="AF4" t="n">
        <v>5.729017806770229e-06</v>
      </c>
      <c r="AG4" t="n">
        <v>24.63541666666667</v>
      </c>
      <c r="AH4" t="n">
        <v>543450.6065424631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11.1465</v>
      </c>
      <c r="E5" t="n">
        <v>8.970000000000001</v>
      </c>
      <c r="F5" t="n">
        <v>4.65</v>
      </c>
      <c r="G5" t="n">
        <v>9</v>
      </c>
      <c r="H5" t="n">
        <v>0.12</v>
      </c>
      <c r="I5" t="n">
        <v>31</v>
      </c>
      <c r="J5" t="n">
        <v>254.21</v>
      </c>
      <c r="K5" t="n">
        <v>59.19</v>
      </c>
      <c r="L5" t="n">
        <v>1.75</v>
      </c>
      <c r="M5" t="n">
        <v>29</v>
      </c>
      <c r="N5" t="n">
        <v>63.26</v>
      </c>
      <c r="O5" t="n">
        <v>31586.46</v>
      </c>
      <c r="P5" t="n">
        <v>73.3</v>
      </c>
      <c r="Q5" t="n">
        <v>610.33</v>
      </c>
      <c r="R5" t="n">
        <v>32.99</v>
      </c>
      <c r="S5" t="n">
        <v>13.88</v>
      </c>
      <c r="T5" t="n">
        <v>9546.49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414.0112588382828</v>
      </c>
      <c r="AB5" t="n">
        <v>566.4684692302083</v>
      </c>
      <c r="AC5" t="n">
        <v>512.4055135703665</v>
      </c>
      <c r="AD5" t="n">
        <v>414011.2588382828</v>
      </c>
      <c r="AE5" t="n">
        <v>566468.4692302083</v>
      </c>
      <c r="AF5" t="n">
        <v>6.043314625351511e-06</v>
      </c>
      <c r="AG5" t="n">
        <v>23.359375</v>
      </c>
      <c r="AH5" t="n">
        <v>512405.5135703664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11.4979</v>
      </c>
      <c r="E6" t="n">
        <v>8.699999999999999</v>
      </c>
      <c r="F6" t="n">
        <v>4.57</v>
      </c>
      <c r="G6" t="n">
        <v>10.16</v>
      </c>
      <c r="H6" t="n">
        <v>0.14</v>
      </c>
      <c r="I6" t="n">
        <v>27</v>
      </c>
      <c r="J6" t="n">
        <v>254.66</v>
      </c>
      <c r="K6" t="n">
        <v>59.19</v>
      </c>
      <c r="L6" t="n">
        <v>2</v>
      </c>
      <c r="M6" t="n">
        <v>25</v>
      </c>
      <c r="N6" t="n">
        <v>63.47</v>
      </c>
      <c r="O6" t="n">
        <v>31642.55</v>
      </c>
      <c r="P6" t="n">
        <v>71.56999999999999</v>
      </c>
      <c r="Q6" t="n">
        <v>610.4400000000001</v>
      </c>
      <c r="R6" t="n">
        <v>30.53</v>
      </c>
      <c r="S6" t="n">
        <v>13.88</v>
      </c>
      <c r="T6" t="n">
        <v>8336.129999999999</v>
      </c>
      <c r="U6" t="n">
        <v>0.45</v>
      </c>
      <c r="V6" t="n">
        <v>0.87</v>
      </c>
      <c r="W6" t="n">
        <v>0.1</v>
      </c>
      <c r="X6" t="n">
        <v>0.53</v>
      </c>
      <c r="Y6" t="n">
        <v>1</v>
      </c>
      <c r="Z6" t="n">
        <v>10</v>
      </c>
      <c r="AA6" t="n">
        <v>401.3047889346487</v>
      </c>
      <c r="AB6" t="n">
        <v>549.0829165381671</v>
      </c>
      <c r="AC6" t="n">
        <v>496.6792136264772</v>
      </c>
      <c r="AD6" t="n">
        <v>401304.7889346487</v>
      </c>
      <c r="AE6" t="n">
        <v>549082.916538167</v>
      </c>
      <c r="AF6" t="n">
        <v>6.233833690470474e-06</v>
      </c>
      <c r="AG6" t="n">
        <v>22.65625</v>
      </c>
      <c r="AH6" t="n">
        <v>496679.2136264772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11.7998</v>
      </c>
      <c r="E7" t="n">
        <v>8.470000000000001</v>
      </c>
      <c r="F7" t="n">
        <v>4.5</v>
      </c>
      <c r="G7" t="n">
        <v>11.24</v>
      </c>
      <c r="H7" t="n">
        <v>0.16</v>
      </c>
      <c r="I7" t="n">
        <v>24</v>
      </c>
      <c r="J7" t="n">
        <v>255.12</v>
      </c>
      <c r="K7" t="n">
        <v>59.19</v>
      </c>
      <c r="L7" t="n">
        <v>2.25</v>
      </c>
      <c r="M7" t="n">
        <v>22</v>
      </c>
      <c r="N7" t="n">
        <v>63.67</v>
      </c>
      <c r="O7" t="n">
        <v>31698.72</v>
      </c>
      <c r="P7" t="n">
        <v>69.84999999999999</v>
      </c>
      <c r="Q7" t="n">
        <v>610.39</v>
      </c>
      <c r="R7" t="n">
        <v>28.34</v>
      </c>
      <c r="S7" t="n">
        <v>13.88</v>
      </c>
      <c r="T7" t="n">
        <v>7253.86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389.003198215283</v>
      </c>
      <c r="AB7" t="n">
        <v>532.2513374080507</v>
      </c>
      <c r="AC7" t="n">
        <v>481.4540167852693</v>
      </c>
      <c r="AD7" t="n">
        <v>389003.198215283</v>
      </c>
      <c r="AE7" t="n">
        <v>532251.3374080508</v>
      </c>
      <c r="AF7" t="n">
        <v>6.397515266336765e-06</v>
      </c>
      <c r="AG7" t="n">
        <v>22.05729166666667</v>
      </c>
      <c r="AH7" t="n">
        <v>481454.0167852694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12.1057</v>
      </c>
      <c r="E8" t="n">
        <v>8.26</v>
      </c>
      <c r="F8" t="n">
        <v>4.43</v>
      </c>
      <c r="G8" t="n">
        <v>12.65</v>
      </c>
      <c r="H8" t="n">
        <v>0.17</v>
      </c>
      <c r="I8" t="n">
        <v>21</v>
      </c>
      <c r="J8" t="n">
        <v>255.57</v>
      </c>
      <c r="K8" t="n">
        <v>59.19</v>
      </c>
      <c r="L8" t="n">
        <v>2.5</v>
      </c>
      <c r="M8" t="n">
        <v>19</v>
      </c>
      <c r="N8" t="n">
        <v>63.88</v>
      </c>
      <c r="O8" t="n">
        <v>31754.97</v>
      </c>
      <c r="P8" t="n">
        <v>68.27</v>
      </c>
      <c r="Q8" t="n">
        <v>610.35</v>
      </c>
      <c r="R8" t="n">
        <v>25.97</v>
      </c>
      <c r="S8" t="n">
        <v>13.88</v>
      </c>
      <c r="T8" t="n">
        <v>6083.9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376.866057422102</v>
      </c>
      <c r="AB8" t="n">
        <v>515.6447659219591</v>
      </c>
      <c r="AC8" t="n">
        <v>466.4323531743409</v>
      </c>
      <c r="AD8" t="n">
        <v>376866.057422102</v>
      </c>
      <c r="AE8" t="n">
        <v>515644.7659219591</v>
      </c>
      <c r="AF8" t="n">
        <v>6.563365528203274e-06</v>
      </c>
      <c r="AG8" t="n">
        <v>21.51041666666667</v>
      </c>
      <c r="AH8" t="n">
        <v>466432.3531743409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12.3988</v>
      </c>
      <c r="E9" t="n">
        <v>8.07</v>
      </c>
      <c r="F9" t="n">
        <v>4.33</v>
      </c>
      <c r="G9" t="n">
        <v>13.68</v>
      </c>
      <c r="H9" t="n">
        <v>0.19</v>
      </c>
      <c r="I9" t="n">
        <v>19</v>
      </c>
      <c r="J9" t="n">
        <v>256.03</v>
      </c>
      <c r="K9" t="n">
        <v>59.19</v>
      </c>
      <c r="L9" t="n">
        <v>2.75</v>
      </c>
      <c r="M9" t="n">
        <v>17</v>
      </c>
      <c r="N9" t="n">
        <v>64.09</v>
      </c>
      <c r="O9" t="n">
        <v>31811.29</v>
      </c>
      <c r="P9" t="n">
        <v>66.03</v>
      </c>
      <c r="Q9" t="n">
        <v>610.28</v>
      </c>
      <c r="R9" t="n">
        <v>23.04</v>
      </c>
      <c r="S9" t="n">
        <v>13.88</v>
      </c>
      <c r="T9" t="n">
        <v>4630.35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364.4897915137377</v>
      </c>
      <c r="AB9" t="n">
        <v>498.7110129038181</v>
      </c>
      <c r="AC9" t="n">
        <v>451.1147337775795</v>
      </c>
      <c r="AD9" t="n">
        <v>364489.7915137376</v>
      </c>
      <c r="AE9" t="n">
        <v>498711.012903818</v>
      </c>
      <c r="AF9" t="n">
        <v>6.72227599486909e-06</v>
      </c>
      <c r="AG9" t="n">
        <v>21.015625</v>
      </c>
      <c r="AH9" t="n">
        <v>451114.7337775796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12.4866</v>
      </c>
      <c r="E10" t="n">
        <v>8.01</v>
      </c>
      <c r="F10" t="n">
        <v>4.37</v>
      </c>
      <c r="G10" t="n">
        <v>15.43</v>
      </c>
      <c r="H10" t="n">
        <v>0.21</v>
      </c>
      <c r="I10" t="n">
        <v>17</v>
      </c>
      <c r="J10" t="n">
        <v>256.49</v>
      </c>
      <c r="K10" t="n">
        <v>59.19</v>
      </c>
      <c r="L10" t="n">
        <v>3</v>
      </c>
      <c r="M10" t="n">
        <v>15</v>
      </c>
      <c r="N10" t="n">
        <v>64.29000000000001</v>
      </c>
      <c r="O10" t="n">
        <v>31867.69</v>
      </c>
      <c r="P10" t="n">
        <v>66.39</v>
      </c>
      <c r="Q10" t="n">
        <v>610.42</v>
      </c>
      <c r="R10" t="n">
        <v>24.46</v>
      </c>
      <c r="S10" t="n">
        <v>13.88</v>
      </c>
      <c r="T10" t="n">
        <v>5349.85</v>
      </c>
      <c r="U10" t="n">
        <v>0.57</v>
      </c>
      <c r="V10" t="n">
        <v>0.91</v>
      </c>
      <c r="W10" t="n">
        <v>0.08</v>
      </c>
      <c r="X10" t="n">
        <v>0.33</v>
      </c>
      <c r="Y10" t="n">
        <v>1</v>
      </c>
      <c r="Z10" t="n">
        <v>10</v>
      </c>
      <c r="AA10" t="n">
        <v>364.3730009911437</v>
      </c>
      <c r="AB10" t="n">
        <v>498.5512149583708</v>
      </c>
      <c r="AC10" t="n">
        <v>450.970186723768</v>
      </c>
      <c r="AD10" t="n">
        <v>364373.0009911437</v>
      </c>
      <c r="AE10" t="n">
        <v>498551.2149583708</v>
      </c>
      <c r="AF10" t="n">
        <v>6.769878652573828e-06</v>
      </c>
      <c r="AG10" t="n">
        <v>20.859375</v>
      </c>
      <c r="AH10" t="n">
        <v>450970.186723768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12.5843</v>
      </c>
      <c r="E11" t="n">
        <v>7.95</v>
      </c>
      <c r="F11" t="n">
        <v>4.36</v>
      </c>
      <c r="G11" t="n">
        <v>16.35</v>
      </c>
      <c r="H11" t="n">
        <v>0.23</v>
      </c>
      <c r="I11" t="n">
        <v>16</v>
      </c>
      <c r="J11" t="n">
        <v>256.95</v>
      </c>
      <c r="K11" t="n">
        <v>59.19</v>
      </c>
      <c r="L11" t="n">
        <v>3.25</v>
      </c>
      <c r="M11" t="n">
        <v>14</v>
      </c>
      <c r="N11" t="n">
        <v>64.5</v>
      </c>
      <c r="O11" t="n">
        <v>31924.29</v>
      </c>
      <c r="P11" t="n">
        <v>65.78</v>
      </c>
      <c r="Q11" t="n">
        <v>610.41</v>
      </c>
      <c r="R11" t="n">
        <v>23.99</v>
      </c>
      <c r="S11" t="n">
        <v>13.88</v>
      </c>
      <c r="T11" t="n">
        <v>5120.53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363.736276725745</v>
      </c>
      <c r="AB11" t="n">
        <v>497.6800207281601</v>
      </c>
      <c r="AC11" t="n">
        <v>450.1821380481599</v>
      </c>
      <c r="AD11" t="n">
        <v>363736.2767257449</v>
      </c>
      <c r="AE11" t="n">
        <v>497680.0207281601</v>
      </c>
      <c r="AF11" t="n">
        <v>6.822848808129102e-06</v>
      </c>
      <c r="AG11" t="n">
        <v>20.703125</v>
      </c>
      <c r="AH11" t="n">
        <v>450182.1380481598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12.706</v>
      </c>
      <c r="E12" t="n">
        <v>7.87</v>
      </c>
      <c r="F12" t="n">
        <v>4.33</v>
      </c>
      <c r="G12" t="n">
        <v>17.33</v>
      </c>
      <c r="H12" t="n">
        <v>0.24</v>
      </c>
      <c r="I12" t="n">
        <v>15</v>
      </c>
      <c r="J12" t="n">
        <v>257.41</v>
      </c>
      <c r="K12" t="n">
        <v>59.19</v>
      </c>
      <c r="L12" t="n">
        <v>3.5</v>
      </c>
      <c r="M12" t="n">
        <v>13</v>
      </c>
      <c r="N12" t="n">
        <v>64.70999999999999</v>
      </c>
      <c r="O12" t="n">
        <v>31980.84</v>
      </c>
      <c r="P12" t="n">
        <v>64.63</v>
      </c>
      <c r="Q12" t="n">
        <v>610.3200000000001</v>
      </c>
      <c r="R12" t="n">
        <v>23.11</v>
      </c>
      <c r="S12" t="n">
        <v>13.88</v>
      </c>
      <c r="T12" t="n">
        <v>4685.6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362.6299413320955</v>
      </c>
      <c r="AB12" t="n">
        <v>496.166283834496</v>
      </c>
      <c r="AC12" t="n">
        <v>448.812870079084</v>
      </c>
      <c r="AD12" t="n">
        <v>362629.9413320955</v>
      </c>
      <c r="AE12" t="n">
        <v>496166.283834496</v>
      </c>
      <c r="AF12" t="n">
        <v>6.888831079685669e-06</v>
      </c>
      <c r="AG12" t="n">
        <v>20.49479166666667</v>
      </c>
      <c r="AH12" t="n">
        <v>448812.870079084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12.8159</v>
      </c>
      <c r="E13" t="n">
        <v>7.8</v>
      </c>
      <c r="F13" t="n">
        <v>4.31</v>
      </c>
      <c r="G13" t="n">
        <v>18.49</v>
      </c>
      <c r="H13" t="n">
        <v>0.26</v>
      </c>
      <c r="I13" t="n">
        <v>14</v>
      </c>
      <c r="J13" t="n">
        <v>257.86</v>
      </c>
      <c r="K13" t="n">
        <v>59.19</v>
      </c>
      <c r="L13" t="n">
        <v>3.75</v>
      </c>
      <c r="M13" t="n">
        <v>12</v>
      </c>
      <c r="N13" t="n">
        <v>64.92</v>
      </c>
      <c r="O13" t="n">
        <v>32037.48</v>
      </c>
      <c r="P13" t="n">
        <v>63.77</v>
      </c>
      <c r="Q13" t="n">
        <v>610.3</v>
      </c>
      <c r="R13" t="n">
        <v>22.45</v>
      </c>
      <c r="S13" t="n">
        <v>13.88</v>
      </c>
      <c r="T13" t="n">
        <v>4359.68</v>
      </c>
      <c r="U13" t="n">
        <v>0.62</v>
      </c>
      <c r="V13" t="n">
        <v>0.92</v>
      </c>
      <c r="W13" t="n">
        <v>0.08</v>
      </c>
      <c r="X13" t="n">
        <v>0.27</v>
      </c>
      <c r="Y13" t="n">
        <v>1</v>
      </c>
      <c r="Z13" t="n">
        <v>10</v>
      </c>
      <c r="AA13" t="n">
        <v>351.9778618251124</v>
      </c>
      <c r="AB13" t="n">
        <v>481.5916387164605</v>
      </c>
      <c r="AC13" t="n">
        <v>435.6292086354707</v>
      </c>
      <c r="AD13" t="n">
        <v>351977.8618251124</v>
      </c>
      <c r="AE13" t="n">
        <v>481591.6387164604</v>
      </c>
      <c r="AF13" t="n">
        <v>6.948415727541599e-06</v>
      </c>
      <c r="AG13" t="n">
        <v>20.3125</v>
      </c>
      <c r="AH13" t="n">
        <v>435629.2086354707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12.9496</v>
      </c>
      <c r="E14" t="n">
        <v>7.72</v>
      </c>
      <c r="F14" t="n">
        <v>4.28</v>
      </c>
      <c r="G14" t="n">
        <v>19.76</v>
      </c>
      <c r="H14" t="n">
        <v>0.28</v>
      </c>
      <c r="I14" t="n">
        <v>13</v>
      </c>
      <c r="J14" t="n">
        <v>258.32</v>
      </c>
      <c r="K14" t="n">
        <v>59.19</v>
      </c>
      <c r="L14" t="n">
        <v>4</v>
      </c>
      <c r="M14" t="n">
        <v>11</v>
      </c>
      <c r="N14" t="n">
        <v>65.13</v>
      </c>
      <c r="O14" t="n">
        <v>32094.19</v>
      </c>
      <c r="P14" t="n">
        <v>62.84</v>
      </c>
      <c r="Q14" t="n">
        <v>610.26</v>
      </c>
      <c r="R14" t="n">
        <v>21.53</v>
      </c>
      <c r="S14" t="n">
        <v>13.88</v>
      </c>
      <c r="T14" t="n">
        <v>3902.74</v>
      </c>
      <c r="U14" t="n">
        <v>0.65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351.0629996252218</v>
      </c>
      <c r="AB14" t="n">
        <v>480.3398838936984</v>
      </c>
      <c r="AC14" t="n">
        <v>434.4969195361442</v>
      </c>
      <c r="AD14" t="n">
        <v>351062.9996252218</v>
      </c>
      <c r="AE14" t="n">
        <v>480339.8838936984</v>
      </c>
      <c r="AF14" t="n">
        <v>7.020904057098814e-06</v>
      </c>
      <c r="AG14" t="n">
        <v>20.10416666666667</v>
      </c>
      <c r="AH14" t="n">
        <v>434496.9195361442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13.0657</v>
      </c>
      <c r="E15" t="n">
        <v>7.65</v>
      </c>
      <c r="F15" t="n">
        <v>4.26</v>
      </c>
      <c r="G15" t="n">
        <v>21.31</v>
      </c>
      <c r="H15" t="n">
        <v>0.29</v>
      </c>
      <c r="I15" t="n">
        <v>12</v>
      </c>
      <c r="J15" t="n">
        <v>258.78</v>
      </c>
      <c r="K15" t="n">
        <v>59.19</v>
      </c>
      <c r="L15" t="n">
        <v>4.25</v>
      </c>
      <c r="M15" t="n">
        <v>10</v>
      </c>
      <c r="N15" t="n">
        <v>65.34</v>
      </c>
      <c r="O15" t="n">
        <v>32150.98</v>
      </c>
      <c r="P15" t="n">
        <v>62.02</v>
      </c>
      <c r="Q15" t="n">
        <v>610.27</v>
      </c>
      <c r="R15" t="n">
        <v>20.91</v>
      </c>
      <c r="S15" t="n">
        <v>13.88</v>
      </c>
      <c r="T15" t="n">
        <v>3600.28</v>
      </c>
      <c r="U15" t="n">
        <v>0.66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350.1966540715527</v>
      </c>
      <c r="AB15" t="n">
        <v>479.1545116867</v>
      </c>
      <c r="AC15" t="n">
        <v>433.4246775889014</v>
      </c>
      <c r="AD15" t="n">
        <v>350196.6540715527</v>
      </c>
      <c r="AE15" t="n">
        <v>479154.5116867</v>
      </c>
      <c r="AF15" t="n">
        <v>7.083850168255079e-06</v>
      </c>
      <c r="AG15" t="n">
        <v>19.921875</v>
      </c>
      <c r="AH15" t="n">
        <v>433424.6775889014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13.196</v>
      </c>
      <c r="E16" t="n">
        <v>7.58</v>
      </c>
      <c r="F16" t="n">
        <v>4.24</v>
      </c>
      <c r="G16" t="n">
        <v>23.1</v>
      </c>
      <c r="H16" t="n">
        <v>0.31</v>
      </c>
      <c r="I16" t="n">
        <v>11</v>
      </c>
      <c r="J16" t="n">
        <v>259.25</v>
      </c>
      <c r="K16" t="n">
        <v>59.19</v>
      </c>
      <c r="L16" t="n">
        <v>4.5</v>
      </c>
      <c r="M16" t="n">
        <v>9</v>
      </c>
      <c r="N16" t="n">
        <v>65.55</v>
      </c>
      <c r="O16" t="n">
        <v>32207.85</v>
      </c>
      <c r="P16" t="n">
        <v>61.08</v>
      </c>
      <c r="Q16" t="n">
        <v>610.39</v>
      </c>
      <c r="R16" t="n">
        <v>20.04</v>
      </c>
      <c r="S16" t="n">
        <v>13.88</v>
      </c>
      <c r="T16" t="n">
        <v>3169.54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339.4937564720573</v>
      </c>
      <c r="AB16" t="n">
        <v>464.5103350125529</v>
      </c>
      <c r="AC16" t="n">
        <v>420.178120583304</v>
      </c>
      <c r="AD16" t="n">
        <v>339493.7564720573</v>
      </c>
      <c r="AE16" t="n">
        <v>464510.3350125529</v>
      </c>
      <c r="AF16" t="n">
        <v>7.15449511471211e-06</v>
      </c>
      <c r="AG16" t="n">
        <v>19.73958333333333</v>
      </c>
      <c r="AH16" t="n">
        <v>420178.120583304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13.3323</v>
      </c>
      <c r="E17" t="n">
        <v>7.5</v>
      </c>
      <c r="F17" t="n">
        <v>4.21</v>
      </c>
      <c r="G17" t="n">
        <v>25.24</v>
      </c>
      <c r="H17" t="n">
        <v>0.33</v>
      </c>
      <c r="I17" t="n">
        <v>10</v>
      </c>
      <c r="J17" t="n">
        <v>259.71</v>
      </c>
      <c r="K17" t="n">
        <v>59.19</v>
      </c>
      <c r="L17" t="n">
        <v>4.75</v>
      </c>
      <c r="M17" t="n">
        <v>8</v>
      </c>
      <c r="N17" t="n">
        <v>65.76000000000001</v>
      </c>
      <c r="O17" t="n">
        <v>32264.79</v>
      </c>
      <c r="P17" t="n">
        <v>59.75</v>
      </c>
      <c r="Q17" t="n">
        <v>610.26</v>
      </c>
      <c r="R17" t="n">
        <v>19.08</v>
      </c>
      <c r="S17" t="n">
        <v>13.88</v>
      </c>
      <c r="T17" t="n">
        <v>2693.21</v>
      </c>
      <c r="U17" t="n">
        <v>0.73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338.4596206936193</v>
      </c>
      <c r="AB17" t="n">
        <v>463.0953848176435</v>
      </c>
      <c r="AC17" t="n">
        <v>418.8982112491016</v>
      </c>
      <c r="AD17" t="n">
        <v>338459.6206936194</v>
      </c>
      <c r="AE17" t="n">
        <v>463095.3848176435</v>
      </c>
      <c r="AF17" t="n">
        <v>7.228393090169466e-06</v>
      </c>
      <c r="AG17" t="n">
        <v>19.53125</v>
      </c>
      <c r="AH17" t="n">
        <v>418898.2112491016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13.3511</v>
      </c>
      <c r="E18" t="n">
        <v>7.49</v>
      </c>
      <c r="F18" t="n">
        <v>4.2</v>
      </c>
      <c r="G18" t="n">
        <v>25.18</v>
      </c>
      <c r="H18" t="n">
        <v>0.34</v>
      </c>
      <c r="I18" t="n">
        <v>10</v>
      </c>
      <c r="J18" t="n">
        <v>260.17</v>
      </c>
      <c r="K18" t="n">
        <v>59.19</v>
      </c>
      <c r="L18" t="n">
        <v>5</v>
      </c>
      <c r="M18" t="n">
        <v>8</v>
      </c>
      <c r="N18" t="n">
        <v>65.98</v>
      </c>
      <c r="O18" t="n">
        <v>32321.82</v>
      </c>
      <c r="P18" t="n">
        <v>59.28</v>
      </c>
      <c r="Q18" t="n">
        <v>610.26</v>
      </c>
      <c r="R18" t="n">
        <v>18.92</v>
      </c>
      <c r="S18" t="n">
        <v>13.88</v>
      </c>
      <c r="T18" t="n">
        <v>2615.03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338.1832968671993</v>
      </c>
      <c r="AB18" t="n">
        <v>462.7173063677886</v>
      </c>
      <c r="AC18" t="n">
        <v>418.5562160758644</v>
      </c>
      <c r="AD18" t="n">
        <v>338183.2968671992</v>
      </c>
      <c r="AE18" t="n">
        <v>462717.3063677886</v>
      </c>
      <c r="AF18" t="n">
        <v>7.238585914370482e-06</v>
      </c>
      <c r="AG18" t="n">
        <v>19.50520833333333</v>
      </c>
      <c r="AH18" t="n">
        <v>418556.2160758644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13.2778</v>
      </c>
      <c r="E19" t="n">
        <v>7.53</v>
      </c>
      <c r="F19" t="n">
        <v>4.24</v>
      </c>
      <c r="G19" t="n">
        <v>25.43</v>
      </c>
      <c r="H19" t="n">
        <v>0.36</v>
      </c>
      <c r="I19" t="n">
        <v>10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59.23</v>
      </c>
      <c r="Q19" t="n">
        <v>610.29</v>
      </c>
      <c r="R19" t="n">
        <v>20.19</v>
      </c>
      <c r="S19" t="n">
        <v>13.88</v>
      </c>
      <c r="T19" t="n">
        <v>3252.44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338.4967522869642</v>
      </c>
      <c r="AB19" t="n">
        <v>463.1461899017881</v>
      </c>
      <c r="AC19" t="n">
        <v>418.9441675673208</v>
      </c>
      <c r="AD19" t="n">
        <v>338496.7522869642</v>
      </c>
      <c r="AE19" t="n">
        <v>463146.1899017881</v>
      </c>
      <c r="AF19" t="n">
        <v>7.198844743416526e-06</v>
      </c>
      <c r="AG19" t="n">
        <v>19.609375</v>
      </c>
      <c r="AH19" t="n">
        <v>418944.1675673209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13.4223</v>
      </c>
      <c r="E20" t="n">
        <v>7.45</v>
      </c>
      <c r="F20" t="n">
        <v>4.21</v>
      </c>
      <c r="G20" t="n">
        <v>28.04</v>
      </c>
      <c r="H20" t="n">
        <v>0.37</v>
      </c>
      <c r="I20" t="n">
        <v>9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58.37</v>
      </c>
      <c r="Q20" t="n">
        <v>610.4</v>
      </c>
      <c r="R20" t="n">
        <v>19.17</v>
      </c>
      <c r="S20" t="n">
        <v>13.88</v>
      </c>
      <c r="T20" t="n">
        <v>2746.86</v>
      </c>
      <c r="U20" t="n">
        <v>0.72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337.5456782531745</v>
      </c>
      <c r="AB20" t="n">
        <v>461.844888450332</v>
      </c>
      <c r="AC20" t="n">
        <v>417.7670605000037</v>
      </c>
      <c r="AD20" t="n">
        <v>337545.6782531745</v>
      </c>
      <c r="AE20" t="n">
        <v>461844.888450332</v>
      </c>
      <c r="AF20" t="n">
        <v>7.277188525174324e-06</v>
      </c>
      <c r="AG20" t="n">
        <v>19.40104166666667</v>
      </c>
      <c r="AH20" t="n">
        <v>417767.0605000036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13.4133</v>
      </c>
      <c r="E21" t="n">
        <v>7.46</v>
      </c>
      <c r="F21" t="n">
        <v>4.21</v>
      </c>
      <c r="G21" t="n">
        <v>28.07</v>
      </c>
      <c r="H21" t="n">
        <v>0.39</v>
      </c>
      <c r="I21" t="n">
        <v>9</v>
      </c>
      <c r="J21" t="n">
        <v>261.56</v>
      </c>
      <c r="K21" t="n">
        <v>59.19</v>
      </c>
      <c r="L21" t="n">
        <v>5.75</v>
      </c>
      <c r="M21" t="n">
        <v>7</v>
      </c>
      <c r="N21" t="n">
        <v>66.62</v>
      </c>
      <c r="O21" t="n">
        <v>32493.38</v>
      </c>
      <c r="P21" t="n">
        <v>57.6</v>
      </c>
      <c r="Q21" t="n">
        <v>610.28</v>
      </c>
      <c r="R21" t="n">
        <v>19.38</v>
      </c>
      <c r="S21" t="n">
        <v>13.88</v>
      </c>
      <c r="T21" t="n">
        <v>2849.24</v>
      </c>
      <c r="U21" t="n">
        <v>0.72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337.2580453777873</v>
      </c>
      <c r="AB21" t="n">
        <v>461.4513364607603</v>
      </c>
      <c r="AC21" t="n">
        <v>417.411068559963</v>
      </c>
      <c r="AD21" t="n">
        <v>337258.0453777873</v>
      </c>
      <c r="AE21" t="n">
        <v>461451.3364607603</v>
      </c>
      <c r="AF21" t="n">
        <v>7.272308981673838e-06</v>
      </c>
      <c r="AG21" t="n">
        <v>19.42708333333333</v>
      </c>
      <c r="AH21" t="n">
        <v>417411.068559963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13.5624</v>
      </c>
      <c r="E22" t="n">
        <v>7.37</v>
      </c>
      <c r="F22" t="n">
        <v>4.18</v>
      </c>
      <c r="G22" t="n">
        <v>31.33</v>
      </c>
      <c r="H22" t="n">
        <v>0.41</v>
      </c>
      <c r="I22" t="n">
        <v>8</v>
      </c>
      <c r="J22" t="n">
        <v>262.03</v>
      </c>
      <c r="K22" t="n">
        <v>59.19</v>
      </c>
      <c r="L22" t="n">
        <v>6</v>
      </c>
      <c r="M22" t="n">
        <v>6</v>
      </c>
      <c r="N22" t="n">
        <v>66.83</v>
      </c>
      <c r="O22" t="n">
        <v>32550.72</v>
      </c>
      <c r="P22" t="n">
        <v>56.59</v>
      </c>
      <c r="Q22" t="n">
        <v>610.26</v>
      </c>
      <c r="R22" t="n">
        <v>18.3</v>
      </c>
      <c r="S22" t="n">
        <v>13.88</v>
      </c>
      <c r="T22" t="n">
        <v>2315.79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336.3567395508397</v>
      </c>
      <c r="AB22" t="n">
        <v>460.2181300655239</v>
      </c>
      <c r="AC22" t="n">
        <v>416.295557652272</v>
      </c>
      <c r="AD22" t="n">
        <v>336356.7395508397</v>
      </c>
      <c r="AE22" t="n">
        <v>460218.1300655239</v>
      </c>
      <c r="AF22" t="n">
        <v>7.353146752331883e-06</v>
      </c>
      <c r="AG22" t="n">
        <v>19.19270833333333</v>
      </c>
      <c r="AH22" t="n">
        <v>416295.5576522719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13.5542</v>
      </c>
      <c r="E23" t="n">
        <v>7.38</v>
      </c>
      <c r="F23" t="n">
        <v>4.18</v>
      </c>
      <c r="G23" t="n">
        <v>31.36</v>
      </c>
      <c r="H23" t="n">
        <v>0.42</v>
      </c>
      <c r="I23" t="n">
        <v>8</v>
      </c>
      <c r="J23" t="n">
        <v>262.49</v>
      </c>
      <c r="K23" t="n">
        <v>59.19</v>
      </c>
      <c r="L23" t="n">
        <v>6.25</v>
      </c>
      <c r="M23" t="n">
        <v>6</v>
      </c>
      <c r="N23" t="n">
        <v>67.05</v>
      </c>
      <c r="O23" t="n">
        <v>32608.15</v>
      </c>
      <c r="P23" t="n">
        <v>56.07</v>
      </c>
      <c r="Q23" t="n">
        <v>610.26</v>
      </c>
      <c r="R23" t="n">
        <v>18.49</v>
      </c>
      <c r="S23" t="n">
        <v>13.88</v>
      </c>
      <c r="T23" t="n">
        <v>2408.73</v>
      </c>
      <c r="U23" t="n">
        <v>0.75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336.1695728590332</v>
      </c>
      <c r="AB23" t="n">
        <v>459.9620403405826</v>
      </c>
      <c r="AC23" t="n">
        <v>416.0639087712548</v>
      </c>
      <c r="AD23" t="n">
        <v>336169.5728590332</v>
      </c>
      <c r="AE23" t="n">
        <v>459962.0403405825</v>
      </c>
      <c r="AF23" t="n">
        <v>7.34870094603144e-06</v>
      </c>
      <c r="AG23" t="n">
        <v>19.21875</v>
      </c>
      <c r="AH23" t="n">
        <v>416063.9087712548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13.5603</v>
      </c>
      <c r="E24" t="n">
        <v>7.37</v>
      </c>
      <c r="F24" t="n">
        <v>4.18</v>
      </c>
      <c r="G24" t="n">
        <v>31.34</v>
      </c>
      <c r="H24" t="n">
        <v>0.44</v>
      </c>
      <c r="I24" t="n">
        <v>8</v>
      </c>
      <c r="J24" t="n">
        <v>262.96</v>
      </c>
      <c r="K24" t="n">
        <v>59.19</v>
      </c>
      <c r="L24" t="n">
        <v>6.5</v>
      </c>
      <c r="M24" t="n">
        <v>6</v>
      </c>
      <c r="N24" t="n">
        <v>67.26000000000001</v>
      </c>
      <c r="O24" t="n">
        <v>32665.66</v>
      </c>
      <c r="P24" t="n">
        <v>55.22</v>
      </c>
      <c r="Q24" t="n">
        <v>610.26</v>
      </c>
      <c r="R24" t="n">
        <v>18.26</v>
      </c>
      <c r="S24" t="n">
        <v>13.88</v>
      </c>
      <c r="T24" t="n">
        <v>2297.45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335.8124694243274</v>
      </c>
      <c r="AB24" t="n">
        <v>459.4734356669264</v>
      </c>
      <c r="AC24" t="n">
        <v>415.6219358418914</v>
      </c>
      <c r="AD24" t="n">
        <v>335812.4694243274</v>
      </c>
      <c r="AE24" t="n">
        <v>459473.4356669264</v>
      </c>
      <c r="AF24" t="n">
        <v>7.35200819218177e-06</v>
      </c>
      <c r="AG24" t="n">
        <v>19.19270833333333</v>
      </c>
      <c r="AH24" t="n">
        <v>415621.9358418914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13.7347</v>
      </c>
      <c r="E25" t="n">
        <v>7.28</v>
      </c>
      <c r="F25" t="n">
        <v>4.13</v>
      </c>
      <c r="G25" t="n">
        <v>35.43</v>
      </c>
      <c r="H25" t="n">
        <v>0.46</v>
      </c>
      <c r="I25" t="n">
        <v>7</v>
      </c>
      <c r="J25" t="n">
        <v>263.42</v>
      </c>
      <c r="K25" t="n">
        <v>59.19</v>
      </c>
      <c r="L25" t="n">
        <v>6.75</v>
      </c>
      <c r="M25" t="n">
        <v>5</v>
      </c>
      <c r="N25" t="n">
        <v>67.48</v>
      </c>
      <c r="O25" t="n">
        <v>32723.25</v>
      </c>
      <c r="P25" t="n">
        <v>53.93</v>
      </c>
      <c r="Q25" t="n">
        <v>610.36</v>
      </c>
      <c r="R25" t="n">
        <v>16.9</v>
      </c>
      <c r="S25" t="n">
        <v>13.88</v>
      </c>
      <c r="T25" t="n">
        <v>1619.97</v>
      </c>
      <c r="U25" t="n">
        <v>0.82</v>
      </c>
      <c r="V25" t="n">
        <v>0.96</v>
      </c>
      <c r="W25" t="n">
        <v>0.06</v>
      </c>
      <c r="X25" t="n">
        <v>0.09</v>
      </c>
      <c r="Y25" t="n">
        <v>1</v>
      </c>
      <c r="Z25" t="n">
        <v>10</v>
      </c>
      <c r="AA25" t="n">
        <v>324.7392246870264</v>
      </c>
      <c r="AB25" t="n">
        <v>444.3225337002713</v>
      </c>
      <c r="AC25" t="n">
        <v>401.9170146945092</v>
      </c>
      <c r="AD25" t="n">
        <v>324739.2246870264</v>
      </c>
      <c r="AE25" t="n">
        <v>444322.5337002713</v>
      </c>
      <c r="AF25" t="n">
        <v>7.446562901791181e-06</v>
      </c>
      <c r="AG25" t="n">
        <v>18.95833333333333</v>
      </c>
      <c r="AH25" t="n">
        <v>401917.0146945092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4.17</v>
      </c>
      <c r="G26" t="n">
        <v>35.7</v>
      </c>
      <c r="H26" t="n">
        <v>0.47</v>
      </c>
      <c r="I26" t="n">
        <v>7</v>
      </c>
      <c r="J26" t="n">
        <v>263.89</v>
      </c>
      <c r="K26" t="n">
        <v>59.19</v>
      </c>
      <c r="L26" t="n">
        <v>7</v>
      </c>
      <c r="M26" t="n">
        <v>5</v>
      </c>
      <c r="N26" t="n">
        <v>67.7</v>
      </c>
      <c r="O26" t="n">
        <v>32780.92</v>
      </c>
      <c r="P26" t="n">
        <v>53.79</v>
      </c>
      <c r="Q26" t="n">
        <v>610.26</v>
      </c>
      <c r="R26" t="n">
        <v>17.98</v>
      </c>
      <c r="S26" t="n">
        <v>13.88</v>
      </c>
      <c r="T26" t="n">
        <v>2162.06</v>
      </c>
      <c r="U26" t="n">
        <v>0.77</v>
      </c>
      <c r="V26" t="n">
        <v>0.96</v>
      </c>
      <c r="W26" t="n">
        <v>0.06</v>
      </c>
      <c r="X26" t="n">
        <v>0.12</v>
      </c>
      <c r="Y26" t="n">
        <v>1</v>
      </c>
      <c r="Z26" t="n">
        <v>10</v>
      </c>
      <c r="AA26" t="n">
        <v>325.0554887631427</v>
      </c>
      <c r="AB26" t="n">
        <v>444.7552601617999</v>
      </c>
      <c r="AC26" t="n">
        <v>402.308442349885</v>
      </c>
      <c r="AD26" t="n">
        <v>325055.4887631427</v>
      </c>
      <c r="AE26" t="n">
        <v>444755.2601617998</v>
      </c>
      <c r="AF26" t="n">
        <v>7.414574783287999e-06</v>
      </c>
      <c r="AG26" t="n">
        <v>19.03645833333333</v>
      </c>
      <c r="AH26" t="n">
        <v>402308.442349885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13.6654</v>
      </c>
      <c r="E27" t="n">
        <v>7.32</v>
      </c>
      <c r="F27" t="n">
        <v>4.17</v>
      </c>
      <c r="G27" t="n">
        <v>35.75</v>
      </c>
      <c r="H27" t="n">
        <v>0.49</v>
      </c>
      <c r="I27" t="n">
        <v>7</v>
      </c>
      <c r="J27" t="n">
        <v>264.36</v>
      </c>
      <c r="K27" t="n">
        <v>59.19</v>
      </c>
      <c r="L27" t="n">
        <v>7.25</v>
      </c>
      <c r="M27" t="n">
        <v>4</v>
      </c>
      <c r="N27" t="n">
        <v>67.92</v>
      </c>
      <c r="O27" t="n">
        <v>32838.68</v>
      </c>
      <c r="P27" t="n">
        <v>52.61</v>
      </c>
      <c r="Q27" t="n">
        <v>610.26</v>
      </c>
      <c r="R27" t="n">
        <v>18.06</v>
      </c>
      <c r="S27" t="n">
        <v>13.88</v>
      </c>
      <c r="T27" t="n">
        <v>2199.86</v>
      </c>
      <c r="U27" t="n">
        <v>0.77</v>
      </c>
      <c r="V27" t="n">
        <v>0.96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324.6114173839642</v>
      </c>
      <c r="AB27" t="n">
        <v>444.1476621097612</v>
      </c>
      <c r="AC27" t="n">
        <v>401.7588326031637</v>
      </c>
      <c r="AD27" t="n">
        <v>324611.4173839642</v>
      </c>
      <c r="AE27" t="n">
        <v>444147.6621097612</v>
      </c>
      <c r="AF27" t="n">
        <v>7.408990416837442e-06</v>
      </c>
      <c r="AG27" t="n">
        <v>19.0625</v>
      </c>
      <c r="AH27" t="n">
        <v>401758.8326031637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13.8111</v>
      </c>
      <c r="E28" t="n">
        <v>7.24</v>
      </c>
      <c r="F28" t="n">
        <v>4.14</v>
      </c>
      <c r="G28" t="n">
        <v>41.42</v>
      </c>
      <c r="H28" t="n">
        <v>0.5</v>
      </c>
      <c r="I28" t="n">
        <v>6</v>
      </c>
      <c r="J28" t="n">
        <v>264.83</v>
      </c>
      <c r="K28" t="n">
        <v>59.19</v>
      </c>
      <c r="L28" t="n">
        <v>7.5</v>
      </c>
      <c r="M28" t="n">
        <v>3</v>
      </c>
      <c r="N28" t="n">
        <v>68.14</v>
      </c>
      <c r="O28" t="n">
        <v>32896.51</v>
      </c>
      <c r="P28" t="n">
        <v>51.66</v>
      </c>
      <c r="Q28" t="n">
        <v>610.26</v>
      </c>
      <c r="R28" t="n">
        <v>17.17</v>
      </c>
      <c r="S28" t="n">
        <v>13.88</v>
      </c>
      <c r="T28" t="n">
        <v>1759.66</v>
      </c>
      <c r="U28" t="n">
        <v>0.8100000000000001</v>
      </c>
      <c r="V28" t="n">
        <v>0.96</v>
      </c>
      <c r="W28" t="n">
        <v>0.06</v>
      </c>
      <c r="X28" t="n">
        <v>0.1</v>
      </c>
      <c r="Y28" t="n">
        <v>1</v>
      </c>
      <c r="Z28" t="n">
        <v>10</v>
      </c>
      <c r="AA28" t="n">
        <v>323.6869092188188</v>
      </c>
      <c r="AB28" t="n">
        <v>442.8827092517877</v>
      </c>
      <c r="AC28" t="n">
        <v>400.6146050705826</v>
      </c>
      <c r="AD28" t="n">
        <v>323686.9092188188</v>
      </c>
      <c r="AE28" t="n">
        <v>442882.7092517877</v>
      </c>
      <c r="AF28" t="n">
        <v>7.487984804395305e-06</v>
      </c>
      <c r="AG28" t="n">
        <v>18.85416666666667</v>
      </c>
      <c r="AH28" t="n">
        <v>400614.6050705826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13.81</v>
      </c>
      <c r="E29" t="n">
        <v>7.24</v>
      </c>
      <c r="F29" t="n">
        <v>4.14</v>
      </c>
      <c r="G29" t="n">
        <v>41.43</v>
      </c>
      <c r="H29" t="n">
        <v>0.52</v>
      </c>
      <c r="I29" t="n">
        <v>6</v>
      </c>
      <c r="J29" t="n">
        <v>265.3</v>
      </c>
      <c r="K29" t="n">
        <v>59.19</v>
      </c>
      <c r="L29" t="n">
        <v>7.75</v>
      </c>
      <c r="M29" t="n">
        <v>1</v>
      </c>
      <c r="N29" t="n">
        <v>68.36</v>
      </c>
      <c r="O29" t="n">
        <v>32954.43</v>
      </c>
      <c r="P29" t="n">
        <v>51.86</v>
      </c>
      <c r="Q29" t="n">
        <v>610.3</v>
      </c>
      <c r="R29" t="n">
        <v>17.08</v>
      </c>
      <c r="S29" t="n">
        <v>13.88</v>
      </c>
      <c r="T29" t="n">
        <v>1714.79</v>
      </c>
      <c r="U29" t="n">
        <v>0.8100000000000001</v>
      </c>
      <c r="V29" t="n">
        <v>0.96</v>
      </c>
      <c r="W29" t="n">
        <v>0.07000000000000001</v>
      </c>
      <c r="X29" t="n">
        <v>0.1</v>
      </c>
      <c r="Y29" t="n">
        <v>1</v>
      </c>
      <c r="Z29" t="n">
        <v>10</v>
      </c>
      <c r="AA29" t="n">
        <v>323.7683507404522</v>
      </c>
      <c r="AB29" t="n">
        <v>442.9941411346328</v>
      </c>
      <c r="AC29" t="n">
        <v>400.7154020509246</v>
      </c>
      <c r="AD29" t="n">
        <v>323768.3507404522</v>
      </c>
      <c r="AE29" t="n">
        <v>442994.1411346328</v>
      </c>
      <c r="AF29" t="n">
        <v>7.487388415745245e-06</v>
      </c>
      <c r="AG29" t="n">
        <v>18.85416666666667</v>
      </c>
      <c r="AH29" t="n">
        <v>400715.4020509247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13.801</v>
      </c>
      <c r="E30" t="n">
        <v>7.25</v>
      </c>
      <c r="F30" t="n">
        <v>4.15</v>
      </c>
      <c r="G30" t="n">
        <v>41.48</v>
      </c>
      <c r="H30" t="n">
        <v>0.54</v>
      </c>
      <c r="I30" t="n">
        <v>6</v>
      </c>
      <c r="J30" t="n">
        <v>265.77</v>
      </c>
      <c r="K30" t="n">
        <v>59.19</v>
      </c>
      <c r="L30" t="n">
        <v>8</v>
      </c>
      <c r="M30" t="n">
        <v>0</v>
      </c>
      <c r="N30" t="n">
        <v>68.58</v>
      </c>
      <c r="O30" t="n">
        <v>33012.44</v>
      </c>
      <c r="P30" t="n">
        <v>51.97</v>
      </c>
      <c r="Q30" t="n">
        <v>610.26</v>
      </c>
      <c r="R30" t="n">
        <v>17.2</v>
      </c>
      <c r="S30" t="n">
        <v>13.88</v>
      </c>
      <c r="T30" t="n">
        <v>1775.02</v>
      </c>
      <c r="U30" t="n">
        <v>0.8100000000000001</v>
      </c>
      <c r="V30" t="n">
        <v>0.96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323.8639072958563</v>
      </c>
      <c r="AB30" t="n">
        <v>443.1248858293943</v>
      </c>
      <c r="AC30" t="n">
        <v>400.8336686555195</v>
      </c>
      <c r="AD30" t="n">
        <v>323863.9072958563</v>
      </c>
      <c r="AE30" t="n">
        <v>443124.8858293943</v>
      </c>
      <c r="AF30" t="n">
        <v>7.482508872244759e-06</v>
      </c>
      <c r="AG30" t="n">
        <v>18.88020833333333</v>
      </c>
      <c r="AH30" t="n">
        <v>400833.6686555195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11.9948</v>
      </c>
      <c r="E2" t="n">
        <v>8.34</v>
      </c>
      <c r="F2" t="n">
        <v>4.84</v>
      </c>
      <c r="G2" t="n">
        <v>7.26</v>
      </c>
      <c r="H2" t="n">
        <v>0.12</v>
      </c>
      <c r="I2" t="n">
        <v>40</v>
      </c>
      <c r="J2" t="n">
        <v>150.44</v>
      </c>
      <c r="K2" t="n">
        <v>49.1</v>
      </c>
      <c r="L2" t="n">
        <v>1</v>
      </c>
      <c r="M2" t="n">
        <v>38</v>
      </c>
      <c r="N2" t="n">
        <v>25.34</v>
      </c>
      <c r="O2" t="n">
        <v>18787.76</v>
      </c>
      <c r="P2" t="n">
        <v>54.1</v>
      </c>
      <c r="Q2" t="n">
        <v>610.47</v>
      </c>
      <c r="R2" t="n">
        <v>38.96</v>
      </c>
      <c r="S2" t="n">
        <v>13.88</v>
      </c>
      <c r="T2" t="n">
        <v>12485.42</v>
      </c>
      <c r="U2" t="n">
        <v>0.36</v>
      </c>
      <c r="V2" t="n">
        <v>0.82</v>
      </c>
      <c r="W2" t="n">
        <v>0.12</v>
      </c>
      <c r="X2" t="n">
        <v>0.8</v>
      </c>
      <c r="Y2" t="n">
        <v>1</v>
      </c>
      <c r="Z2" t="n">
        <v>10</v>
      </c>
      <c r="AA2" t="n">
        <v>359.7605396139754</v>
      </c>
      <c r="AB2" t="n">
        <v>492.2402418146945</v>
      </c>
      <c r="AC2" t="n">
        <v>445.2615239994178</v>
      </c>
      <c r="AD2" t="n">
        <v>359760.5396139754</v>
      </c>
      <c r="AE2" t="n">
        <v>492240.2418146945</v>
      </c>
      <c r="AF2" t="n">
        <v>8.118711118413747e-06</v>
      </c>
      <c r="AG2" t="n">
        <v>21.71875</v>
      </c>
      <c r="AH2" t="n">
        <v>445261.5239994178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12.6975</v>
      </c>
      <c r="E3" t="n">
        <v>7.88</v>
      </c>
      <c r="F3" t="n">
        <v>4.65</v>
      </c>
      <c r="G3" t="n">
        <v>9</v>
      </c>
      <c r="H3" t="n">
        <v>0.15</v>
      </c>
      <c r="I3" t="n">
        <v>31</v>
      </c>
      <c r="J3" t="n">
        <v>150.78</v>
      </c>
      <c r="K3" t="n">
        <v>49.1</v>
      </c>
      <c r="L3" t="n">
        <v>1.25</v>
      </c>
      <c r="M3" t="n">
        <v>29</v>
      </c>
      <c r="N3" t="n">
        <v>25.44</v>
      </c>
      <c r="O3" t="n">
        <v>18830.65</v>
      </c>
      <c r="P3" t="n">
        <v>50.96</v>
      </c>
      <c r="Q3" t="n">
        <v>610.35</v>
      </c>
      <c r="R3" t="n">
        <v>33.13</v>
      </c>
      <c r="S3" t="n">
        <v>13.88</v>
      </c>
      <c r="T3" t="n">
        <v>9616.42</v>
      </c>
      <c r="U3" t="n">
        <v>0.42</v>
      </c>
      <c r="V3" t="n">
        <v>0.86</v>
      </c>
      <c r="W3" t="n">
        <v>0.1</v>
      </c>
      <c r="X3" t="n">
        <v>0.61</v>
      </c>
      <c r="Y3" t="n">
        <v>1</v>
      </c>
      <c r="Z3" t="n">
        <v>10</v>
      </c>
      <c r="AA3" t="n">
        <v>346.0091494615313</v>
      </c>
      <c r="AB3" t="n">
        <v>473.4249831396035</v>
      </c>
      <c r="AC3" t="n">
        <v>428.241967204896</v>
      </c>
      <c r="AD3" t="n">
        <v>346009.1494615313</v>
      </c>
      <c r="AE3" t="n">
        <v>473424.9831396035</v>
      </c>
      <c r="AF3" t="n">
        <v>8.59433541418436e-06</v>
      </c>
      <c r="AG3" t="n">
        <v>20.52083333333333</v>
      </c>
      <c r="AH3" t="n">
        <v>428241.967204896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13.3205</v>
      </c>
      <c r="E4" t="n">
        <v>7.51</v>
      </c>
      <c r="F4" t="n">
        <v>4.5</v>
      </c>
      <c r="G4" t="n">
        <v>11.24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22</v>
      </c>
      <c r="N4" t="n">
        <v>25.54</v>
      </c>
      <c r="O4" t="n">
        <v>18873.58</v>
      </c>
      <c r="P4" t="n">
        <v>48.15</v>
      </c>
      <c r="Q4" t="n">
        <v>610.41</v>
      </c>
      <c r="R4" t="n">
        <v>28.25</v>
      </c>
      <c r="S4" t="n">
        <v>13.88</v>
      </c>
      <c r="T4" t="n">
        <v>7209.62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323.5108706203197</v>
      </c>
      <c r="AB4" t="n">
        <v>442.6418454750463</v>
      </c>
      <c r="AC4" t="n">
        <v>400.3967289946391</v>
      </c>
      <c r="AD4" t="n">
        <v>323510.8706203197</v>
      </c>
      <c r="AE4" t="n">
        <v>442641.8454750463</v>
      </c>
      <c r="AF4" t="n">
        <v>9.016014560712168e-06</v>
      </c>
      <c r="AG4" t="n">
        <v>19.55729166666667</v>
      </c>
      <c r="AH4" t="n">
        <v>400396.7289946391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13.7363</v>
      </c>
      <c r="E5" t="n">
        <v>7.28</v>
      </c>
      <c r="F5" t="n">
        <v>4.39</v>
      </c>
      <c r="G5" t="n">
        <v>13.18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18</v>
      </c>
      <c r="N5" t="n">
        <v>25.64</v>
      </c>
      <c r="O5" t="n">
        <v>18916.54</v>
      </c>
      <c r="P5" t="n">
        <v>46.08</v>
      </c>
      <c r="Q5" t="n">
        <v>610.34</v>
      </c>
      <c r="R5" t="n">
        <v>24.82</v>
      </c>
      <c r="S5" t="n">
        <v>13.88</v>
      </c>
      <c r="T5" t="n">
        <v>5512.93</v>
      </c>
      <c r="U5" t="n">
        <v>0.5600000000000001</v>
      </c>
      <c r="V5" t="n">
        <v>0.91</v>
      </c>
      <c r="W5" t="n">
        <v>0.09</v>
      </c>
      <c r="X5" t="n">
        <v>0.35</v>
      </c>
      <c r="Y5" t="n">
        <v>1</v>
      </c>
      <c r="Z5" t="n">
        <v>10</v>
      </c>
      <c r="AA5" t="n">
        <v>311.6928102022932</v>
      </c>
      <c r="AB5" t="n">
        <v>426.4718538350737</v>
      </c>
      <c r="AC5" t="n">
        <v>385.7699786620596</v>
      </c>
      <c r="AD5" t="n">
        <v>311692.8102022932</v>
      </c>
      <c r="AE5" t="n">
        <v>426471.8538350736</v>
      </c>
      <c r="AF5" t="n">
        <v>9.297449856259942e-06</v>
      </c>
      <c r="AG5" t="n">
        <v>18.95833333333333</v>
      </c>
      <c r="AH5" t="n">
        <v>385769.9786620596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13.7462</v>
      </c>
      <c r="E6" t="n">
        <v>7.27</v>
      </c>
      <c r="F6" t="n">
        <v>4.45</v>
      </c>
      <c r="G6" t="n">
        <v>14.83</v>
      </c>
      <c r="H6" t="n">
        <v>0.23</v>
      </c>
      <c r="I6" t="n">
        <v>18</v>
      </c>
      <c r="J6" t="n">
        <v>151.83</v>
      </c>
      <c r="K6" t="n">
        <v>49.1</v>
      </c>
      <c r="L6" t="n">
        <v>2</v>
      </c>
      <c r="M6" t="n">
        <v>16</v>
      </c>
      <c r="N6" t="n">
        <v>25.73</v>
      </c>
      <c r="O6" t="n">
        <v>18959.54</v>
      </c>
      <c r="P6" t="n">
        <v>45.84</v>
      </c>
      <c r="Q6" t="n">
        <v>610.4299999999999</v>
      </c>
      <c r="R6" t="n">
        <v>27.08</v>
      </c>
      <c r="S6" t="n">
        <v>13.88</v>
      </c>
      <c r="T6" t="n">
        <v>6653.45</v>
      </c>
      <c r="U6" t="n">
        <v>0.51</v>
      </c>
      <c r="V6" t="n">
        <v>0.9</v>
      </c>
      <c r="W6" t="n">
        <v>0.08</v>
      </c>
      <c r="X6" t="n">
        <v>0.41</v>
      </c>
      <c r="Y6" t="n">
        <v>1</v>
      </c>
      <c r="Z6" t="n">
        <v>10</v>
      </c>
      <c r="AA6" t="n">
        <v>311.7245126911814</v>
      </c>
      <c r="AB6" t="n">
        <v>426.5152305789858</v>
      </c>
      <c r="AC6" t="n">
        <v>385.8092155904123</v>
      </c>
      <c r="AD6" t="n">
        <v>311724.5126911814</v>
      </c>
      <c r="AE6" t="n">
        <v>426515.2305789858</v>
      </c>
      <c r="AF6" t="n">
        <v>9.304150696630128e-06</v>
      </c>
      <c r="AG6" t="n">
        <v>18.93229166666667</v>
      </c>
      <c r="AH6" t="n">
        <v>385809.2155904123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14.1537</v>
      </c>
      <c r="E7" t="n">
        <v>7.07</v>
      </c>
      <c r="F7" t="n">
        <v>4.33</v>
      </c>
      <c r="G7" t="n">
        <v>17.32</v>
      </c>
      <c r="H7" t="n">
        <v>0.26</v>
      </c>
      <c r="I7" t="n">
        <v>15</v>
      </c>
      <c r="J7" t="n">
        <v>152.18</v>
      </c>
      <c r="K7" t="n">
        <v>49.1</v>
      </c>
      <c r="L7" t="n">
        <v>2.25</v>
      </c>
      <c r="M7" t="n">
        <v>13</v>
      </c>
      <c r="N7" t="n">
        <v>25.83</v>
      </c>
      <c r="O7" t="n">
        <v>19002.56</v>
      </c>
      <c r="P7" t="n">
        <v>43.45</v>
      </c>
      <c r="Q7" t="n">
        <v>610.3099999999999</v>
      </c>
      <c r="R7" t="n">
        <v>23.07</v>
      </c>
      <c r="S7" t="n">
        <v>13.88</v>
      </c>
      <c r="T7" t="n">
        <v>4665.68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299.9967725308776</v>
      </c>
      <c r="AB7" t="n">
        <v>410.4688191002779</v>
      </c>
      <c r="AC7" t="n">
        <v>371.2942511019525</v>
      </c>
      <c r="AD7" t="n">
        <v>299996.7725308777</v>
      </c>
      <c r="AE7" t="n">
        <v>410468.8191002779</v>
      </c>
      <c r="AF7" t="n">
        <v>9.579968115907947e-06</v>
      </c>
      <c r="AG7" t="n">
        <v>18.41145833333333</v>
      </c>
      <c r="AH7" t="n">
        <v>371294.2511019525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14.3776</v>
      </c>
      <c r="E8" t="n">
        <v>6.96</v>
      </c>
      <c r="F8" t="n">
        <v>4.28</v>
      </c>
      <c r="G8" t="n">
        <v>19.76</v>
      </c>
      <c r="H8" t="n">
        <v>0.29</v>
      </c>
      <c r="I8" t="n">
        <v>13</v>
      </c>
      <c r="J8" t="n">
        <v>152.53</v>
      </c>
      <c r="K8" t="n">
        <v>49.1</v>
      </c>
      <c r="L8" t="n">
        <v>2.5</v>
      </c>
      <c r="M8" t="n">
        <v>11</v>
      </c>
      <c r="N8" t="n">
        <v>25.93</v>
      </c>
      <c r="O8" t="n">
        <v>19045.63</v>
      </c>
      <c r="P8" t="n">
        <v>41.62</v>
      </c>
      <c r="Q8" t="n">
        <v>610.35</v>
      </c>
      <c r="R8" t="n">
        <v>21.54</v>
      </c>
      <c r="S8" t="n">
        <v>13.88</v>
      </c>
      <c r="T8" t="n">
        <v>3911.86</v>
      </c>
      <c r="U8" t="n">
        <v>0.64</v>
      </c>
      <c r="V8" t="n">
        <v>0.93</v>
      </c>
      <c r="W8" t="n">
        <v>0.07000000000000001</v>
      </c>
      <c r="X8" t="n">
        <v>0.24</v>
      </c>
      <c r="Y8" t="n">
        <v>1</v>
      </c>
      <c r="Z8" t="n">
        <v>10</v>
      </c>
      <c r="AA8" t="n">
        <v>298.7651571177419</v>
      </c>
      <c r="AB8" t="n">
        <v>408.7836685569882</v>
      </c>
      <c r="AC8" t="n">
        <v>369.7699289613907</v>
      </c>
      <c r="AD8" t="n">
        <v>298765.1571177419</v>
      </c>
      <c r="AE8" t="n">
        <v>408783.6685569882</v>
      </c>
      <c r="AF8" t="n">
        <v>9.731515404684154e-06</v>
      </c>
      <c r="AG8" t="n">
        <v>18.125</v>
      </c>
      <c r="AH8" t="n">
        <v>369769.9289613907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14.4869</v>
      </c>
      <c r="E9" t="n">
        <v>6.9</v>
      </c>
      <c r="F9" t="n">
        <v>4.26</v>
      </c>
      <c r="G9" t="n">
        <v>21.3</v>
      </c>
      <c r="H9" t="n">
        <v>0.32</v>
      </c>
      <c r="I9" t="n">
        <v>12</v>
      </c>
      <c r="J9" t="n">
        <v>152.88</v>
      </c>
      <c r="K9" t="n">
        <v>49.1</v>
      </c>
      <c r="L9" t="n">
        <v>2.75</v>
      </c>
      <c r="M9" t="n">
        <v>10</v>
      </c>
      <c r="N9" t="n">
        <v>26.03</v>
      </c>
      <c r="O9" t="n">
        <v>19088.72</v>
      </c>
      <c r="P9" t="n">
        <v>40.25</v>
      </c>
      <c r="Q9" t="n">
        <v>610.28</v>
      </c>
      <c r="R9" t="n">
        <v>20.85</v>
      </c>
      <c r="S9" t="n">
        <v>13.88</v>
      </c>
      <c r="T9" t="n">
        <v>3571.09</v>
      </c>
      <c r="U9" t="n">
        <v>0.67</v>
      </c>
      <c r="V9" t="n">
        <v>0.9399999999999999</v>
      </c>
      <c r="W9" t="n">
        <v>0.07000000000000001</v>
      </c>
      <c r="X9" t="n">
        <v>0.22</v>
      </c>
      <c r="Y9" t="n">
        <v>1</v>
      </c>
      <c r="Z9" t="n">
        <v>10</v>
      </c>
      <c r="AA9" t="n">
        <v>297.9075071608785</v>
      </c>
      <c r="AB9" t="n">
        <v>407.6101940491621</v>
      </c>
      <c r="AC9" t="n">
        <v>368.7084492136098</v>
      </c>
      <c r="AD9" t="n">
        <v>297907.5071608786</v>
      </c>
      <c r="AE9" t="n">
        <v>407610.1940491621</v>
      </c>
      <c r="AF9" t="n">
        <v>9.805495389781248e-06</v>
      </c>
      <c r="AG9" t="n">
        <v>17.96875</v>
      </c>
      <c r="AH9" t="n">
        <v>368708.4492136097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14.6205</v>
      </c>
      <c r="E10" t="n">
        <v>6.84</v>
      </c>
      <c r="F10" t="n">
        <v>4.23</v>
      </c>
      <c r="G10" t="n">
        <v>23.06</v>
      </c>
      <c r="H10" t="n">
        <v>0.35</v>
      </c>
      <c r="I10" t="n">
        <v>11</v>
      </c>
      <c r="J10" t="n">
        <v>153.23</v>
      </c>
      <c r="K10" t="n">
        <v>49.1</v>
      </c>
      <c r="L10" t="n">
        <v>3</v>
      </c>
      <c r="M10" t="n">
        <v>8</v>
      </c>
      <c r="N10" t="n">
        <v>26.13</v>
      </c>
      <c r="O10" t="n">
        <v>19131.85</v>
      </c>
      <c r="P10" t="n">
        <v>38.52</v>
      </c>
      <c r="Q10" t="n">
        <v>610.26</v>
      </c>
      <c r="R10" t="n">
        <v>19.74</v>
      </c>
      <c r="S10" t="n">
        <v>13.88</v>
      </c>
      <c r="T10" t="n">
        <v>3018.97</v>
      </c>
      <c r="U10" t="n">
        <v>0.7</v>
      </c>
      <c r="V10" t="n">
        <v>0.9399999999999999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287.3823492760027</v>
      </c>
      <c r="AB10" t="n">
        <v>393.2092086938805</v>
      </c>
      <c r="AC10" t="n">
        <v>355.6818736887262</v>
      </c>
      <c r="AD10" t="n">
        <v>287382.3492760027</v>
      </c>
      <c r="AE10" t="n">
        <v>393209.2086938805</v>
      </c>
      <c r="AF10" t="n">
        <v>9.895922892150614e-06</v>
      </c>
      <c r="AG10" t="n">
        <v>17.8125</v>
      </c>
      <c r="AH10" t="n">
        <v>355681.8736887262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14.7059</v>
      </c>
      <c r="E11" t="n">
        <v>6.8</v>
      </c>
      <c r="F11" t="n">
        <v>4.22</v>
      </c>
      <c r="G11" t="n">
        <v>25.31</v>
      </c>
      <c r="H11" t="n">
        <v>0.37</v>
      </c>
      <c r="I11" t="n">
        <v>10</v>
      </c>
      <c r="J11" t="n">
        <v>153.58</v>
      </c>
      <c r="K11" t="n">
        <v>49.1</v>
      </c>
      <c r="L11" t="n">
        <v>3.25</v>
      </c>
      <c r="M11" t="n">
        <v>3</v>
      </c>
      <c r="N11" t="n">
        <v>26.23</v>
      </c>
      <c r="O11" t="n">
        <v>19175.02</v>
      </c>
      <c r="P11" t="n">
        <v>37.74</v>
      </c>
      <c r="Q11" t="n">
        <v>610.3200000000001</v>
      </c>
      <c r="R11" t="n">
        <v>19.47</v>
      </c>
      <c r="S11" t="n">
        <v>13.88</v>
      </c>
      <c r="T11" t="n">
        <v>2888.02</v>
      </c>
      <c r="U11" t="n">
        <v>0.71</v>
      </c>
      <c r="V11" t="n">
        <v>0.95</v>
      </c>
      <c r="W11" t="n">
        <v>0.07000000000000001</v>
      </c>
      <c r="X11" t="n">
        <v>0.18</v>
      </c>
      <c r="Y11" t="n">
        <v>1</v>
      </c>
      <c r="Z11" t="n">
        <v>10</v>
      </c>
      <c r="AA11" t="n">
        <v>286.9306102226273</v>
      </c>
      <c r="AB11" t="n">
        <v>392.5911193917318</v>
      </c>
      <c r="AC11" t="n">
        <v>355.1227739620808</v>
      </c>
      <c r="AD11" t="n">
        <v>286930.6102226273</v>
      </c>
      <c r="AE11" t="n">
        <v>392591.1193917318</v>
      </c>
      <c r="AF11" t="n">
        <v>9.953726101000494e-06</v>
      </c>
      <c r="AG11" t="n">
        <v>17.70833333333333</v>
      </c>
      <c r="AH11" t="n">
        <v>355122.7739620808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14.649</v>
      </c>
      <c r="E12" t="n">
        <v>6.83</v>
      </c>
      <c r="F12" t="n">
        <v>4.24</v>
      </c>
      <c r="G12" t="n">
        <v>25.47</v>
      </c>
      <c r="H12" t="n">
        <v>0.4</v>
      </c>
      <c r="I12" t="n">
        <v>10</v>
      </c>
      <c r="J12" t="n">
        <v>153.93</v>
      </c>
      <c r="K12" t="n">
        <v>49.1</v>
      </c>
      <c r="L12" t="n">
        <v>3.5</v>
      </c>
      <c r="M12" t="n">
        <v>1</v>
      </c>
      <c r="N12" t="n">
        <v>26.33</v>
      </c>
      <c r="O12" t="n">
        <v>19218.22</v>
      </c>
      <c r="P12" t="n">
        <v>37.74</v>
      </c>
      <c r="Q12" t="n">
        <v>610.39</v>
      </c>
      <c r="R12" t="n">
        <v>20.26</v>
      </c>
      <c r="S12" t="n">
        <v>13.88</v>
      </c>
      <c r="T12" t="n">
        <v>3284.38</v>
      </c>
      <c r="U12" t="n">
        <v>0.6899999999999999</v>
      </c>
      <c r="V12" t="n">
        <v>0.9399999999999999</v>
      </c>
      <c r="W12" t="n">
        <v>0.08</v>
      </c>
      <c r="X12" t="n">
        <v>0.2</v>
      </c>
      <c r="Y12" t="n">
        <v>1</v>
      </c>
      <c r="Z12" t="n">
        <v>10</v>
      </c>
      <c r="AA12" t="n">
        <v>287.0687438136998</v>
      </c>
      <c r="AB12" t="n">
        <v>392.780119865061</v>
      </c>
      <c r="AC12" t="n">
        <v>355.2937364954993</v>
      </c>
      <c r="AD12" t="n">
        <v>287068.7438136998</v>
      </c>
      <c r="AE12" t="n">
        <v>392780.119865061</v>
      </c>
      <c r="AF12" t="n">
        <v>9.915213190185995e-06</v>
      </c>
      <c r="AG12" t="n">
        <v>17.78645833333333</v>
      </c>
      <c r="AH12" t="n">
        <v>355293.7364954993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14.649</v>
      </c>
      <c r="E13" t="n">
        <v>6.83</v>
      </c>
      <c r="F13" t="n">
        <v>4.24</v>
      </c>
      <c r="G13" t="n">
        <v>25.47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0</v>
      </c>
      <c r="N13" t="n">
        <v>26.43</v>
      </c>
      <c r="O13" t="n">
        <v>19261.45</v>
      </c>
      <c r="P13" t="n">
        <v>37.77</v>
      </c>
      <c r="Q13" t="n">
        <v>610.39</v>
      </c>
      <c r="R13" t="n">
        <v>20.22</v>
      </c>
      <c r="S13" t="n">
        <v>13.88</v>
      </c>
      <c r="T13" t="n">
        <v>3264.5</v>
      </c>
      <c r="U13" t="n">
        <v>0.6899999999999999</v>
      </c>
      <c r="V13" t="n">
        <v>0.9399999999999999</v>
      </c>
      <c r="W13" t="n">
        <v>0.08</v>
      </c>
      <c r="X13" t="n">
        <v>0.2</v>
      </c>
      <c r="Y13" t="n">
        <v>1</v>
      </c>
      <c r="Z13" t="n">
        <v>10</v>
      </c>
      <c r="AA13" t="n">
        <v>287.0798885168883</v>
      </c>
      <c r="AB13" t="n">
        <v>392.7953685396332</v>
      </c>
      <c r="AC13" t="n">
        <v>355.3075298579719</v>
      </c>
      <c r="AD13" t="n">
        <v>287079.8885168883</v>
      </c>
      <c r="AE13" t="n">
        <v>392795.3685396332</v>
      </c>
      <c r="AF13" t="n">
        <v>9.915213190185995e-06</v>
      </c>
      <c r="AG13" t="n">
        <v>17.78645833333333</v>
      </c>
      <c r="AH13" t="n">
        <v>355307.5298579719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5.01</v>
      </c>
      <c r="G2" t="n">
        <v>6.26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46</v>
      </c>
      <c r="N2" t="n">
        <v>36.26</v>
      </c>
      <c r="O2" t="n">
        <v>23136.14</v>
      </c>
      <c r="P2" t="n">
        <v>65.2</v>
      </c>
      <c r="Q2" t="n">
        <v>610.4</v>
      </c>
      <c r="R2" t="n">
        <v>44.34</v>
      </c>
      <c r="S2" t="n">
        <v>13.88</v>
      </c>
      <c r="T2" t="n">
        <v>15135.44</v>
      </c>
      <c r="U2" t="n">
        <v>0.31</v>
      </c>
      <c r="V2" t="n">
        <v>0.8</v>
      </c>
      <c r="W2" t="n">
        <v>0.13</v>
      </c>
      <c r="X2" t="n">
        <v>0.96</v>
      </c>
      <c r="Y2" t="n">
        <v>1</v>
      </c>
      <c r="Z2" t="n">
        <v>10</v>
      </c>
      <c r="AA2" t="n">
        <v>414.6674601275793</v>
      </c>
      <c r="AB2" t="n">
        <v>567.3663127837815</v>
      </c>
      <c r="AC2" t="n">
        <v>513.2176681953179</v>
      </c>
      <c r="AD2" t="n">
        <v>414667.4601275793</v>
      </c>
      <c r="AE2" t="n">
        <v>567366.3127837814</v>
      </c>
      <c r="AF2" t="n">
        <v>6.643462975031496e-06</v>
      </c>
      <c r="AG2" t="n">
        <v>24.11458333333333</v>
      </c>
      <c r="AH2" t="n">
        <v>513217.6681953178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11.5838</v>
      </c>
      <c r="E3" t="n">
        <v>8.630000000000001</v>
      </c>
      <c r="F3" t="n">
        <v>4.79</v>
      </c>
      <c r="G3" t="n">
        <v>7.76</v>
      </c>
      <c r="H3" t="n">
        <v>0.12</v>
      </c>
      <c r="I3" t="n">
        <v>37</v>
      </c>
      <c r="J3" t="n">
        <v>186.07</v>
      </c>
      <c r="K3" t="n">
        <v>53.44</v>
      </c>
      <c r="L3" t="n">
        <v>1.25</v>
      </c>
      <c r="M3" t="n">
        <v>35</v>
      </c>
      <c r="N3" t="n">
        <v>36.39</v>
      </c>
      <c r="O3" t="n">
        <v>23182.76</v>
      </c>
      <c r="P3" t="n">
        <v>61.55</v>
      </c>
      <c r="Q3" t="n">
        <v>610.38</v>
      </c>
      <c r="R3" t="n">
        <v>37.42</v>
      </c>
      <c r="S3" t="n">
        <v>13.88</v>
      </c>
      <c r="T3" t="n">
        <v>11730.83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389.0470979987122</v>
      </c>
      <c r="AB3" t="n">
        <v>532.3114030284604</v>
      </c>
      <c r="AC3" t="n">
        <v>481.5083498271698</v>
      </c>
      <c r="AD3" t="n">
        <v>389047.0979987122</v>
      </c>
      <c r="AE3" t="n">
        <v>532311.4030284605</v>
      </c>
      <c r="AF3" t="n">
        <v>7.127454007536199e-06</v>
      </c>
      <c r="AG3" t="n">
        <v>22.47395833333333</v>
      </c>
      <c r="AH3" t="n">
        <v>481508.3498271698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12.2633</v>
      </c>
      <c r="E4" t="n">
        <v>8.15</v>
      </c>
      <c r="F4" t="n">
        <v>4.61</v>
      </c>
      <c r="G4" t="n">
        <v>9.529999999999999</v>
      </c>
      <c r="H4" t="n">
        <v>0.14</v>
      </c>
      <c r="I4" t="n">
        <v>29</v>
      </c>
      <c r="J4" t="n">
        <v>186.45</v>
      </c>
      <c r="K4" t="n">
        <v>53.44</v>
      </c>
      <c r="L4" t="n">
        <v>1.5</v>
      </c>
      <c r="M4" t="n">
        <v>27</v>
      </c>
      <c r="N4" t="n">
        <v>36.51</v>
      </c>
      <c r="O4" t="n">
        <v>23229.42</v>
      </c>
      <c r="P4" t="n">
        <v>58.47</v>
      </c>
      <c r="Q4" t="n">
        <v>610.48</v>
      </c>
      <c r="R4" t="n">
        <v>31.65</v>
      </c>
      <c r="S4" t="n">
        <v>13.88</v>
      </c>
      <c r="T4" t="n">
        <v>8886.709999999999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365.0873747887762</v>
      </c>
      <c r="AB4" t="n">
        <v>499.5286527042393</v>
      </c>
      <c r="AC4" t="n">
        <v>451.8543391830133</v>
      </c>
      <c r="AD4" t="n">
        <v>365087.3747887762</v>
      </c>
      <c r="AE4" t="n">
        <v>499528.6527042393</v>
      </c>
      <c r="AF4" t="n">
        <v>7.545546947514517e-06</v>
      </c>
      <c r="AG4" t="n">
        <v>21.22395833333333</v>
      </c>
      <c r="AH4" t="n">
        <v>451854.3391830133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12.7208</v>
      </c>
      <c r="E5" t="n">
        <v>7.86</v>
      </c>
      <c r="F5" t="n">
        <v>4.5</v>
      </c>
      <c r="G5" t="n">
        <v>11.25</v>
      </c>
      <c r="H5" t="n">
        <v>0.17</v>
      </c>
      <c r="I5" t="n">
        <v>24</v>
      </c>
      <c r="J5" t="n">
        <v>186.83</v>
      </c>
      <c r="K5" t="n">
        <v>53.44</v>
      </c>
      <c r="L5" t="n">
        <v>1.75</v>
      </c>
      <c r="M5" t="n">
        <v>22</v>
      </c>
      <c r="N5" t="n">
        <v>36.64</v>
      </c>
      <c r="O5" t="n">
        <v>23276.13</v>
      </c>
      <c r="P5" t="n">
        <v>56.23</v>
      </c>
      <c r="Q5" t="n">
        <v>610.3</v>
      </c>
      <c r="R5" t="n">
        <v>28.26</v>
      </c>
      <c r="S5" t="n">
        <v>13.88</v>
      </c>
      <c r="T5" t="n">
        <v>7214.39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352.4736024614207</v>
      </c>
      <c r="AB5" t="n">
        <v>482.2699329255909</v>
      </c>
      <c r="AC5" t="n">
        <v>436.2427673972737</v>
      </c>
      <c r="AD5" t="n">
        <v>352473.6024614208</v>
      </c>
      <c r="AE5" t="n">
        <v>482269.9329255909</v>
      </c>
      <c r="AF5" t="n">
        <v>7.827044401583806e-06</v>
      </c>
      <c r="AG5" t="n">
        <v>20.46875</v>
      </c>
      <c r="AH5" t="n">
        <v>436242.7673972737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13.0213</v>
      </c>
      <c r="E6" t="n">
        <v>7.68</v>
      </c>
      <c r="F6" t="n">
        <v>4.43</v>
      </c>
      <c r="G6" t="n">
        <v>12.66</v>
      </c>
      <c r="H6" t="n">
        <v>0.19</v>
      </c>
      <c r="I6" t="n">
        <v>21</v>
      </c>
      <c r="J6" t="n">
        <v>187.21</v>
      </c>
      <c r="K6" t="n">
        <v>53.44</v>
      </c>
      <c r="L6" t="n">
        <v>2</v>
      </c>
      <c r="M6" t="n">
        <v>19</v>
      </c>
      <c r="N6" t="n">
        <v>36.77</v>
      </c>
      <c r="O6" t="n">
        <v>23322.88</v>
      </c>
      <c r="P6" t="n">
        <v>54.72</v>
      </c>
      <c r="Q6" t="n">
        <v>610.36</v>
      </c>
      <c r="R6" t="n">
        <v>25.98</v>
      </c>
      <c r="S6" t="n">
        <v>13.88</v>
      </c>
      <c r="T6" t="n">
        <v>6089.58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340.9875851769953</v>
      </c>
      <c r="AB6" t="n">
        <v>466.5542573497203</v>
      </c>
      <c r="AC6" t="n">
        <v>422.026973841275</v>
      </c>
      <c r="AD6" t="n">
        <v>340987.5851769953</v>
      </c>
      <c r="AE6" t="n">
        <v>466554.2573497203</v>
      </c>
      <c r="AF6" t="n">
        <v>8.011940543546255e-06</v>
      </c>
      <c r="AG6" t="n">
        <v>20</v>
      </c>
      <c r="AH6" t="n">
        <v>422026.973841275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13.3412</v>
      </c>
      <c r="E7" t="n">
        <v>7.5</v>
      </c>
      <c r="F7" t="n">
        <v>4.36</v>
      </c>
      <c r="G7" t="n">
        <v>14.52</v>
      </c>
      <c r="H7" t="n">
        <v>0.21</v>
      </c>
      <c r="I7" t="n">
        <v>18</v>
      </c>
      <c r="J7" t="n">
        <v>187.59</v>
      </c>
      <c r="K7" t="n">
        <v>53.44</v>
      </c>
      <c r="L7" t="n">
        <v>2.25</v>
      </c>
      <c r="M7" t="n">
        <v>16</v>
      </c>
      <c r="N7" t="n">
        <v>36.9</v>
      </c>
      <c r="O7" t="n">
        <v>23369.68</v>
      </c>
      <c r="P7" t="n">
        <v>52.97</v>
      </c>
      <c r="Q7" t="n">
        <v>610.51</v>
      </c>
      <c r="R7" t="n">
        <v>24.08</v>
      </c>
      <c r="S7" t="n">
        <v>13.88</v>
      </c>
      <c r="T7" t="n">
        <v>5153.25</v>
      </c>
      <c r="U7" t="n">
        <v>0.58</v>
      </c>
      <c r="V7" t="n">
        <v>0.92</v>
      </c>
      <c r="W7" t="n">
        <v>0.07000000000000001</v>
      </c>
      <c r="X7" t="n">
        <v>0.32</v>
      </c>
      <c r="Y7" t="n">
        <v>1</v>
      </c>
      <c r="Z7" t="n">
        <v>10</v>
      </c>
      <c r="AA7" t="n">
        <v>329.5320825152656</v>
      </c>
      <c r="AB7" t="n">
        <v>450.8803332268322</v>
      </c>
      <c r="AC7" t="n">
        <v>407.8489470381849</v>
      </c>
      <c r="AD7" t="n">
        <v>329532.0825152656</v>
      </c>
      <c r="AE7" t="n">
        <v>450880.3332268323</v>
      </c>
      <c r="AF7" t="n">
        <v>8.208773408151206e-06</v>
      </c>
      <c r="AG7" t="n">
        <v>19.53125</v>
      </c>
      <c r="AH7" t="n">
        <v>407848.9470381849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13.4902</v>
      </c>
      <c r="E8" t="n">
        <v>7.41</v>
      </c>
      <c r="F8" t="n">
        <v>4.35</v>
      </c>
      <c r="G8" t="n">
        <v>16.31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14</v>
      </c>
      <c r="N8" t="n">
        <v>37.03</v>
      </c>
      <c r="O8" t="n">
        <v>23416.52</v>
      </c>
      <c r="P8" t="n">
        <v>52.13</v>
      </c>
      <c r="Q8" t="n">
        <v>610.28</v>
      </c>
      <c r="R8" t="n">
        <v>23.67</v>
      </c>
      <c r="S8" t="n">
        <v>13.88</v>
      </c>
      <c r="T8" t="n">
        <v>4962.49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328.6911908477752</v>
      </c>
      <c r="AB8" t="n">
        <v>449.7297881498499</v>
      </c>
      <c r="AC8" t="n">
        <v>406.8082083685495</v>
      </c>
      <c r="AD8" t="n">
        <v>328691.1908477752</v>
      </c>
      <c r="AE8" t="n">
        <v>449729.7881498499</v>
      </c>
      <c r="AF8" t="n">
        <v>8.300452360405465e-06</v>
      </c>
      <c r="AG8" t="n">
        <v>19.296875</v>
      </c>
      <c r="AH8" t="n">
        <v>406808.2083685495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13.5864</v>
      </c>
      <c r="E9" t="n">
        <v>7.36</v>
      </c>
      <c r="F9" t="n">
        <v>4.33</v>
      </c>
      <c r="G9" t="n">
        <v>17.33</v>
      </c>
      <c r="H9" t="n">
        <v>0.26</v>
      </c>
      <c r="I9" t="n">
        <v>15</v>
      </c>
      <c r="J9" t="n">
        <v>188.35</v>
      </c>
      <c r="K9" t="n">
        <v>53.44</v>
      </c>
      <c r="L9" t="n">
        <v>2.75</v>
      </c>
      <c r="M9" t="n">
        <v>13</v>
      </c>
      <c r="N9" t="n">
        <v>37.16</v>
      </c>
      <c r="O9" t="n">
        <v>23463.4</v>
      </c>
      <c r="P9" t="n">
        <v>51.14</v>
      </c>
      <c r="Q9" t="n">
        <v>610.28</v>
      </c>
      <c r="R9" t="n">
        <v>23.2</v>
      </c>
      <c r="S9" t="n">
        <v>13.88</v>
      </c>
      <c r="T9" t="n">
        <v>4730.39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328.0060143307073</v>
      </c>
      <c r="AB9" t="n">
        <v>448.7922994113429</v>
      </c>
      <c r="AC9" t="n">
        <v>405.960192239472</v>
      </c>
      <c r="AD9" t="n">
        <v>328006.0143307073</v>
      </c>
      <c r="AE9" t="n">
        <v>448792.2994113429</v>
      </c>
      <c r="AF9" t="n">
        <v>8.359643737632711e-06</v>
      </c>
      <c r="AG9" t="n">
        <v>19.16666666666667</v>
      </c>
      <c r="AH9" t="n">
        <v>405960.1922394719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13.8201</v>
      </c>
      <c r="E10" t="n">
        <v>7.24</v>
      </c>
      <c r="F10" t="n">
        <v>4.28</v>
      </c>
      <c r="G10" t="n">
        <v>19.77</v>
      </c>
      <c r="H10" t="n">
        <v>0.28</v>
      </c>
      <c r="I10" t="n">
        <v>13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49.74</v>
      </c>
      <c r="Q10" t="n">
        <v>610.26</v>
      </c>
      <c r="R10" t="n">
        <v>21.56</v>
      </c>
      <c r="S10" t="n">
        <v>13.88</v>
      </c>
      <c r="T10" t="n">
        <v>3917.89</v>
      </c>
      <c r="U10" t="n">
        <v>0.64</v>
      </c>
      <c r="V10" t="n">
        <v>0.93</v>
      </c>
      <c r="W10" t="n">
        <v>0.08</v>
      </c>
      <c r="X10" t="n">
        <v>0.24</v>
      </c>
      <c r="Y10" t="n">
        <v>1</v>
      </c>
      <c r="Z10" t="n">
        <v>10</v>
      </c>
      <c r="AA10" t="n">
        <v>316.9771914735888</v>
      </c>
      <c r="AB10" t="n">
        <v>433.7021774209086</v>
      </c>
      <c r="AC10" t="n">
        <v>392.3102503126854</v>
      </c>
      <c r="AD10" t="n">
        <v>316977.1914735888</v>
      </c>
      <c r="AE10" t="n">
        <v>433702.1774209086</v>
      </c>
      <c r="AF10" t="n">
        <v>8.503438174826138e-06</v>
      </c>
      <c r="AG10" t="n">
        <v>18.85416666666667</v>
      </c>
      <c r="AH10" t="n">
        <v>392310.2503126854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13.9324</v>
      </c>
      <c r="E11" t="n">
        <v>7.18</v>
      </c>
      <c r="F11" t="n">
        <v>4.26</v>
      </c>
      <c r="G11" t="n">
        <v>21.31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10</v>
      </c>
      <c r="N11" t="n">
        <v>37.42</v>
      </c>
      <c r="O11" t="n">
        <v>23557.3</v>
      </c>
      <c r="P11" t="n">
        <v>48.63</v>
      </c>
      <c r="Q11" t="n">
        <v>610.26</v>
      </c>
      <c r="R11" t="n">
        <v>20.95</v>
      </c>
      <c r="S11" t="n">
        <v>13.88</v>
      </c>
      <c r="T11" t="n">
        <v>3619.92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316.2394521125298</v>
      </c>
      <c r="AB11" t="n">
        <v>432.692769880344</v>
      </c>
      <c r="AC11" t="n">
        <v>391.3971792110799</v>
      </c>
      <c r="AD11" t="n">
        <v>316239.4521125298</v>
      </c>
      <c r="AE11" t="n">
        <v>432692.769880344</v>
      </c>
      <c r="AF11" t="n">
        <v>8.572535801256697e-06</v>
      </c>
      <c r="AG11" t="n">
        <v>18.69791666666667</v>
      </c>
      <c r="AH11" t="n">
        <v>391397.1792110799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14.0543</v>
      </c>
      <c r="E12" t="n">
        <v>7.12</v>
      </c>
      <c r="F12" t="n">
        <v>4.24</v>
      </c>
      <c r="G12" t="n">
        <v>23.11</v>
      </c>
      <c r="H12" t="n">
        <v>0.33</v>
      </c>
      <c r="I12" t="n">
        <v>11</v>
      </c>
      <c r="J12" t="n">
        <v>189.49</v>
      </c>
      <c r="K12" t="n">
        <v>53.44</v>
      </c>
      <c r="L12" t="n">
        <v>3.5</v>
      </c>
      <c r="M12" t="n">
        <v>9</v>
      </c>
      <c r="N12" t="n">
        <v>37.55</v>
      </c>
      <c r="O12" t="n">
        <v>23604.32</v>
      </c>
      <c r="P12" t="n">
        <v>47.45</v>
      </c>
      <c r="Q12" t="n">
        <v>610.3200000000001</v>
      </c>
      <c r="R12" t="n">
        <v>20.09</v>
      </c>
      <c r="S12" t="n">
        <v>13.88</v>
      </c>
      <c r="T12" t="n">
        <v>3194.26</v>
      </c>
      <c r="U12" t="n">
        <v>0.6899999999999999</v>
      </c>
      <c r="V12" t="n">
        <v>0.9399999999999999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315.466155325325</v>
      </c>
      <c r="AB12" t="n">
        <v>431.634711100644</v>
      </c>
      <c r="AC12" t="n">
        <v>390.4401000763197</v>
      </c>
      <c r="AD12" t="n">
        <v>315466.155325325</v>
      </c>
      <c r="AE12" t="n">
        <v>431634.711100644</v>
      </c>
      <c r="AF12" t="n">
        <v>8.64754025951035e-06</v>
      </c>
      <c r="AG12" t="n">
        <v>18.54166666666667</v>
      </c>
      <c r="AH12" t="n">
        <v>390440.1000763196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14.2529</v>
      </c>
      <c r="E13" t="n">
        <v>7.02</v>
      </c>
      <c r="F13" t="n">
        <v>4.18</v>
      </c>
      <c r="G13" t="n">
        <v>25.05</v>
      </c>
      <c r="H13" t="n">
        <v>0.35</v>
      </c>
      <c r="I13" t="n">
        <v>10</v>
      </c>
      <c r="J13" t="n">
        <v>189.87</v>
      </c>
      <c r="K13" t="n">
        <v>53.44</v>
      </c>
      <c r="L13" t="n">
        <v>3.75</v>
      </c>
      <c r="M13" t="n">
        <v>8</v>
      </c>
      <c r="N13" t="n">
        <v>37.69</v>
      </c>
      <c r="O13" t="n">
        <v>23651.38</v>
      </c>
      <c r="P13" t="n">
        <v>45.36</v>
      </c>
      <c r="Q13" t="n">
        <v>610.3200000000001</v>
      </c>
      <c r="R13" t="n">
        <v>18.12</v>
      </c>
      <c r="S13" t="n">
        <v>13.88</v>
      </c>
      <c r="T13" t="n">
        <v>2215.35</v>
      </c>
      <c r="U13" t="n">
        <v>0.77</v>
      </c>
      <c r="V13" t="n">
        <v>0.96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304.3030918668745</v>
      </c>
      <c r="AB13" t="n">
        <v>416.3609151971897</v>
      </c>
      <c r="AC13" t="n">
        <v>376.6240138169838</v>
      </c>
      <c r="AD13" t="n">
        <v>304303.0918668745</v>
      </c>
      <c r="AE13" t="n">
        <v>416360.9151971897</v>
      </c>
      <c r="AF13" t="n">
        <v>8.769737842850593e-06</v>
      </c>
      <c r="AG13" t="n">
        <v>18.28125</v>
      </c>
      <c r="AH13" t="n">
        <v>376624.0138169838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14.1204</v>
      </c>
      <c r="E14" t="n">
        <v>7.08</v>
      </c>
      <c r="F14" t="n">
        <v>4.24</v>
      </c>
      <c r="G14" t="n">
        <v>25.45</v>
      </c>
      <c r="H14" t="n">
        <v>0.37</v>
      </c>
      <c r="I14" t="n">
        <v>10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45.44</v>
      </c>
      <c r="Q14" t="n">
        <v>610.3</v>
      </c>
      <c r="R14" t="n">
        <v>20.41</v>
      </c>
      <c r="S14" t="n">
        <v>13.88</v>
      </c>
      <c r="T14" t="n">
        <v>3358.79</v>
      </c>
      <c r="U14" t="n">
        <v>0.68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304.7569591538382</v>
      </c>
      <c r="AB14" t="n">
        <v>416.9819164424249</v>
      </c>
      <c r="AC14" t="n">
        <v>377.1857475749545</v>
      </c>
      <c r="AD14" t="n">
        <v>304756.9591538382</v>
      </c>
      <c r="AE14" t="n">
        <v>416981.9164424249</v>
      </c>
      <c r="AF14" t="n">
        <v>8.688211257792273e-06</v>
      </c>
      <c r="AG14" t="n">
        <v>18.4375</v>
      </c>
      <c r="AH14" t="n">
        <v>377185.7475749545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14.28</v>
      </c>
      <c r="E15" t="n">
        <v>7</v>
      </c>
      <c r="F15" t="n">
        <v>4.2</v>
      </c>
      <c r="G15" t="n">
        <v>27.99</v>
      </c>
      <c r="H15" t="n">
        <v>0.4</v>
      </c>
      <c r="I15" t="n">
        <v>9</v>
      </c>
      <c r="J15" t="n">
        <v>190.63</v>
      </c>
      <c r="K15" t="n">
        <v>53.44</v>
      </c>
      <c r="L15" t="n">
        <v>4.25</v>
      </c>
      <c r="M15" t="n">
        <v>6</v>
      </c>
      <c r="N15" t="n">
        <v>37.95</v>
      </c>
      <c r="O15" t="n">
        <v>23745.63</v>
      </c>
      <c r="P15" t="n">
        <v>44.06</v>
      </c>
      <c r="Q15" t="n">
        <v>610.28</v>
      </c>
      <c r="R15" t="n">
        <v>18.99</v>
      </c>
      <c r="S15" t="n">
        <v>13.88</v>
      </c>
      <c r="T15" t="n">
        <v>2654.43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303.8062141600418</v>
      </c>
      <c r="AB15" t="n">
        <v>415.6810651980039</v>
      </c>
      <c r="AC15" t="n">
        <v>376.0090477475447</v>
      </c>
      <c r="AD15" t="n">
        <v>303806.2141600418</v>
      </c>
      <c r="AE15" t="n">
        <v>415681.0651980038</v>
      </c>
      <c r="AF15" t="n">
        <v>8.786412336851199e-06</v>
      </c>
      <c r="AG15" t="n">
        <v>18.22916666666667</v>
      </c>
      <c r="AH15" t="n">
        <v>376009.0477475448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14.3965</v>
      </c>
      <c r="E16" t="n">
        <v>6.95</v>
      </c>
      <c r="F16" t="n">
        <v>4.18</v>
      </c>
      <c r="G16" t="n">
        <v>31.35</v>
      </c>
      <c r="H16" t="n">
        <v>0.42</v>
      </c>
      <c r="I16" t="n">
        <v>8</v>
      </c>
      <c r="J16" t="n">
        <v>191.02</v>
      </c>
      <c r="K16" t="n">
        <v>53.44</v>
      </c>
      <c r="L16" t="n">
        <v>4.5</v>
      </c>
      <c r="M16" t="n">
        <v>5</v>
      </c>
      <c r="N16" t="n">
        <v>38.08</v>
      </c>
      <c r="O16" t="n">
        <v>23792.83</v>
      </c>
      <c r="P16" t="n">
        <v>42.8</v>
      </c>
      <c r="Q16" t="n">
        <v>610.26</v>
      </c>
      <c r="R16" t="n">
        <v>18.31</v>
      </c>
      <c r="S16" t="n">
        <v>13.88</v>
      </c>
      <c r="T16" t="n">
        <v>2322.41</v>
      </c>
      <c r="U16" t="n">
        <v>0.76</v>
      </c>
      <c r="V16" t="n">
        <v>0.95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303.0537916508992</v>
      </c>
      <c r="AB16" t="n">
        <v>414.6515675264566</v>
      </c>
      <c r="AC16" t="n">
        <v>375.077803888861</v>
      </c>
      <c r="AD16" t="n">
        <v>303053.7916508992</v>
      </c>
      <c r="AE16" t="n">
        <v>414651.5675264566</v>
      </c>
      <c r="AF16" t="n">
        <v>8.858094202204362e-06</v>
      </c>
      <c r="AG16" t="n">
        <v>18.09895833333333</v>
      </c>
      <c r="AH16" t="n">
        <v>375077.803888861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14.3816</v>
      </c>
      <c r="E17" t="n">
        <v>6.95</v>
      </c>
      <c r="F17" t="n">
        <v>4.19</v>
      </c>
      <c r="G17" t="n">
        <v>31.4</v>
      </c>
      <c r="H17" t="n">
        <v>0.44</v>
      </c>
      <c r="I17" t="n">
        <v>8</v>
      </c>
      <c r="J17" t="n">
        <v>191.4</v>
      </c>
      <c r="K17" t="n">
        <v>53.44</v>
      </c>
      <c r="L17" t="n">
        <v>4.75</v>
      </c>
      <c r="M17" t="n">
        <v>1</v>
      </c>
      <c r="N17" t="n">
        <v>38.22</v>
      </c>
      <c r="O17" t="n">
        <v>23840.07</v>
      </c>
      <c r="P17" t="n">
        <v>42.51</v>
      </c>
      <c r="Q17" t="n">
        <v>610.26</v>
      </c>
      <c r="R17" t="n">
        <v>18.39</v>
      </c>
      <c r="S17" t="n">
        <v>13.88</v>
      </c>
      <c r="T17" t="n">
        <v>2360.44</v>
      </c>
      <c r="U17" t="n">
        <v>0.75</v>
      </c>
      <c r="V17" t="n">
        <v>0.95</v>
      </c>
      <c r="W17" t="n">
        <v>0.07000000000000001</v>
      </c>
      <c r="X17" t="n">
        <v>0.15</v>
      </c>
      <c r="Y17" t="n">
        <v>1</v>
      </c>
      <c r="Z17" t="n">
        <v>10</v>
      </c>
      <c r="AA17" t="n">
        <v>302.9978860722006</v>
      </c>
      <c r="AB17" t="n">
        <v>414.575075047301</v>
      </c>
      <c r="AC17" t="n">
        <v>375.0086117445581</v>
      </c>
      <c r="AD17" t="n">
        <v>302997.8860722005</v>
      </c>
      <c r="AE17" t="n">
        <v>414575.075047301</v>
      </c>
      <c r="AF17" t="n">
        <v>8.848926306978935e-06</v>
      </c>
      <c r="AG17" t="n">
        <v>18.09895833333333</v>
      </c>
      <c r="AH17" t="n">
        <v>375008.6117445581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14.3827</v>
      </c>
      <c r="E18" t="n">
        <v>6.95</v>
      </c>
      <c r="F18" t="n">
        <v>4.19</v>
      </c>
      <c r="G18" t="n">
        <v>31.4</v>
      </c>
      <c r="H18" t="n">
        <v>0.46</v>
      </c>
      <c r="I18" t="n">
        <v>8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42.57</v>
      </c>
      <c r="Q18" t="n">
        <v>610.26</v>
      </c>
      <c r="R18" t="n">
        <v>18.31</v>
      </c>
      <c r="S18" t="n">
        <v>13.88</v>
      </c>
      <c r="T18" t="n">
        <v>2318.3</v>
      </c>
      <c r="U18" t="n">
        <v>0.76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303.0185287801935</v>
      </c>
      <c r="AB18" t="n">
        <v>414.603319311069</v>
      </c>
      <c r="AC18" t="n">
        <v>375.0341604154332</v>
      </c>
      <c r="AD18" t="n">
        <v>303018.5287801935</v>
      </c>
      <c r="AE18" t="n">
        <v>414603.319311069</v>
      </c>
      <c r="AF18" t="n">
        <v>8.849603131458665e-06</v>
      </c>
      <c r="AG18" t="n">
        <v>18.09895833333333</v>
      </c>
      <c r="AH18" t="n">
        <v>375034.1604154332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13.3003</v>
      </c>
      <c r="E2" t="n">
        <v>7.52</v>
      </c>
      <c r="F2" t="n">
        <v>4.67</v>
      </c>
      <c r="G2" t="n">
        <v>8.76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610.38</v>
      </c>
      <c r="R2" t="n">
        <v>33.61</v>
      </c>
      <c r="S2" t="n">
        <v>13.88</v>
      </c>
      <c r="T2" t="n">
        <v>9847.620000000001</v>
      </c>
      <c r="U2" t="n">
        <v>0.41</v>
      </c>
      <c r="V2" t="n">
        <v>0.85</v>
      </c>
      <c r="W2" t="n">
        <v>0.11</v>
      </c>
      <c r="X2" t="n">
        <v>0.63</v>
      </c>
      <c r="Y2" t="n">
        <v>1</v>
      </c>
      <c r="Z2" t="n">
        <v>10</v>
      </c>
      <c r="AA2" t="n">
        <v>316.2924188862123</v>
      </c>
      <c r="AB2" t="n">
        <v>432.7652413568256</v>
      </c>
      <c r="AC2" t="n">
        <v>391.4627341115604</v>
      </c>
      <c r="AD2" t="n">
        <v>316292.4188862123</v>
      </c>
      <c r="AE2" t="n">
        <v>432765.2413568256</v>
      </c>
      <c r="AF2" t="n">
        <v>1.020207731122213e-05</v>
      </c>
      <c r="AG2" t="n">
        <v>19.58333333333333</v>
      </c>
      <c r="AH2" t="n">
        <v>391462.7341115604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13.9654</v>
      </c>
      <c r="E3" t="n">
        <v>7.16</v>
      </c>
      <c r="F3" t="n">
        <v>4.5</v>
      </c>
      <c r="G3" t="n">
        <v>11.26</v>
      </c>
      <c r="H3" t="n">
        <v>0.19</v>
      </c>
      <c r="I3" t="n">
        <v>24</v>
      </c>
      <c r="J3" t="n">
        <v>116.37</v>
      </c>
      <c r="K3" t="n">
        <v>43.4</v>
      </c>
      <c r="L3" t="n">
        <v>1.25</v>
      </c>
      <c r="M3" t="n">
        <v>22</v>
      </c>
      <c r="N3" t="n">
        <v>16.72</v>
      </c>
      <c r="O3" t="n">
        <v>14585.96</v>
      </c>
      <c r="P3" t="n">
        <v>39.51</v>
      </c>
      <c r="Q3" t="n">
        <v>610.36</v>
      </c>
      <c r="R3" t="n">
        <v>28.36</v>
      </c>
      <c r="S3" t="n">
        <v>13.88</v>
      </c>
      <c r="T3" t="n">
        <v>7263.59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303.8313603787909</v>
      </c>
      <c r="AB3" t="n">
        <v>415.7154713638693</v>
      </c>
      <c r="AC3" t="n">
        <v>376.0401702372293</v>
      </c>
      <c r="AD3" t="n">
        <v>303831.3603787909</v>
      </c>
      <c r="AE3" t="n">
        <v>415715.4713638693</v>
      </c>
      <c r="AF3" t="n">
        <v>1.071224637655854e-05</v>
      </c>
      <c r="AG3" t="n">
        <v>18.64583333333333</v>
      </c>
      <c r="AH3" t="n">
        <v>376040.1702372293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14.5608</v>
      </c>
      <c r="E4" t="n">
        <v>6.87</v>
      </c>
      <c r="F4" t="n">
        <v>4.33</v>
      </c>
      <c r="G4" t="n">
        <v>13.67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17</v>
      </c>
      <c r="N4" t="n">
        <v>16.79</v>
      </c>
      <c r="O4" t="n">
        <v>14625.77</v>
      </c>
      <c r="P4" t="n">
        <v>36.22</v>
      </c>
      <c r="Q4" t="n">
        <v>610.26</v>
      </c>
      <c r="R4" t="n">
        <v>23.02</v>
      </c>
      <c r="S4" t="n">
        <v>13.88</v>
      </c>
      <c r="T4" t="n">
        <v>4622.27</v>
      </c>
      <c r="U4" t="n">
        <v>0.6</v>
      </c>
      <c r="V4" t="n">
        <v>0.92</v>
      </c>
      <c r="W4" t="n">
        <v>0.08</v>
      </c>
      <c r="X4" t="n">
        <v>0.29</v>
      </c>
      <c r="Y4" t="n">
        <v>1</v>
      </c>
      <c r="Z4" t="n">
        <v>10</v>
      </c>
      <c r="AA4" t="n">
        <v>291.5760376929384</v>
      </c>
      <c r="AB4" t="n">
        <v>398.9471981984072</v>
      </c>
      <c r="AC4" t="n">
        <v>360.8722375282597</v>
      </c>
      <c r="AD4" t="n">
        <v>291576.0376929383</v>
      </c>
      <c r="AE4" t="n">
        <v>398947.1981984072</v>
      </c>
      <c r="AF4" t="n">
        <v>1.116895162614702e-05</v>
      </c>
      <c r="AG4" t="n">
        <v>17.890625</v>
      </c>
      <c r="AH4" t="n">
        <v>360872.2375282597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14.6425</v>
      </c>
      <c r="E5" t="n">
        <v>6.83</v>
      </c>
      <c r="F5" t="n">
        <v>4.36</v>
      </c>
      <c r="G5" t="n">
        <v>16.36</v>
      </c>
      <c r="H5" t="n">
        <v>0.26</v>
      </c>
      <c r="I5" t="n">
        <v>16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35.43</v>
      </c>
      <c r="Q5" t="n">
        <v>610.26</v>
      </c>
      <c r="R5" t="n">
        <v>24.17</v>
      </c>
      <c r="S5" t="n">
        <v>13.88</v>
      </c>
      <c r="T5" t="n">
        <v>5212.2</v>
      </c>
      <c r="U5" t="n">
        <v>0.57</v>
      </c>
      <c r="V5" t="n">
        <v>0.91</v>
      </c>
      <c r="W5" t="n">
        <v>0.08</v>
      </c>
      <c r="X5" t="n">
        <v>0.32</v>
      </c>
      <c r="Y5" t="n">
        <v>1</v>
      </c>
      <c r="Z5" t="n">
        <v>10</v>
      </c>
      <c r="AA5" t="n">
        <v>281.7671169262207</v>
      </c>
      <c r="AB5" t="n">
        <v>385.5262000663411</v>
      </c>
      <c r="AC5" t="n">
        <v>348.7321206214289</v>
      </c>
      <c r="AD5" t="n">
        <v>281767.1169262207</v>
      </c>
      <c r="AE5" t="n">
        <v>385526.2000663411</v>
      </c>
      <c r="AF5" t="n">
        <v>1.123162011605528e-05</v>
      </c>
      <c r="AG5" t="n">
        <v>17.78645833333333</v>
      </c>
      <c r="AH5" t="n">
        <v>348732.1206214289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14.9645</v>
      </c>
      <c r="E6" t="n">
        <v>6.68</v>
      </c>
      <c r="F6" t="n">
        <v>4.29</v>
      </c>
      <c r="G6" t="n">
        <v>19.79</v>
      </c>
      <c r="H6" t="n">
        <v>0.3</v>
      </c>
      <c r="I6" t="n">
        <v>13</v>
      </c>
      <c r="J6" t="n">
        <v>117.34</v>
      </c>
      <c r="K6" t="n">
        <v>43.4</v>
      </c>
      <c r="L6" t="n">
        <v>2</v>
      </c>
      <c r="M6" t="n">
        <v>8</v>
      </c>
      <c r="N6" t="n">
        <v>16.94</v>
      </c>
      <c r="O6" t="n">
        <v>14705.49</v>
      </c>
      <c r="P6" t="n">
        <v>33.05</v>
      </c>
      <c r="Q6" t="n">
        <v>610.29</v>
      </c>
      <c r="R6" t="n">
        <v>21.64</v>
      </c>
      <c r="S6" t="n">
        <v>13.88</v>
      </c>
      <c r="T6" t="n">
        <v>3960.54</v>
      </c>
      <c r="U6" t="n">
        <v>0.64</v>
      </c>
      <c r="V6" t="n">
        <v>0.93</v>
      </c>
      <c r="W6" t="n">
        <v>0.08</v>
      </c>
      <c r="X6" t="n">
        <v>0.25</v>
      </c>
      <c r="Y6" t="n">
        <v>1</v>
      </c>
      <c r="Z6" t="n">
        <v>10</v>
      </c>
      <c r="AA6" t="n">
        <v>280.185915158582</v>
      </c>
      <c r="AB6" t="n">
        <v>383.3627300501591</v>
      </c>
      <c r="AC6" t="n">
        <v>346.7751291471421</v>
      </c>
      <c r="AD6" t="n">
        <v>280185.915158582</v>
      </c>
      <c r="AE6" t="n">
        <v>383362.7300501592</v>
      </c>
      <c r="AF6" t="n">
        <v>1.14786122060242e-05</v>
      </c>
      <c r="AG6" t="n">
        <v>17.39583333333333</v>
      </c>
      <c r="AH6" t="n">
        <v>346775.1291471421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14.944</v>
      </c>
      <c r="E7" t="n">
        <v>6.69</v>
      </c>
      <c r="F7" t="n">
        <v>4.3</v>
      </c>
      <c r="G7" t="n">
        <v>19.83</v>
      </c>
      <c r="H7" t="n">
        <v>0.34</v>
      </c>
      <c r="I7" t="n">
        <v>13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32.62</v>
      </c>
      <c r="Q7" t="n">
        <v>610.38</v>
      </c>
      <c r="R7" t="n">
        <v>21.61</v>
      </c>
      <c r="S7" t="n">
        <v>13.88</v>
      </c>
      <c r="T7" t="n">
        <v>3945.17</v>
      </c>
      <c r="U7" t="n">
        <v>0.64</v>
      </c>
      <c r="V7" t="n">
        <v>0.93</v>
      </c>
      <c r="W7" t="n">
        <v>0.09</v>
      </c>
      <c r="X7" t="n">
        <v>0.26</v>
      </c>
      <c r="Y7" t="n">
        <v>1</v>
      </c>
      <c r="Z7" t="n">
        <v>10</v>
      </c>
      <c r="AA7" t="n">
        <v>280.0775275048315</v>
      </c>
      <c r="AB7" t="n">
        <v>383.2144292805719</v>
      </c>
      <c r="AC7" t="n">
        <v>346.6409819948628</v>
      </c>
      <c r="AD7" t="n">
        <v>280077.5275048315</v>
      </c>
      <c r="AE7" t="n">
        <v>383214.4292805719</v>
      </c>
      <c r="AF7" t="n">
        <v>1.146288755433363e-05</v>
      </c>
      <c r="AG7" t="n">
        <v>17.421875</v>
      </c>
      <c r="AH7" t="n">
        <v>346640.9819948628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14.9421</v>
      </c>
      <c r="E8" t="n">
        <v>6.69</v>
      </c>
      <c r="F8" t="n">
        <v>4.3</v>
      </c>
      <c r="G8" t="n">
        <v>19.84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32.68</v>
      </c>
      <c r="Q8" t="n">
        <v>610.35</v>
      </c>
      <c r="R8" t="n">
        <v>21.59</v>
      </c>
      <c r="S8" t="n">
        <v>13.88</v>
      </c>
      <c r="T8" t="n">
        <v>3934.55</v>
      </c>
      <c r="U8" t="n">
        <v>0.64</v>
      </c>
      <c r="V8" t="n">
        <v>0.93</v>
      </c>
      <c r="W8" t="n">
        <v>0.09</v>
      </c>
      <c r="X8" t="n">
        <v>0.26</v>
      </c>
      <c r="Y8" t="n">
        <v>1</v>
      </c>
      <c r="Z8" t="n">
        <v>10</v>
      </c>
      <c r="AA8" t="n">
        <v>280.1019822934645</v>
      </c>
      <c r="AB8" t="n">
        <v>383.2478894012487</v>
      </c>
      <c r="AC8" t="n">
        <v>346.6712487285838</v>
      </c>
      <c r="AD8" t="n">
        <v>280101.9822934645</v>
      </c>
      <c r="AE8" t="n">
        <v>383247.8894012487</v>
      </c>
      <c r="AF8" t="n">
        <v>1.146143014759158e-05</v>
      </c>
      <c r="AG8" t="n">
        <v>17.421875</v>
      </c>
      <c r="AH8" t="n">
        <v>346671.2487285838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14.515</v>
      </c>
      <c r="E2" t="n">
        <v>6.89</v>
      </c>
      <c r="F2" t="n">
        <v>4.5</v>
      </c>
      <c r="G2" t="n">
        <v>11.24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32.01</v>
      </c>
      <c r="Q2" t="n">
        <v>610.38</v>
      </c>
      <c r="R2" t="n">
        <v>28.18</v>
      </c>
      <c r="S2" t="n">
        <v>13.88</v>
      </c>
      <c r="T2" t="n">
        <v>7175.65</v>
      </c>
      <c r="U2" t="n">
        <v>0.49</v>
      </c>
      <c r="V2" t="n">
        <v>0.89</v>
      </c>
      <c r="W2" t="n">
        <v>0.09</v>
      </c>
      <c r="X2" t="n">
        <v>0.46</v>
      </c>
      <c r="Y2" t="n">
        <v>1</v>
      </c>
      <c r="Z2" t="n">
        <v>10</v>
      </c>
      <c r="AA2" t="n">
        <v>285.9757764474082</v>
      </c>
      <c r="AB2" t="n">
        <v>391.2846736961838</v>
      </c>
      <c r="AC2" t="n">
        <v>353.9410136101078</v>
      </c>
      <c r="AD2" t="n">
        <v>285975.7764474083</v>
      </c>
      <c r="AE2" t="n">
        <v>391284.6736961838</v>
      </c>
      <c r="AF2" t="n">
        <v>1.26599239753023e-05</v>
      </c>
      <c r="AG2" t="n">
        <v>17.94270833333333</v>
      </c>
      <c r="AH2" t="n">
        <v>353941.0136101078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15.0063</v>
      </c>
      <c r="E3" t="n">
        <v>6.66</v>
      </c>
      <c r="F3" t="n">
        <v>4.38</v>
      </c>
      <c r="G3" t="n">
        <v>14.61</v>
      </c>
      <c r="H3" t="n">
        <v>0.24</v>
      </c>
      <c r="I3" t="n">
        <v>18</v>
      </c>
      <c r="J3" t="n">
        <v>90.18000000000001</v>
      </c>
      <c r="K3" t="n">
        <v>37.55</v>
      </c>
      <c r="L3" t="n">
        <v>1.25</v>
      </c>
      <c r="M3" t="n">
        <v>11</v>
      </c>
      <c r="N3" t="n">
        <v>11.37</v>
      </c>
      <c r="O3" t="n">
        <v>11355.7</v>
      </c>
      <c r="P3" t="n">
        <v>29.18</v>
      </c>
      <c r="Q3" t="n">
        <v>610.3</v>
      </c>
      <c r="R3" t="n">
        <v>24.88</v>
      </c>
      <c r="S3" t="n">
        <v>13.88</v>
      </c>
      <c r="T3" t="n">
        <v>5557.27</v>
      </c>
      <c r="U3" t="n">
        <v>0.5600000000000001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274.6461242497234</v>
      </c>
      <c r="AB3" t="n">
        <v>375.7829437303325</v>
      </c>
      <c r="AC3" t="n">
        <v>339.9187469953829</v>
      </c>
      <c r="AD3" t="n">
        <v>274646.1242497234</v>
      </c>
      <c r="AE3" t="n">
        <v>375782.9437303325</v>
      </c>
      <c r="AF3" t="n">
        <v>1.308843383744946e-05</v>
      </c>
      <c r="AG3" t="n">
        <v>17.34375</v>
      </c>
      <c r="AH3" t="n">
        <v>339918.7469953829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15.0659</v>
      </c>
      <c r="E4" t="n">
        <v>6.64</v>
      </c>
      <c r="F4" t="n">
        <v>4.38</v>
      </c>
      <c r="G4" t="n">
        <v>15.45</v>
      </c>
      <c r="H4" t="n">
        <v>0.29</v>
      </c>
      <c r="I4" t="n">
        <v>17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28.5</v>
      </c>
      <c r="Q4" t="n">
        <v>610.37</v>
      </c>
      <c r="R4" t="n">
        <v>23.98</v>
      </c>
      <c r="S4" t="n">
        <v>13.88</v>
      </c>
      <c r="T4" t="n">
        <v>5112.01</v>
      </c>
      <c r="U4" t="n">
        <v>0.58</v>
      </c>
      <c r="V4" t="n">
        <v>0.91</v>
      </c>
      <c r="W4" t="n">
        <v>0.1</v>
      </c>
      <c r="X4" t="n">
        <v>0.34</v>
      </c>
      <c r="Y4" t="n">
        <v>1</v>
      </c>
      <c r="Z4" t="n">
        <v>10</v>
      </c>
      <c r="AA4" t="n">
        <v>274.328328817489</v>
      </c>
      <c r="AB4" t="n">
        <v>375.3481219998044</v>
      </c>
      <c r="AC4" t="n">
        <v>339.5254240405403</v>
      </c>
      <c r="AD4" t="n">
        <v>274328.328817489</v>
      </c>
      <c r="AE4" t="n">
        <v>375348.1219998045</v>
      </c>
      <c r="AF4" t="n">
        <v>1.314041671508831e-05</v>
      </c>
      <c r="AG4" t="n">
        <v>17.29166666666667</v>
      </c>
      <c r="AH4" t="n">
        <v>339525.4240405403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8.4682</v>
      </c>
      <c r="E20" t="n">
        <v>11.81</v>
      </c>
      <c r="F20" t="n">
        <v>5.41</v>
      </c>
      <c r="G20" t="n">
        <v>4.84</v>
      </c>
      <c r="H20" t="n">
        <v>0.06</v>
      </c>
      <c r="I20" t="n">
        <v>67</v>
      </c>
      <c r="J20" t="n">
        <v>274.09</v>
      </c>
      <c r="K20" t="n">
        <v>60.56</v>
      </c>
      <c r="L20" t="n">
        <v>1</v>
      </c>
      <c r="M20" t="n">
        <v>65</v>
      </c>
      <c r="N20" t="n">
        <v>72.53</v>
      </c>
      <c r="O20" t="n">
        <v>34038.11</v>
      </c>
      <c r="P20" t="n">
        <v>91.95</v>
      </c>
      <c r="Q20" t="n">
        <v>610.42</v>
      </c>
      <c r="R20" t="n">
        <v>56.94</v>
      </c>
      <c r="S20" t="n">
        <v>13.88</v>
      </c>
      <c r="T20" t="n">
        <v>21338.04</v>
      </c>
      <c r="U20" t="n">
        <v>0.24</v>
      </c>
      <c r="V20" t="n">
        <v>0.74</v>
      </c>
      <c r="W20" t="n">
        <v>0.16</v>
      </c>
      <c r="X20" t="n">
        <v>1.37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9.4625</v>
      </c>
      <c r="E21" t="n">
        <v>10.57</v>
      </c>
      <c r="F21" t="n">
        <v>5.06</v>
      </c>
      <c r="G21" t="n">
        <v>6.07</v>
      </c>
      <c r="H21" t="n">
        <v>0.08</v>
      </c>
      <c r="I21" t="n">
        <v>50</v>
      </c>
      <c r="J21" t="n">
        <v>274.57</v>
      </c>
      <c r="K21" t="n">
        <v>60.56</v>
      </c>
      <c r="L21" t="n">
        <v>1.25</v>
      </c>
      <c r="M21" t="n">
        <v>48</v>
      </c>
      <c r="N21" t="n">
        <v>72.76000000000001</v>
      </c>
      <c r="O21" t="n">
        <v>34097.72</v>
      </c>
      <c r="P21" t="n">
        <v>85.41</v>
      </c>
      <c r="Q21" t="n">
        <v>610.41</v>
      </c>
      <c r="R21" t="n">
        <v>45.89</v>
      </c>
      <c r="S21" t="n">
        <v>13.88</v>
      </c>
      <c r="T21" t="n">
        <v>15901.11</v>
      </c>
      <c r="U21" t="n">
        <v>0.3</v>
      </c>
      <c r="V21" t="n">
        <v>0.79</v>
      </c>
      <c r="W21" t="n">
        <v>0.13</v>
      </c>
      <c r="X21" t="n">
        <v>1.01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10.1778</v>
      </c>
      <c r="E22" t="n">
        <v>9.83</v>
      </c>
      <c r="F22" t="n">
        <v>4.84</v>
      </c>
      <c r="G22" t="n">
        <v>7.25</v>
      </c>
      <c r="H22" t="n">
        <v>0.1</v>
      </c>
      <c r="I22" t="n">
        <v>40</v>
      </c>
      <c r="J22" t="n">
        <v>275.05</v>
      </c>
      <c r="K22" t="n">
        <v>60.56</v>
      </c>
      <c r="L22" t="n">
        <v>1.5</v>
      </c>
      <c r="M22" t="n">
        <v>38</v>
      </c>
      <c r="N22" t="n">
        <v>73</v>
      </c>
      <c r="O22" t="n">
        <v>34157.42</v>
      </c>
      <c r="P22" t="n">
        <v>81.20999999999999</v>
      </c>
      <c r="Q22" t="n">
        <v>610.33</v>
      </c>
      <c r="R22" t="n">
        <v>38.92</v>
      </c>
      <c r="S22" t="n">
        <v>13.88</v>
      </c>
      <c r="T22" t="n">
        <v>12462.76</v>
      </c>
      <c r="U22" t="n">
        <v>0.36</v>
      </c>
      <c r="V22" t="n">
        <v>0.82</v>
      </c>
      <c r="W22" t="n">
        <v>0.12</v>
      </c>
      <c r="X22" t="n">
        <v>0.79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10.6399</v>
      </c>
      <c r="E23" t="n">
        <v>9.4</v>
      </c>
      <c r="F23" t="n">
        <v>4.72</v>
      </c>
      <c r="G23" t="n">
        <v>8.33</v>
      </c>
      <c r="H23" t="n">
        <v>0.11</v>
      </c>
      <c r="I23" t="n">
        <v>34</v>
      </c>
      <c r="J23" t="n">
        <v>275.54</v>
      </c>
      <c r="K23" t="n">
        <v>60.56</v>
      </c>
      <c r="L23" t="n">
        <v>1.75</v>
      </c>
      <c r="M23" t="n">
        <v>32</v>
      </c>
      <c r="N23" t="n">
        <v>73.23</v>
      </c>
      <c r="O23" t="n">
        <v>34217.22</v>
      </c>
      <c r="P23" t="n">
        <v>78.78</v>
      </c>
      <c r="Q23" t="n">
        <v>610.3</v>
      </c>
      <c r="R23" t="n">
        <v>35.42</v>
      </c>
      <c r="S23" t="n">
        <v>13.88</v>
      </c>
      <c r="T23" t="n">
        <v>10746.05</v>
      </c>
      <c r="U23" t="n">
        <v>0.39</v>
      </c>
      <c r="V23" t="n">
        <v>0.84</v>
      </c>
      <c r="W23" t="n">
        <v>0.11</v>
      </c>
      <c r="X23" t="n">
        <v>0.68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11.0807</v>
      </c>
      <c r="E24" t="n">
        <v>9.02</v>
      </c>
      <c r="F24" t="n">
        <v>4.61</v>
      </c>
      <c r="G24" t="n">
        <v>9.539999999999999</v>
      </c>
      <c r="H24" t="n">
        <v>0.13</v>
      </c>
      <c r="I24" t="n">
        <v>29</v>
      </c>
      <c r="J24" t="n">
        <v>276.02</v>
      </c>
      <c r="K24" t="n">
        <v>60.56</v>
      </c>
      <c r="L24" t="n">
        <v>2</v>
      </c>
      <c r="M24" t="n">
        <v>27</v>
      </c>
      <c r="N24" t="n">
        <v>73.47</v>
      </c>
      <c r="O24" t="n">
        <v>34277.1</v>
      </c>
      <c r="P24" t="n">
        <v>76.39</v>
      </c>
      <c r="Q24" t="n">
        <v>610.49</v>
      </c>
      <c r="R24" t="n">
        <v>31.68</v>
      </c>
      <c r="S24" t="n">
        <v>13.88</v>
      </c>
      <c r="T24" t="n">
        <v>8900.950000000001</v>
      </c>
      <c r="U24" t="n">
        <v>0.44</v>
      </c>
      <c r="V24" t="n">
        <v>0.87</v>
      </c>
      <c r="W24" t="n">
        <v>0.1</v>
      </c>
      <c r="X24" t="n">
        <v>0.57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11.4489</v>
      </c>
      <c r="E25" t="n">
        <v>8.73</v>
      </c>
      <c r="F25" t="n">
        <v>4.53</v>
      </c>
      <c r="G25" t="n">
        <v>10.87</v>
      </c>
      <c r="H25" t="n">
        <v>0.14</v>
      </c>
      <c r="I25" t="n">
        <v>25</v>
      </c>
      <c r="J25" t="n">
        <v>276.51</v>
      </c>
      <c r="K25" t="n">
        <v>60.56</v>
      </c>
      <c r="L25" t="n">
        <v>2.25</v>
      </c>
      <c r="M25" t="n">
        <v>23</v>
      </c>
      <c r="N25" t="n">
        <v>73.70999999999999</v>
      </c>
      <c r="O25" t="n">
        <v>34337.08</v>
      </c>
      <c r="P25" t="n">
        <v>74.63</v>
      </c>
      <c r="Q25" t="n">
        <v>610.45</v>
      </c>
      <c r="R25" t="n">
        <v>29.21</v>
      </c>
      <c r="S25" t="n">
        <v>13.88</v>
      </c>
      <c r="T25" t="n">
        <v>7686.75</v>
      </c>
      <c r="U25" t="n">
        <v>0.48</v>
      </c>
      <c r="V25" t="n">
        <v>0.88</v>
      </c>
      <c r="W25" t="n">
        <v>0.09</v>
      </c>
      <c r="X25" t="n">
        <v>0.49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11.7582</v>
      </c>
      <c r="E26" t="n">
        <v>8.5</v>
      </c>
      <c r="F26" t="n">
        <v>4.45</v>
      </c>
      <c r="G26" t="n">
        <v>12.15</v>
      </c>
      <c r="H26" t="n">
        <v>0.16</v>
      </c>
      <c r="I26" t="n">
        <v>22</v>
      </c>
      <c r="J26" t="n">
        <v>277</v>
      </c>
      <c r="K26" t="n">
        <v>60.56</v>
      </c>
      <c r="L26" t="n">
        <v>2.5</v>
      </c>
      <c r="M26" t="n">
        <v>20</v>
      </c>
      <c r="N26" t="n">
        <v>73.94</v>
      </c>
      <c r="O26" t="n">
        <v>34397.15</v>
      </c>
      <c r="P26" t="n">
        <v>72.94</v>
      </c>
      <c r="Q26" t="n">
        <v>610.29</v>
      </c>
      <c r="R26" t="n">
        <v>26.88</v>
      </c>
      <c r="S26" t="n">
        <v>13.88</v>
      </c>
      <c r="T26" t="n">
        <v>6535.64</v>
      </c>
      <c r="U26" t="n">
        <v>0.52</v>
      </c>
      <c r="V26" t="n">
        <v>0.9</v>
      </c>
      <c r="W26" t="n">
        <v>0.09</v>
      </c>
      <c r="X26" t="n">
        <v>0.41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11.9992</v>
      </c>
      <c r="E27" t="n">
        <v>8.33</v>
      </c>
      <c r="F27" t="n">
        <v>4.39</v>
      </c>
      <c r="G27" t="n">
        <v>13.16</v>
      </c>
      <c r="H27" t="n">
        <v>0.18</v>
      </c>
      <c r="I27" t="n">
        <v>20</v>
      </c>
      <c r="J27" t="n">
        <v>277.48</v>
      </c>
      <c r="K27" t="n">
        <v>60.56</v>
      </c>
      <c r="L27" t="n">
        <v>2.75</v>
      </c>
      <c r="M27" t="n">
        <v>18</v>
      </c>
      <c r="N27" t="n">
        <v>74.18000000000001</v>
      </c>
      <c r="O27" t="n">
        <v>34457.31</v>
      </c>
      <c r="P27" t="n">
        <v>71.31999999999999</v>
      </c>
      <c r="Q27" t="n">
        <v>610.4400000000001</v>
      </c>
      <c r="R27" t="n">
        <v>24.47</v>
      </c>
      <c r="S27" t="n">
        <v>13.88</v>
      </c>
      <c r="T27" t="n">
        <v>5340.82</v>
      </c>
      <c r="U27" t="n">
        <v>0.57</v>
      </c>
      <c r="V27" t="n">
        <v>0.91</v>
      </c>
      <c r="W27" t="n">
        <v>0.09</v>
      </c>
      <c r="X27" t="n">
        <v>0.35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12.1881</v>
      </c>
      <c r="E28" t="n">
        <v>8.199999999999999</v>
      </c>
      <c r="F28" t="n">
        <v>4.36</v>
      </c>
      <c r="G28" t="n">
        <v>14.55</v>
      </c>
      <c r="H28" t="n">
        <v>0.19</v>
      </c>
      <c r="I28" t="n">
        <v>18</v>
      </c>
      <c r="J28" t="n">
        <v>277.97</v>
      </c>
      <c r="K28" t="n">
        <v>60.56</v>
      </c>
      <c r="L28" t="n">
        <v>3</v>
      </c>
      <c r="M28" t="n">
        <v>16</v>
      </c>
      <c r="N28" t="n">
        <v>74.42</v>
      </c>
      <c r="O28" t="n">
        <v>34517.57</v>
      </c>
      <c r="P28" t="n">
        <v>70.45999999999999</v>
      </c>
      <c r="Q28" t="n">
        <v>610.29</v>
      </c>
      <c r="R28" t="n">
        <v>24.34</v>
      </c>
      <c r="S28" t="n">
        <v>13.88</v>
      </c>
      <c r="T28" t="n">
        <v>5282.98</v>
      </c>
      <c r="U28" t="n">
        <v>0.57</v>
      </c>
      <c r="V28" t="n">
        <v>0.91</v>
      </c>
      <c r="W28" t="n">
        <v>0.07000000000000001</v>
      </c>
      <c r="X28" t="n">
        <v>0.32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12.2262</v>
      </c>
      <c r="E29" t="n">
        <v>8.18</v>
      </c>
      <c r="F29" t="n">
        <v>4.39</v>
      </c>
      <c r="G29" t="n">
        <v>15.5</v>
      </c>
      <c r="H29" t="n">
        <v>0.21</v>
      </c>
      <c r="I29" t="n">
        <v>17</v>
      </c>
      <c r="J29" t="n">
        <v>278.46</v>
      </c>
      <c r="K29" t="n">
        <v>60.56</v>
      </c>
      <c r="L29" t="n">
        <v>3.25</v>
      </c>
      <c r="M29" t="n">
        <v>15</v>
      </c>
      <c r="N29" t="n">
        <v>74.66</v>
      </c>
      <c r="O29" t="n">
        <v>34577.92</v>
      </c>
      <c r="P29" t="n">
        <v>70.48</v>
      </c>
      <c r="Q29" t="n">
        <v>610.38</v>
      </c>
      <c r="R29" t="n">
        <v>25.1</v>
      </c>
      <c r="S29" t="n">
        <v>13.88</v>
      </c>
      <c r="T29" t="n">
        <v>5668.93</v>
      </c>
      <c r="U29" t="n">
        <v>0.55</v>
      </c>
      <c r="V29" t="n">
        <v>0.91</v>
      </c>
      <c r="W29" t="n">
        <v>0.08</v>
      </c>
      <c r="X29" t="n">
        <v>0.35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12.3482</v>
      </c>
      <c r="E30" t="n">
        <v>8.1</v>
      </c>
      <c r="F30" t="n">
        <v>4.36</v>
      </c>
      <c r="G30" t="n">
        <v>16.36</v>
      </c>
      <c r="H30" t="n">
        <v>0.22</v>
      </c>
      <c r="I30" t="n">
        <v>16</v>
      </c>
      <c r="J30" t="n">
        <v>278.95</v>
      </c>
      <c r="K30" t="n">
        <v>60.56</v>
      </c>
      <c r="L30" t="n">
        <v>3.5</v>
      </c>
      <c r="M30" t="n">
        <v>14</v>
      </c>
      <c r="N30" t="n">
        <v>74.90000000000001</v>
      </c>
      <c r="O30" t="n">
        <v>34638.36</v>
      </c>
      <c r="P30" t="n">
        <v>69.58</v>
      </c>
      <c r="Q30" t="n">
        <v>610.41</v>
      </c>
      <c r="R30" t="n">
        <v>23.99</v>
      </c>
      <c r="S30" t="n">
        <v>13.88</v>
      </c>
      <c r="T30" t="n">
        <v>5118.44</v>
      </c>
      <c r="U30" t="n">
        <v>0.58</v>
      </c>
      <c r="V30" t="n">
        <v>0.91</v>
      </c>
      <c r="W30" t="n">
        <v>0.08</v>
      </c>
      <c r="X30" t="n">
        <v>0.32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12.6033</v>
      </c>
      <c r="E31" t="n">
        <v>7.93</v>
      </c>
      <c r="F31" t="n">
        <v>4.3</v>
      </c>
      <c r="G31" t="n">
        <v>18.44</v>
      </c>
      <c r="H31" t="n">
        <v>0.24</v>
      </c>
      <c r="I31" t="n">
        <v>14</v>
      </c>
      <c r="J31" t="n">
        <v>279.44</v>
      </c>
      <c r="K31" t="n">
        <v>60.56</v>
      </c>
      <c r="L31" t="n">
        <v>3.75</v>
      </c>
      <c r="M31" t="n">
        <v>12</v>
      </c>
      <c r="N31" t="n">
        <v>75.14</v>
      </c>
      <c r="O31" t="n">
        <v>34698.9</v>
      </c>
      <c r="P31" t="n">
        <v>67.92</v>
      </c>
      <c r="Q31" t="n">
        <v>610.28</v>
      </c>
      <c r="R31" t="n">
        <v>22.18</v>
      </c>
      <c r="S31" t="n">
        <v>13.88</v>
      </c>
      <c r="T31" t="n">
        <v>4224.91</v>
      </c>
      <c r="U31" t="n">
        <v>0.63</v>
      </c>
      <c r="V31" t="n">
        <v>0.93</v>
      </c>
      <c r="W31" t="n">
        <v>0.08</v>
      </c>
      <c r="X31" t="n">
        <v>0.26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12.5914</v>
      </c>
      <c r="E32" t="n">
        <v>7.94</v>
      </c>
      <c r="F32" t="n">
        <v>4.31</v>
      </c>
      <c r="G32" t="n">
        <v>18.47</v>
      </c>
      <c r="H32" t="n">
        <v>0.25</v>
      </c>
      <c r="I32" t="n">
        <v>14</v>
      </c>
      <c r="J32" t="n">
        <v>279.94</v>
      </c>
      <c r="K32" t="n">
        <v>60.56</v>
      </c>
      <c r="L32" t="n">
        <v>4</v>
      </c>
      <c r="M32" t="n">
        <v>12</v>
      </c>
      <c r="N32" t="n">
        <v>75.38</v>
      </c>
      <c r="O32" t="n">
        <v>34759.54</v>
      </c>
      <c r="P32" t="n">
        <v>67.66</v>
      </c>
      <c r="Q32" t="n">
        <v>610.3200000000001</v>
      </c>
      <c r="R32" t="n">
        <v>22.41</v>
      </c>
      <c r="S32" t="n">
        <v>13.88</v>
      </c>
      <c r="T32" t="n">
        <v>4341.04</v>
      </c>
      <c r="U32" t="n">
        <v>0.62</v>
      </c>
      <c r="V32" t="n">
        <v>0.93</v>
      </c>
      <c r="W32" t="n">
        <v>0.08</v>
      </c>
      <c r="X32" t="n">
        <v>0.27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12.7177</v>
      </c>
      <c r="E33" t="n">
        <v>7.86</v>
      </c>
      <c r="F33" t="n">
        <v>4.28</v>
      </c>
      <c r="G33" t="n">
        <v>19.77</v>
      </c>
      <c r="H33" t="n">
        <v>0.27</v>
      </c>
      <c r="I33" t="n">
        <v>13</v>
      </c>
      <c r="J33" t="n">
        <v>280.43</v>
      </c>
      <c r="K33" t="n">
        <v>60.56</v>
      </c>
      <c r="L33" t="n">
        <v>4.25</v>
      </c>
      <c r="M33" t="n">
        <v>11</v>
      </c>
      <c r="N33" t="n">
        <v>75.62</v>
      </c>
      <c r="O33" t="n">
        <v>34820.27</v>
      </c>
      <c r="P33" t="n">
        <v>66.81999999999999</v>
      </c>
      <c r="Q33" t="n">
        <v>610.28</v>
      </c>
      <c r="R33" t="n">
        <v>21.53</v>
      </c>
      <c r="S33" t="n">
        <v>13.88</v>
      </c>
      <c r="T33" t="n">
        <v>3905.66</v>
      </c>
      <c r="U33" t="n">
        <v>0.64</v>
      </c>
      <c r="V33" t="n">
        <v>0.93</v>
      </c>
      <c r="W33" t="n">
        <v>0.08</v>
      </c>
      <c r="X33" t="n">
        <v>0.24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12.8393</v>
      </c>
      <c r="E34" t="n">
        <v>7.79</v>
      </c>
      <c r="F34" t="n">
        <v>4.26</v>
      </c>
      <c r="G34" t="n">
        <v>21.3</v>
      </c>
      <c r="H34" t="n">
        <v>0.29</v>
      </c>
      <c r="I34" t="n">
        <v>12</v>
      </c>
      <c r="J34" t="n">
        <v>280.92</v>
      </c>
      <c r="K34" t="n">
        <v>60.56</v>
      </c>
      <c r="L34" t="n">
        <v>4.5</v>
      </c>
      <c r="M34" t="n">
        <v>10</v>
      </c>
      <c r="N34" t="n">
        <v>75.87</v>
      </c>
      <c r="O34" t="n">
        <v>34881.09</v>
      </c>
      <c r="P34" t="n">
        <v>66.01000000000001</v>
      </c>
      <c r="Q34" t="n">
        <v>610.28</v>
      </c>
      <c r="R34" t="n">
        <v>20.89</v>
      </c>
      <c r="S34" t="n">
        <v>13.88</v>
      </c>
      <c r="T34" t="n">
        <v>3588.24</v>
      </c>
      <c r="U34" t="n">
        <v>0.66</v>
      </c>
      <c r="V34" t="n">
        <v>0.9399999999999999</v>
      </c>
      <c r="W34" t="n">
        <v>0.07000000000000001</v>
      </c>
      <c r="X34" t="n">
        <v>0.22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12.9604</v>
      </c>
      <c r="E35" t="n">
        <v>7.72</v>
      </c>
      <c r="F35" t="n">
        <v>4.24</v>
      </c>
      <c r="G35" t="n">
        <v>23.13</v>
      </c>
      <c r="H35" t="n">
        <v>0.3</v>
      </c>
      <c r="I35" t="n">
        <v>11</v>
      </c>
      <c r="J35" t="n">
        <v>281.41</v>
      </c>
      <c r="K35" t="n">
        <v>60.56</v>
      </c>
      <c r="L35" t="n">
        <v>4.75</v>
      </c>
      <c r="M35" t="n">
        <v>9</v>
      </c>
      <c r="N35" t="n">
        <v>76.11</v>
      </c>
      <c r="O35" t="n">
        <v>34942.02</v>
      </c>
      <c r="P35" t="n">
        <v>65.15000000000001</v>
      </c>
      <c r="Q35" t="n">
        <v>610.34</v>
      </c>
      <c r="R35" t="n">
        <v>20.16</v>
      </c>
      <c r="S35" t="n">
        <v>13.88</v>
      </c>
      <c r="T35" t="n">
        <v>3228.29</v>
      </c>
      <c r="U35" t="n">
        <v>0.6899999999999999</v>
      </c>
      <c r="V35" t="n">
        <v>0.9399999999999999</v>
      </c>
      <c r="W35" t="n">
        <v>0.07000000000000001</v>
      </c>
      <c r="X35" t="n">
        <v>0.2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12.9758</v>
      </c>
      <c r="E36" t="n">
        <v>7.71</v>
      </c>
      <c r="F36" t="n">
        <v>4.23</v>
      </c>
      <c r="G36" t="n">
        <v>23.08</v>
      </c>
      <c r="H36" t="n">
        <v>0.32</v>
      </c>
      <c r="I36" t="n">
        <v>11</v>
      </c>
      <c r="J36" t="n">
        <v>281.91</v>
      </c>
      <c r="K36" t="n">
        <v>60.56</v>
      </c>
      <c r="L36" t="n">
        <v>5</v>
      </c>
      <c r="M36" t="n">
        <v>9</v>
      </c>
      <c r="N36" t="n">
        <v>76.34999999999999</v>
      </c>
      <c r="O36" t="n">
        <v>35003.04</v>
      </c>
      <c r="P36" t="n">
        <v>64.38</v>
      </c>
      <c r="Q36" t="n">
        <v>610.3099999999999</v>
      </c>
      <c r="R36" t="n">
        <v>19.88</v>
      </c>
      <c r="S36" t="n">
        <v>13.88</v>
      </c>
      <c r="T36" t="n">
        <v>3092.44</v>
      </c>
      <c r="U36" t="n">
        <v>0.7</v>
      </c>
      <c r="V36" t="n">
        <v>0.9399999999999999</v>
      </c>
      <c r="W36" t="n">
        <v>0.07000000000000001</v>
      </c>
      <c r="X36" t="n">
        <v>0.19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13.1603</v>
      </c>
      <c r="E37" t="n">
        <v>7.6</v>
      </c>
      <c r="F37" t="n">
        <v>4.18</v>
      </c>
      <c r="G37" t="n">
        <v>25.05</v>
      </c>
      <c r="H37" t="n">
        <v>0.33</v>
      </c>
      <c r="I37" t="n">
        <v>10</v>
      </c>
      <c r="J37" t="n">
        <v>282.4</v>
      </c>
      <c r="K37" t="n">
        <v>60.56</v>
      </c>
      <c r="L37" t="n">
        <v>5.25</v>
      </c>
      <c r="M37" t="n">
        <v>8</v>
      </c>
      <c r="N37" t="n">
        <v>76.59999999999999</v>
      </c>
      <c r="O37" t="n">
        <v>35064.15</v>
      </c>
      <c r="P37" t="n">
        <v>62.91</v>
      </c>
      <c r="Q37" t="n">
        <v>610.26</v>
      </c>
      <c r="R37" t="n">
        <v>18.23</v>
      </c>
      <c r="S37" t="n">
        <v>13.88</v>
      </c>
      <c r="T37" t="n">
        <v>2269.73</v>
      </c>
      <c r="U37" t="n">
        <v>0.76</v>
      </c>
      <c r="V37" t="n">
        <v>0.96</v>
      </c>
      <c r="W37" t="n">
        <v>0.06</v>
      </c>
      <c r="X37" t="n">
        <v>0.14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13.0312</v>
      </c>
      <c r="E38" t="n">
        <v>7.67</v>
      </c>
      <c r="F38" t="n">
        <v>4.25</v>
      </c>
      <c r="G38" t="n">
        <v>25.5</v>
      </c>
      <c r="H38" t="n">
        <v>0.35</v>
      </c>
      <c r="I38" t="n">
        <v>10</v>
      </c>
      <c r="J38" t="n">
        <v>282.9</v>
      </c>
      <c r="K38" t="n">
        <v>60.56</v>
      </c>
      <c r="L38" t="n">
        <v>5.5</v>
      </c>
      <c r="M38" t="n">
        <v>8</v>
      </c>
      <c r="N38" t="n">
        <v>76.84999999999999</v>
      </c>
      <c r="O38" t="n">
        <v>35125.37</v>
      </c>
      <c r="P38" t="n">
        <v>63.98</v>
      </c>
      <c r="Q38" t="n">
        <v>610.26</v>
      </c>
      <c r="R38" t="n">
        <v>20.82</v>
      </c>
      <c r="S38" t="n">
        <v>13.88</v>
      </c>
      <c r="T38" t="n">
        <v>3566.2</v>
      </c>
      <c r="U38" t="n">
        <v>0.67</v>
      </c>
      <c r="V38" t="n">
        <v>0.9399999999999999</v>
      </c>
      <c r="W38" t="n">
        <v>0.07000000000000001</v>
      </c>
      <c r="X38" t="n">
        <v>0.21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13.2018</v>
      </c>
      <c r="E39" t="n">
        <v>7.57</v>
      </c>
      <c r="F39" t="n">
        <v>4.2</v>
      </c>
      <c r="G39" t="n">
        <v>28.02</v>
      </c>
      <c r="H39" t="n">
        <v>0.36</v>
      </c>
      <c r="I39" t="n">
        <v>9</v>
      </c>
      <c r="J39" t="n">
        <v>283.4</v>
      </c>
      <c r="K39" t="n">
        <v>60.56</v>
      </c>
      <c r="L39" t="n">
        <v>5.75</v>
      </c>
      <c r="M39" t="n">
        <v>7</v>
      </c>
      <c r="N39" t="n">
        <v>77.09</v>
      </c>
      <c r="O39" t="n">
        <v>35186.68</v>
      </c>
      <c r="P39" t="n">
        <v>62.6</v>
      </c>
      <c r="Q39" t="n">
        <v>610.3099999999999</v>
      </c>
      <c r="R39" t="n">
        <v>19.18</v>
      </c>
      <c r="S39" t="n">
        <v>13.88</v>
      </c>
      <c r="T39" t="n">
        <v>2748.61</v>
      </c>
      <c r="U39" t="n">
        <v>0.72</v>
      </c>
      <c r="V39" t="n">
        <v>0.95</v>
      </c>
      <c r="W39" t="n">
        <v>0.07000000000000001</v>
      </c>
      <c r="X39" t="n">
        <v>0.16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13.21</v>
      </c>
      <c r="E40" t="n">
        <v>7.57</v>
      </c>
      <c r="F40" t="n">
        <v>4.2</v>
      </c>
      <c r="G40" t="n">
        <v>27.99</v>
      </c>
      <c r="H40" t="n">
        <v>0.38</v>
      </c>
      <c r="I40" t="n">
        <v>9</v>
      </c>
      <c r="J40" t="n">
        <v>283.9</v>
      </c>
      <c r="K40" t="n">
        <v>60.56</v>
      </c>
      <c r="L40" t="n">
        <v>6</v>
      </c>
      <c r="M40" t="n">
        <v>7</v>
      </c>
      <c r="N40" t="n">
        <v>77.34</v>
      </c>
      <c r="O40" t="n">
        <v>35248.1</v>
      </c>
      <c r="P40" t="n">
        <v>61.99</v>
      </c>
      <c r="Q40" t="n">
        <v>610.26</v>
      </c>
      <c r="R40" t="n">
        <v>19.02</v>
      </c>
      <c r="S40" t="n">
        <v>13.88</v>
      </c>
      <c r="T40" t="n">
        <v>2669.27</v>
      </c>
      <c r="U40" t="n">
        <v>0.73</v>
      </c>
      <c r="V40" t="n">
        <v>0.95</v>
      </c>
      <c r="W40" t="n">
        <v>0.07000000000000001</v>
      </c>
      <c r="X40" t="n">
        <v>0.16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13.3338</v>
      </c>
      <c r="E41" t="n">
        <v>7.5</v>
      </c>
      <c r="F41" t="n">
        <v>4.18</v>
      </c>
      <c r="G41" t="n">
        <v>31.36</v>
      </c>
      <c r="H41" t="n">
        <v>0.39</v>
      </c>
      <c r="I41" t="n">
        <v>8</v>
      </c>
      <c r="J41" t="n">
        <v>284.4</v>
      </c>
      <c r="K41" t="n">
        <v>60.56</v>
      </c>
      <c r="L41" t="n">
        <v>6.25</v>
      </c>
      <c r="M41" t="n">
        <v>6</v>
      </c>
      <c r="N41" t="n">
        <v>77.59</v>
      </c>
      <c r="O41" t="n">
        <v>35309.61</v>
      </c>
      <c r="P41" t="n">
        <v>60.87</v>
      </c>
      <c r="Q41" t="n">
        <v>610.26</v>
      </c>
      <c r="R41" t="n">
        <v>18.39</v>
      </c>
      <c r="S41" t="n">
        <v>13.88</v>
      </c>
      <c r="T41" t="n">
        <v>2359.89</v>
      </c>
      <c r="U41" t="n">
        <v>0.76</v>
      </c>
      <c r="V41" t="n">
        <v>0.95</v>
      </c>
      <c r="W41" t="n">
        <v>0.07000000000000001</v>
      </c>
      <c r="X41" t="n">
        <v>0.14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13.3289</v>
      </c>
      <c r="E42" t="n">
        <v>7.5</v>
      </c>
      <c r="F42" t="n">
        <v>4.18</v>
      </c>
      <c r="G42" t="n">
        <v>31.38</v>
      </c>
      <c r="H42" t="n">
        <v>0.41</v>
      </c>
      <c r="I42" t="n">
        <v>8</v>
      </c>
      <c r="J42" t="n">
        <v>284.89</v>
      </c>
      <c r="K42" t="n">
        <v>60.56</v>
      </c>
      <c r="L42" t="n">
        <v>6.5</v>
      </c>
      <c r="M42" t="n">
        <v>6</v>
      </c>
      <c r="N42" t="n">
        <v>77.84</v>
      </c>
      <c r="O42" t="n">
        <v>35371.22</v>
      </c>
      <c r="P42" t="n">
        <v>60.62</v>
      </c>
      <c r="Q42" t="n">
        <v>610.28</v>
      </c>
      <c r="R42" t="n">
        <v>18.46</v>
      </c>
      <c r="S42" t="n">
        <v>13.88</v>
      </c>
      <c r="T42" t="n">
        <v>2393.67</v>
      </c>
      <c r="U42" t="n">
        <v>0.75</v>
      </c>
      <c r="V42" t="n">
        <v>0.95</v>
      </c>
      <c r="W42" t="n">
        <v>0.07000000000000001</v>
      </c>
      <c r="X42" t="n">
        <v>0.14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13.3294</v>
      </c>
      <c r="E43" t="n">
        <v>7.5</v>
      </c>
      <c r="F43" t="n">
        <v>4.18</v>
      </c>
      <c r="G43" t="n">
        <v>31.38</v>
      </c>
      <c r="H43" t="n">
        <v>0.42</v>
      </c>
      <c r="I43" t="n">
        <v>8</v>
      </c>
      <c r="J43" t="n">
        <v>285.39</v>
      </c>
      <c r="K43" t="n">
        <v>60.56</v>
      </c>
      <c r="L43" t="n">
        <v>6.75</v>
      </c>
      <c r="M43" t="n">
        <v>6</v>
      </c>
      <c r="N43" t="n">
        <v>78.09</v>
      </c>
      <c r="O43" t="n">
        <v>35432.93</v>
      </c>
      <c r="P43" t="n">
        <v>60.28</v>
      </c>
      <c r="Q43" t="n">
        <v>610.26</v>
      </c>
      <c r="R43" t="n">
        <v>18.5</v>
      </c>
      <c r="S43" t="n">
        <v>13.88</v>
      </c>
      <c r="T43" t="n">
        <v>2415.81</v>
      </c>
      <c r="U43" t="n">
        <v>0.75</v>
      </c>
      <c r="V43" t="n">
        <v>0.95</v>
      </c>
      <c r="W43" t="n">
        <v>0.07000000000000001</v>
      </c>
      <c r="X43" t="n">
        <v>0.14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13.3368</v>
      </c>
      <c r="E44" t="n">
        <v>7.5</v>
      </c>
      <c r="F44" t="n">
        <v>4.18</v>
      </c>
      <c r="G44" t="n">
        <v>31.34</v>
      </c>
      <c r="H44" t="n">
        <v>0.44</v>
      </c>
      <c r="I44" t="n">
        <v>8</v>
      </c>
      <c r="J44" t="n">
        <v>285.9</v>
      </c>
      <c r="K44" t="n">
        <v>60.56</v>
      </c>
      <c r="L44" t="n">
        <v>7</v>
      </c>
      <c r="M44" t="n">
        <v>6</v>
      </c>
      <c r="N44" t="n">
        <v>78.34</v>
      </c>
      <c r="O44" t="n">
        <v>35494.74</v>
      </c>
      <c r="P44" t="n">
        <v>59.31</v>
      </c>
      <c r="Q44" t="n">
        <v>610.33</v>
      </c>
      <c r="R44" t="n">
        <v>18.28</v>
      </c>
      <c r="S44" t="n">
        <v>13.88</v>
      </c>
      <c r="T44" t="n">
        <v>2303.14</v>
      </c>
      <c r="U44" t="n">
        <v>0.76</v>
      </c>
      <c r="V44" t="n">
        <v>0.95</v>
      </c>
      <c r="W44" t="n">
        <v>0.07000000000000001</v>
      </c>
      <c r="X44" t="n">
        <v>0.14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13.5206</v>
      </c>
      <c r="E45" t="n">
        <v>7.4</v>
      </c>
      <c r="F45" t="n">
        <v>4.13</v>
      </c>
      <c r="G45" t="n">
        <v>35.4</v>
      </c>
      <c r="H45" t="n">
        <v>0.45</v>
      </c>
      <c r="I45" t="n">
        <v>7</v>
      </c>
      <c r="J45" t="n">
        <v>286.4</v>
      </c>
      <c r="K45" t="n">
        <v>60.56</v>
      </c>
      <c r="L45" t="n">
        <v>7.25</v>
      </c>
      <c r="M45" t="n">
        <v>5</v>
      </c>
      <c r="N45" t="n">
        <v>78.59</v>
      </c>
      <c r="O45" t="n">
        <v>35556.78</v>
      </c>
      <c r="P45" t="n">
        <v>58.07</v>
      </c>
      <c r="Q45" t="n">
        <v>610.26</v>
      </c>
      <c r="R45" t="n">
        <v>16.77</v>
      </c>
      <c r="S45" t="n">
        <v>13.88</v>
      </c>
      <c r="T45" t="n">
        <v>1556.65</v>
      </c>
      <c r="U45" t="n">
        <v>0.83</v>
      </c>
      <c r="V45" t="n">
        <v>0.97</v>
      </c>
      <c r="W45" t="n">
        <v>0.06</v>
      </c>
      <c r="X45" t="n">
        <v>0.09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13.4484</v>
      </c>
      <c r="E46" t="n">
        <v>7.44</v>
      </c>
      <c r="F46" t="n">
        <v>4.17</v>
      </c>
      <c r="G46" t="n">
        <v>35.74</v>
      </c>
      <c r="H46" t="n">
        <v>0.47</v>
      </c>
      <c r="I46" t="n">
        <v>7</v>
      </c>
      <c r="J46" t="n">
        <v>286.9</v>
      </c>
      <c r="K46" t="n">
        <v>60.56</v>
      </c>
      <c r="L46" t="n">
        <v>7.5</v>
      </c>
      <c r="M46" t="n">
        <v>5</v>
      </c>
      <c r="N46" t="n">
        <v>78.84999999999999</v>
      </c>
      <c r="O46" t="n">
        <v>35618.8</v>
      </c>
      <c r="P46" t="n">
        <v>58.25</v>
      </c>
      <c r="Q46" t="n">
        <v>610.36</v>
      </c>
      <c r="R46" t="n">
        <v>18.09</v>
      </c>
      <c r="S46" t="n">
        <v>13.88</v>
      </c>
      <c r="T46" t="n">
        <v>2214.71</v>
      </c>
      <c r="U46" t="n">
        <v>0.77</v>
      </c>
      <c r="V46" t="n">
        <v>0.96</v>
      </c>
      <c r="W46" t="n">
        <v>0.06</v>
      </c>
      <c r="X46" t="n">
        <v>0.13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13.4539</v>
      </c>
      <c r="E47" t="n">
        <v>7.43</v>
      </c>
      <c r="F47" t="n">
        <v>4.17</v>
      </c>
      <c r="G47" t="n">
        <v>35.71</v>
      </c>
      <c r="H47" t="n">
        <v>0.48</v>
      </c>
      <c r="I47" t="n">
        <v>7</v>
      </c>
      <c r="J47" t="n">
        <v>287.41</v>
      </c>
      <c r="K47" t="n">
        <v>60.56</v>
      </c>
      <c r="L47" t="n">
        <v>7.75</v>
      </c>
      <c r="M47" t="n">
        <v>5</v>
      </c>
      <c r="N47" t="n">
        <v>79.09999999999999</v>
      </c>
      <c r="O47" t="n">
        <v>35680.92</v>
      </c>
      <c r="P47" t="n">
        <v>57.11</v>
      </c>
      <c r="Q47" t="n">
        <v>610.28</v>
      </c>
      <c r="R47" t="n">
        <v>18.03</v>
      </c>
      <c r="S47" t="n">
        <v>13.88</v>
      </c>
      <c r="T47" t="n">
        <v>2185.59</v>
      </c>
      <c r="U47" t="n">
        <v>0.77</v>
      </c>
      <c r="V47" t="n">
        <v>0.96</v>
      </c>
      <c r="W47" t="n">
        <v>0.06</v>
      </c>
      <c r="X47" t="n">
        <v>0.13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13.6044</v>
      </c>
      <c r="E48" t="n">
        <v>7.35</v>
      </c>
      <c r="F48" t="n">
        <v>4.14</v>
      </c>
      <c r="G48" t="n">
        <v>41.36</v>
      </c>
      <c r="H48" t="n">
        <v>0.49</v>
      </c>
      <c r="I48" t="n">
        <v>6</v>
      </c>
      <c r="J48" t="n">
        <v>287.91</v>
      </c>
      <c r="K48" t="n">
        <v>60.56</v>
      </c>
      <c r="L48" t="n">
        <v>8</v>
      </c>
      <c r="M48" t="n">
        <v>4</v>
      </c>
      <c r="N48" t="n">
        <v>79.36</v>
      </c>
      <c r="O48" t="n">
        <v>35743.15</v>
      </c>
      <c r="P48" t="n">
        <v>55.81</v>
      </c>
      <c r="Q48" t="n">
        <v>610.26</v>
      </c>
      <c r="R48" t="n">
        <v>16.99</v>
      </c>
      <c r="S48" t="n">
        <v>13.88</v>
      </c>
      <c r="T48" t="n">
        <v>1671.12</v>
      </c>
      <c r="U48" t="n">
        <v>0.82</v>
      </c>
      <c r="V48" t="n">
        <v>0.96</v>
      </c>
      <c r="W48" t="n">
        <v>0.06</v>
      </c>
      <c r="X48" t="n">
        <v>0.1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13.6029</v>
      </c>
      <c r="E49" t="n">
        <v>7.35</v>
      </c>
      <c r="F49" t="n">
        <v>4.14</v>
      </c>
      <c r="G49" t="n">
        <v>41.37</v>
      </c>
      <c r="H49" t="n">
        <v>0.51</v>
      </c>
      <c r="I49" t="n">
        <v>6</v>
      </c>
      <c r="J49" t="n">
        <v>288.42</v>
      </c>
      <c r="K49" t="n">
        <v>60.56</v>
      </c>
      <c r="L49" t="n">
        <v>8.25</v>
      </c>
      <c r="M49" t="n">
        <v>4</v>
      </c>
      <c r="N49" t="n">
        <v>79.61</v>
      </c>
      <c r="O49" t="n">
        <v>35805.48</v>
      </c>
      <c r="P49" t="n">
        <v>55.93</v>
      </c>
      <c r="Q49" t="n">
        <v>610.26</v>
      </c>
      <c r="R49" t="n">
        <v>17.04</v>
      </c>
      <c r="S49" t="n">
        <v>13.88</v>
      </c>
      <c r="T49" t="n">
        <v>1694.15</v>
      </c>
      <c r="U49" t="n">
        <v>0.8100000000000001</v>
      </c>
      <c r="V49" t="n">
        <v>0.96</v>
      </c>
      <c r="W49" t="n">
        <v>0.06</v>
      </c>
      <c r="X49" t="n">
        <v>0.1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13.5993</v>
      </c>
      <c r="E50" t="n">
        <v>7.35</v>
      </c>
      <c r="F50" t="n">
        <v>4.14</v>
      </c>
      <c r="G50" t="n">
        <v>41.39</v>
      </c>
      <c r="H50" t="n">
        <v>0.52</v>
      </c>
      <c r="I50" t="n">
        <v>6</v>
      </c>
      <c r="J50" t="n">
        <v>288.92</v>
      </c>
      <c r="K50" t="n">
        <v>60.56</v>
      </c>
      <c r="L50" t="n">
        <v>8.5</v>
      </c>
      <c r="M50" t="n">
        <v>4</v>
      </c>
      <c r="N50" t="n">
        <v>79.87</v>
      </c>
      <c r="O50" t="n">
        <v>35867.91</v>
      </c>
      <c r="P50" t="n">
        <v>55.57</v>
      </c>
      <c r="Q50" t="n">
        <v>610.26</v>
      </c>
      <c r="R50" t="n">
        <v>17.03</v>
      </c>
      <c r="S50" t="n">
        <v>13.88</v>
      </c>
      <c r="T50" t="n">
        <v>1690.19</v>
      </c>
      <c r="U50" t="n">
        <v>0.82</v>
      </c>
      <c r="V50" t="n">
        <v>0.96</v>
      </c>
      <c r="W50" t="n">
        <v>0.06</v>
      </c>
      <c r="X50" t="n">
        <v>0.1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13.5988</v>
      </c>
      <c r="E51" t="n">
        <v>7.35</v>
      </c>
      <c r="F51" t="n">
        <v>4.14</v>
      </c>
      <c r="G51" t="n">
        <v>41.39</v>
      </c>
      <c r="H51" t="n">
        <v>0.54</v>
      </c>
      <c r="I51" t="n">
        <v>6</v>
      </c>
      <c r="J51" t="n">
        <v>289.43</v>
      </c>
      <c r="K51" t="n">
        <v>60.56</v>
      </c>
      <c r="L51" t="n">
        <v>8.75</v>
      </c>
      <c r="M51" t="n">
        <v>2</v>
      </c>
      <c r="N51" t="n">
        <v>80.12</v>
      </c>
      <c r="O51" t="n">
        <v>35930.44</v>
      </c>
      <c r="P51" t="n">
        <v>55.21</v>
      </c>
      <c r="Q51" t="n">
        <v>610.3</v>
      </c>
      <c r="R51" t="n">
        <v>16.96</v>
      </c>
      <c r="S51" t="n">
        <v>13.88</v>
      </c>
      <c r="T51" t="n">
        <v>1656.78</v>
      </c>
      <c r="U51" t="n">
        <v>0.82</v>
      </c>
      <c r="V51" t="n">
        <v>0.96</v>
      </c>
      <c r="W51" t="n">
        <v>0.07000000000000001</v>
      </c>
      <c r="X51" t="n">
        <v>0.1</v>
      </c>
      <c r="Y51" t="n">
        <v>1</v>
      </c>
      <c r="Z51" t="n">
        <v>10</v>
      </c>
    </row>
    <row r="52">
      <c r="A52" t="n">
        <v>32</v>
      </c>
      <c r="B52" t="n">
        <v>140</v>
      </c>
      <c r="C52" t="inlineStr">
        <is>
          <t xml:space="preserve">CONCLUIDO	</t>
        </is>
      </c>
      <c r="D52" t="n">
        <v>13.5895</v>
      </c>
      <c r="E52" t="n">
        <v>7.36</v>
      </c>
      <c r="F52" t="n">
        <v>4.14</v>
      </c>
      <c r="G52" t="n">
        <v>41.44</v>
      </c>
      <c r="H52" t="n">
        <v>0.55</v>
      </c>
      <c r="I52" t="n">
        <v>6</v>
      </c>
      <c r="J52" t="n">
        <v>289.94</v>
      </c>
      <c r="K52" t="n">
        <v>60.56</v>
      </c>
      <c r="L52" t="n">
        <v>9</v>
      </c>
      <c r="M52" t="n">
        <v>0</v>
      </c>
      <c r="N52" t="n">
        <v>80.38</v>
      </c>
      <c r="O52" t="n">
        <v>35993.08</v>
      </c>
      <c r="P52" t="n">
        <v>54.99</v>
      </c>
      <c r="Q52" t="n">
        <v>610.26</v>
      </c>
      <c r="R52" t="n">
        <v>17.01</v>
      </c>
      <c r="S52" t="n">
        <v>13.88</v>
      </c>
      <c r="T52" t="n">
        <v>1678.57</v>
      </c>
      <c r="U52" t="n">
        <v>0.82</v>
      </c>
      <c r="V52" t="n">
        <v>0.96</v>
      </c>
      <c r="W52" t="n">
        <v>0.07000000000000001</v>
      </c>
      <c r="X52" t="n">
        <v>0.1</v>
      </c>
      <c r="Y52" t="n">
        <v>1</v>
      </c>
      <c r="Z52" t="n">
        <v>10</v>
      </c>
    </row>
    <row r="53">
      <c r="A53" t="n">
        <v>0</v>
      </c>
      <c r="B53" t="n">
        <v>40</v>
      </c>
      <c r="C53" t="inlineStr">
        <is>
          <t xml:space="preserve">CONCLUIDO	</t>
        </is>
      </c>
      <c r="D53" t="n">
        <v>14.515</v>
      </c>
      <c r="E53" t="n">
        <v>6.89</v>
      </c>
      <c r="F53" t="n">
        <v>4.5</v>
      </c>
      <c r="G53" t="n">
        <v>11.24</v>
      </c>
      <c r="H53" t="n">
        <v>0.2</v>
      </c>
      <c r="I53" t="n">
        <v>24</v>
      </c>
      <c r="J53" t="n">
        <v>89.87</v>
      </c>
      <c r="K53" t="n">
        <v>37.55</v>
      </c>
      <c r="L53" t="n">
        <v>1</v>
      </c>
      <c r="M53" t="n">
        <v>22</v>
      </c>
      <c r="N53" t="n">
        <v>11.32</v>
      </c>
      <c r="O53" t="n">
        <v>11317.98</v>
      </c>
      <c r="P53" t="n">
        <v>32.01</v>
      </c>
      <c r="Q53" t="n">
        <v>610.38</v>
      </c>
      <c r="R53" t="n">
        <v>28.18</v>
      </c>
      <c r="S53" t="n">
        <v>13.88</v>
      </c>
      <c r="T53" t="n">
        <v>7175.65</v>
      </c>
      <c r="U53" t="n">
        <v>0.49</v>
      </c>
      <c r="V53" t="n">
        <v>0.89</v>
      </c>
      <c r="W53" t="n">
        <v>0.09</v>
      </c>
      <c r="X53" t="n">
        <v>0.46</v>
      </c>
      <c r="Y53" t="n">
        <v>1</v>
      </c>
      <c r="Z53" t="n">
        <v>10</v>
      </c>
    </row>
    <row r="54">
      <c r="A54" t="n">
        <v>1</v>
      </c>
      <c r="B54" t="n">
        <v>40</v>
      </c>
      <c r="C54" t="inlineStr">
        <is>
          <t xml:space="preserve">CONCLUIDO	</t>
        </is>
      </c>
      <c r="D54" t="n">
        <v>15.0063</v>
      </c>
      <c r="E54" t="n">
        <v>6.66</v>
      </c>
      <c r="F54" t="n">
        <v>4.38</v>
      </c>
      <c r="G54" t="n">
        <v>14.61</v>
      </c>
      <c r="H54" t="n">
        <v>0.24</v>
      </c>
      <c r="I54" t="n">
        <v>18</v>
      </c>
      <c r="J54" t="n">
        <v>90.18000000000001</v>
      </c>
      <c r="K54" t="n">
        <v>37.55</v>
      </c>
      <c r="L54" t="n">
        <v>1.25</v>
      </c>
      <c r="M54" t="n">
        <v>11</v>
      </c>
      <c r="N54" t="n">
        <v>11.37</v>
      </c>
      <c r="O54" t="n">
        <v>11355.7</v>
      </c>
      <c r="P54" t="n">
        <v>29.18</v>
      </c>
      <c r="Q54" t="n">
        <v>610.3</v>
      </c>
      <c r="R54" t="n">
        <v>24.88</v>
      </c>
      <c r="S54" t="n">
        <v>13.88</v>
      </c>
      <c r="T54" t="n">
        <v>5557.27</v>
      </c>
      <c r="U54" t="n">
        <v>0.5600000000000001</v>
      </c>
      <c r="V54" t="n">
        <v>0.91</v>
      </c>
      <c r="W54" t="n">
        <v>0.08</v>
      </c>
      <c r="X54" t="n">
        <v>0.34</v>
      </c>
      <c r="Y54" t="n">
        <v>1</v>
      </c>
      <c r="Z54" t="n">
        <v>10</v>
      </c>
    </row>
    <row r="55">
      <c r="A55" t="n">
        <v>2</v>
      </c>
      <c r="B55" t="n">
        <v>40</v>
      </c>
      <c r="C55" t="inlineStr">
        <is>
          <t xml:space="preserve">CONCLUIDO	</t>
        </is>
      </c>
      <c r="D55" t="n">
        <v>15.0659</v>
      </c>
      <c r="E55" t="n">
        <v>6.64</v>
      </c>
      <c r="F55" t="n">
        <v>4.38</v>
      </c>
      <c r="G55" t="n">
        <v>15.45</v>
      </c>
      <c r="H55" t="n">
        <v>0.29</v>
      </c>
      <c r="I55" t="n">
        <v>17</v>
      </c>
      <c r="J55" t="n">
        <v>90.48</v>
      </c>
      <c r="K55" t="n">
        <v>37.55</v>
      </c>
      <c r="L55" t="n">
        <v>1.5</v>
      </c>
      <c r="M55" t="n">
        <v>0</v>
      </c>
      <c r="N55" t="n">
        <v>11.43</v>
      </c>
      <c r="O55" t="n">
        <v>11393.43</v>
      </c>
      <c r="P55" t="n">
        <v>28.5</v>
      </c>
      <c r="Q55" t="n">
        <v>610.37</v>
      </c>
      <c r="R55" t="n">
        <v>23.98</v>
      </c>
      <c r="S55" t="n">
        <v>13.88</v>
      </c>
      <c r="T55" t="n">
        <v>5112.01</v>
      </c>
      <c r="U55" t="n">
        <v>0.58</v>
      </c>
      <c r="V55" t="n">
        <v>0.91</v>
      </c>
      <c r="W55" t="n">
        <v>0.1</v>
      </c>
      <c r="X55" t="n">
        <v>0.34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9.1547</v>
      </c>
      <c r="E56" t="n">
        <v>10.92</v>
      </c>
      <c r="F56" t="n">
        <v>5.29</v>
      </c>
      <c r="G56" t="n">
        <v>5.2</v>
      </c>
      <c r="H56" t="n">
        <v>0.07000000000000001</v>
      </c>
      <c r="I56" t="n">
        <v>61</v>
      </c>
      <c r="J56" t="n">
        <v>242.64</v>
      </c>
      <c r="K56" t="n">
        <v>58.47</v>
      </c>
      <c r="L56" t="n">
        <v>1</v>
      </c>
      <c r="M56" t="n">
        <v>59</v>
      </c>
      <c r="N56" t="n">
        <v>58.17</v>
      </c>
      <c r="O56" t="n">
        <v>30160.1</v>
      </c>
      <c r="P56" t="n">
        <v>82.84999999999999</v>
      </c>
      <c r="Q56" t="n">
        <v>610.5</v>
      </c>
      <c r="R56" t="n">
        <v>52.98</v>
      </c>
      <c r="S56" t="n">
        <v>13.88</v>
      </c>
      <c r="T56" t="n">
        <v>19390.76</v>
      </c>
      <c r="U56" t="n">
        <v>0.26</v>
      </c>
      <c r="V56" t="n">
        <v>0.75</v>
      </c>
      <c r="W56" t="n">
        <v>0.15</v>
      </c>
      <c r="X56" t="n">
        <v>1.24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10.0985</v>
      </c>
      <c r="E57" t="n">
        <v>9.9</v>
      </c>
      <c r="F57" t="n">
        <v>4.97</v>
      </c>
      <c r="G57" t="n">
        <v>6.49</v>
      </c>
      <c r="H57" t="n">
        <v>0.09</v>
      </c>
      <c r="I57" t="n">
        <v>46</v>
      </c>
      <c r="J57" t="n">
        <v>243.08</v>
      </c>
      <c r="K57" t="n">
        <v>58.47</v>
      </c>
      <c r="L57" t="n">
        <v>1.25</v>
      </c>
      <c r="M57" t="n">
        <v>44</v>
      </c>
      <c r="N57" t="n">
        <v>58.36</v>
      </c>
      <c r="O57" t="n">
        <v>30214.33</v>
      </c>
      <c r="P57" t="n">
        <v>77.36</v>
      </c>
      <c r="Q57" t="n">
        <v>610.45</v>
      </c>
      <c r="R57" t="n">
        <v>43.13</v>
      </c>
      <c r="S57" t="n">
        <v>13.88</v>
      </c>
      <c r="T57" t="n">
        <v>14541.9</v>
      </c>
      <c r="U57" t="n">
        <v>0.32</v>
      </c>
      <c r="V57" t="n">
        <v>0.8</v>
      </c>
      <c r="W57" t="n">
        <v>0.13</v>
      </c>
      <c r="X57" t="n">
        <v>0.93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10.7588</v>
      </c>
      <c r="E58" t="n">
        <v>9.289999999999999</v>
      </c>
      <c r="F58" t="n">
        <v>4.79</v>
      </c>
      <c r="G58" t="n">
        <v>7.77</v>
      </c>
      <c r="H58" t="n">
        <v>0.11</v>
      </c>
      <c r="I58" t="n">
        <v>37</v>
      </c>
      <c r="J58" t="n">
        <v>243.52</v>
      </c>
      <c r="K58" t="n">
        <v>58.47</v>
      </c>
      <c r="L58" t="n">
        <v>1.5</v>
      </c>
      <c r="M58" t="n">
        <v>35</v>
      </c>
      <c r="N58" t="n">
        <v>58.55</v>
      </c>
      <c r="O58" t="n">
        <v>30268.64</v>
      </c>
      <c r="P58" t="n">
        <v>73.89</v>
      </c>
      <c r="Q58" t="n">
        <v>610.5</v>
      </c>
      <c r="R58" t="n">
        <v>37.43</v>
      </c>
      <c r="S58" t="n">
        <v>13.88</v>
      </c>
      <c r="T58" t="n">
        <v>11735.99</v>
      </c>
      <c r="U58" t="n">
        <v>0.37</v>
      </c>
      <c r="V58" t="n">
        <v>0.83</v>
      </c>
      <c r="W58" t="n">
        <v>0.11</v>
      </c>
      <c r="X58" t="n">
        <v>0.75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11.3654</v>
      </c>
      <c r="E59" t="n">
        <v>8.800000000000001</v>
      </c>
      <c r="F59" t="n">
        <v>4.62</v>
      </c>
      <c r="G59" t="n">
        <v>9.25</v>
      </c>
      <c r="H59" t="n">
        <v>0.13</v>
      </c>
      <c r="I59" t="n">
        <v>30</v>
      </c>
      <c r="J59" t="n">
        <v>243.96</v>
      </c>
      <c r="K59" t="n">
        <v>58.47</v>
      </c>
      <c r="L59" t="n">
        <v>1.75</v>
      </c>
      <c r="M59" t="n">
        <v>28</v>
      </c>
      <c r="N59" t="n">
        <v>58.74</v>
      </c>
      <c r="O59" t="n">
        <v>30323.01</v>
      </c>
      <c r="P59" t="n">
        <v>70.77</v>
      </c>
      <c r="Q59" t="n">
        <v>610.26</v>
      </c>
      <c r="R59" t="n">
        <v>32.38</v>
      </c>
      <c r="S59" t="n">
        <v>13.88</v>
      </c>
      <c r="T59" t="n">
        <v>9247.17</v>
      </c>
      <c r="U59" t="n">
        <v>0.43</v>
      </c>
      <c r="V59" t="n">
        <v>0.86</v>
      </c>
      <c r="W59" t="n">
        <v>0.1</v>
      </c>
      <c r="X59" t="n">
        <v>0.58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11.721</v>
      </c>
      <c r="E60" t="n">
        <v>8.529999999999999</v>
      </c>
      <c r="F60" t="n">
        <v>4.55</v>
      </c>
      <c r="G60" t="n">
        <v>10.49</v>
      </c>
      <c r="H60" t="n">
        <v>0.15</v>
      </c>
      <c r="I60" t="n">
        <v>26</v>
      </c>
      <c r="J60" t="n">
        <v>244.41</v>
      </c>
      <c r="K60" t="n">
        <v>58.47</v>
      </c>
      <c r="L60" t="n">
        <v>2</v>
      </c>
      <c r="M60" t="n">
        <v>24</v>
      </c>
      <c r="N60" t="n">
        <v>58.93</v>
      </c>
      <c r="O60" t="n">
        <v>30377.45</v>
      </c>
      <c r="P60" t="n">
        <v>69.05</v>
      </c>
      <c r="Q60" t="n">
        <v>610.34</v>
      </c>
      <c r="R60" t="n">
        <v>29.69</v>
      </c>
      <c r="S60" t="n">
        <v>13.88</v>
      </c>
      <c r="T60" t="n">
        <v>7919.36</v>
      </c>
      <c r="U60" t="n">
        <v>0.47</v>
      </c>
      <c r="V60" t="n">
        <v>0.88</v>
      </c>
      <c r="W60" t="n">
        <v>0.1</v>
      </c>
      <c r="X60" t="n">
        <v>0.51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12.0152</v>
      </c>
      <c r="E61" t="n">
        <v>8.32</v>
      </c>
      <c r="F61" t="n">
        <v>4.48</v>
      </c>
      <c r="G61" t="n">
        <v>11.69</v>
      </c>
      <c r="H61" t="n">
        <v>0.16</v>
      </c>
      <c r="I61" t="n">
        <v>23</v>
      </c>
      <c r="J61" t="n">
        <v>244.85</v>
      </c>
      <c r="K61" t="n">
        <v>58.47</v>
      </c>
      <c r="L61" t="n">
        <v>2.25</v>
      </c>
      <c r="M61" t="n">
        <v>21</v>
      </c>
      <c r="N61" t="n">
        <v>59.12</v>
      </c>
      <c r="O61" t="n">
        <v>30431.96</v>
      </c>
      <c r="P61" t="n">
        <v>67.52</v>
      </c>
      <c r="Q61" t="n">
        <v>610.4</v>
      </c>
      <c r="R61" t="n">
        <v>27.6</v>
      </c>
      <c r="S61" t="n">
        <v>13.88</v>
      </c>
      <c r="T61" t="n">
        <v>6887.67</v>
      </c>
      <c r="U61" t="n">
        <v>0.5</v>
      </c>
      <c r="V61" t="n">
        <v>0.89</v>
      </c>
      <c r="W61" t="n">
        <v>0.09</v>
      </c>
      <c r="X61" t="n">
        <v>0.44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12.3533</v>
      </c>
      <c r="E62" t="n">
        <v>8.1</v>
      </c>
      <c r="F62" t="n">
        <v>4.39</v>
      </c>
      <c r="G62" t="n">
        <v>13.18</v>
      </c>
      <c r="H62" t="n">
        <v>0.18</v>
      </c>
      <c r="I62" t="n">
        <v>20</v>
      </c>
      <c r="J62" t="n">
        <v>245.29</v>
      </c>
      <c r="K62" t="n">
        <v>58.47</v>
      </c>
      <c r="L62" t="n">
        <v>2.5</v>
      </c>
      <c r="M62" t="n">
        <v>18</v>
      </c>
      <c r="N62" t="n">
        <v>59.32</v>
      </c>
      <c r="O62" t="n">
        <v>30486.54</v>
      </c>
      <c r="P62" t="n">
        <v>65.56999999999999</v>
      </c>
      <c r="Q62" t="n">
        <v>610.42</v>
      </c>
      <c r="R62" t="n">
        <v>24.8</v>
      </c>
      <c r="S62" t="n">
        <v>13.88</v>
      </c>
      <c r="T62" t="n">
        <v>5504.95</v>
      </c>
      <c r="U62" t="n">
        <v>0.5600000000000001</v>
      </c>
      <c r="V62" t="n">
        <v>0.91</v>
      </c>
      <c r="W62" t="n">
        <v>0.09</v>
      </c>
      <c r="X62" t="n">
        <v>0.35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12.5453</v>
      </c>
      <c r="E63" t="n">
        <v>7.97</v>
      </c>
      <c r="F63" t="n">
        <v>4.36</v>
      </c>
      <c r="G63" t="n">
        <v>14.55</v>
      </c>
      <c r="H63" t="n">
        <v>0.2</v>
      </c>
      <c r="I63" t="n">
        <v>18</v>
      </c>
      <c r="J63" t="n">
        <v>245.73</v>
      </c>
      <c r="K63" t="n">
        <v>58.47</v>
      </c>
      <c r="L63" t="n">
        <v>2.75</v>
      </c>
      <c r="M63" t="n">
        <v>16</v>
      </c>
      <c r="N63" t="n">
        <v>59.51</v>
      </c>
      <c r="O63" t="n">
        <v>30541.19</v>
      </c>
      <c r="P63" t="n">
        <v>64.59</v>
      </c>
      <c r="Q63" t="n">
        <v>610.36</v>
      </c>
      <c r="R63" t="n">
        <v>24.37</v>
      </c>
      <c r="S63" t="n">
        <v>13.88</v>
      </c>
      <c r="T63" t="n">
        <v>5301.73</v>
      </c>
      <c r="U63" t="n">
        <v>0.57</v>
      </c>
      <c r="V63" t="n">
        <v>0.91</v>
      </c>
      <c r="W63" t="n">
        <v>0.07000000000000001</v>
      </c>
      <c r="X63" t="n">
        <v>0.32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12.5755</v>
      </c>
      <c r="E64" t="n">
        <v>7.95</v>
      </c>
      <c r="F64" t="n">
        <v>4.39</v>
      </c>
      <c r="G64" t="n">
        <v>15.5</v>
      </c>
      <c r="H64" t="n">
        <v>0.22</v>
      </c>
      <c r="I64" t="n">
        <v>17</v>
      </c>
      <c r="J64" t="n">
        <v>246.18</v>
      </c>
      <c r="K64" t="n">
        <v>58.47</v>
      </c>
      <c r="L64" t="n">
        <v>3</v>
      </c>
      <c r="M64" t="n">
        <v>15</v>
      </c>
      <c r="N64" t="n">
        <v>59.7</v>
      </c>
      <c r="O64" t="n">
        <v>30595.91</v>
      </c>
      <c r="P64" t="n">
        <v>64.53</v>
      </c>
      <c r="Q64" t="n">
        <v>610.3200000000001</v>
      </c>
      <c r="R64" t="n">
        <v>25.12</v>
      </c>
      <c r="S64" t="n">
        <v>13.88</v>
      </c>
      <c r="T64" t="n">
        <v>5681.12</v>
      </c>
      <c r="U64" t="n">
        <v>0.55</v>
      </c>
      <c r="V64" t="n">
        <v>0.91</v>
      </c>
      <c r="W64" t="n">
        <v>0.08</v>
      </c>
      <c r="X64" t="n">
        <v>0.35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12.8292</v>
      </c>
      <c r="E65" t="n">
        <v>7.79</v>
      </c>
      <c r="F65" t="n">
        <v>4.33</v>
      </c>
      <c r="G65" t="n">
        <v>17.32</v>
      </c>
      <c r="H65" t="n">
        <v>0.23</v>
      </c>
      <c r="I65" t="n">
        <v>15</v>
      </c>
      <c r="J65" t="n">
        <v>246.62</v>
      </c>
      <c r="K65" t="n">
        <v>58.47</v>
      </c>
      <c r="L65" t="n">
        <v>3.25</v>
      </c>
      <c r="M65" t="n">
        <v>13</v>
      </c>
      <c r="N65" t="n">
        <v>59.9</v>
      </c>
      <c r="O65" t="n">
        <v>30650.7</v>
      </c>
      <c r="P65" t="n">
        <v>63.07</v>
      </c>
      <c r="Q65" t="n">
        <v>610.29</v>
      </c>
      <c r="R65" t="n">
        <v>23.05</v>
      </c>
      <c r="S65" t="n">
        <v>13.88</v>
      </c>
      <c r="T65" t="n">
        <v>4655.45</v>
      </c>
      <c r="U65" t="n">
        <v>0.6</v>
      </c>
      <c r="V65" t="n">
        <v>0.92</v>
      </c>
      <c r="W65" t="n">
        <v>0.08</v>
      </c>
      <c r="X65" t="n">
        <v>0.29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12.9431</v>
      </c>
      <c r="E66" t="n">
        <v>7.73</v>
      </c>
      <c r="F66" t="n">
        <v>4.31</v>
      </c>
      <c r="G66" t="n">
        <v>18.46</v>
      </c>
      <c r="H66" t="n">
        <v>0.25</v>
      </c>
      <c r="I66" t="n">
        <v>14</v>
      </c>
      <c r="J66" t="n">
        <v>247.07</v>
      </c>
      <c r="K66" t="n">
        <v>58.47</v>
      </c>
      <c r="L66" t="n">
        <v>3.5</v>
      </c>
      <c r="M66" t="n">
        <v>12</v>
      </c>
      <c r="N66" t="n">
        <v>60.09</v>
      </c>
      <c r="O66" t="n">
        <v>30705.56</v>
      </c>
      <c r="P66" t="n">
        <v>62.08</v>
      </c>
      <c r="Q66" t="n">
        <v>610.4</v>
      </c>
      <c r="R66" t="n">
        <v>22.34</v>
      </c>
      <c r="S66" t="n">
        <v>13.88</v>
      </c>
      <c r="T66" t="n">
        <v>4305.8</v>
      </c>
      <c r="U66" t="n">
        <v>0.62</v>
      </c>
      <c r="V66" t="n">
        <v>0.93</v>
      </c>
      <c r="W66" t="n">
        <v>0.08</v>
      </c>
      <c r="X66" t="n">
        <v>0.27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13.07</v>
      </c>
      <c r="E67" t="n">
        <v>7.65</v>
      </c>
      <c r="F67" t="n">
        <v>4.28</v>
      </c>
      <c r="G67" t="n">
        <v>19.76</v>
      </c>
      <c r="H67" t="n">
        <v>0.27</v>
      </c>
      <c r="I67" t="n">
        <v>13</v>
      </c>
      <c r="J67" t="n">
        <v>247.51</v>
      </c>
      <c r="K67" t="n">
        <v>58.47</v>
      </c>
      <c r="L67" t="n">
        <v>3.75</v>
      </c>
      <c r="M67" t="n">
        <v>11</v>
      </c>
      <c r="N67" t="n">
        <v>60.29</v>
      </c>
      <c r="O67" t="n">
        <v>30760.49</v>
      </c>
      <c r="P67" t="n">
        <v>61.2</v>
      </c>
      <c r="Q67" t="n">
        <v>610.35</v>
      </c>
      <c r="R67" t="n">
        <v>21.49</v>
      </c>
      <c r="S67" t="n">
        <v>13.88</v>
      </c>
      <c r="T67" t="n">
        <v>3886.44</v>
      </c>
      <c r="U67" t="n">
        <v>0.65</v>
      </c>
      <c r="V67" t="n">
        <v>0.93</v>
      </c>
      <c r="W67" t="n">
        <v>0.07000000000000001</v>
      </c>
      <c r="X67" t="n">
        <v>0.24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13.1902</v>
      </c>
      <c r="E68" t="n">
        <v>7.58</v>
      </c>
      <c r="F68" t="n">
        <v>4.26</v>
      </c>
      <c r="G68" t="n">
        <v>21.29</v>
      </c>
      <c r="H68" t="n">
        <v>0.29</v>
      </c>
      <c r="I68" t="n">
        <v>12</v>
      </c>
      <c r="J68" t="n">
        <v>247.96</v>
      </c>
      <c r="K68" t="n">
        <v>58.47</v>
      </c>
      <c r="L68" t="n">
        <v>4</v>
      </c>
      <c r="M68" t="n">
        <v>10</v>
      </c>
      <c r="N68" t="n">
        <v>60.48</v>
      </c>
      <c r="O68" t="n">
        <v>30815.5</v>
      </c>
      <c r="P68" t="n">
        <v>60.25</v>
      </c>
      <c r="Q68" t="n">
        <v>610.26</v>
      </c>
      <c r="R68" t="n">
        <v>20.8</v>
      </c>
      <c r="S68" t="n">
        <v>13.88</v>
      </c>
      <c r="T68" t="n">
        <v>3544.84</v>
      </c>
      <c r="U68" t="n">
        <v>0.67</v>
      </c>
      <c r="V68" t="n">
        <v>0.9399999999999999</v>
      </c>
      <c r="W68" t="n">
        <v>0.07000000000000001</v>
      </c>
      <c r="X68" t="n">
        <v>0.22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13.3067</v>
      </c>
      <c r="E69" t="n">
        <v>7.52</v>
      </c>
      <c r="F69" t="n">
        <v>4.24</v>
      </c>
      <c r="G69" t="n">
        <v>23.12</v>
      </c>
      <c r="H69" t="n">
        <v>0.3</v>
      </c>
      <c r="I69" t="n">
        <v>11</v>
      </c>
      <c r="J69" t="n">
        <v>248.4</v>
      </c>
      <c r="K69" t="n">
        <v>58.47</v>
      </c>
      <c r="L69" t="n">
        <v>4.25</v>
      </c>
      <c r="M69" t="n">
        <v>9</v>
      </c>
      <c r="N69" t="n">
        <v>60.68</v>
      </c>
      <c r="O69" t="n">
        <v>30870.57</v>
      </c>
      <c r="P69" t="n">
        <v>59.18</v>
      </c>
      <c r="Q69" t="n">
        <v>610.29</v>
      </c>
      <c r="R69" t="n">
        <v>20.22</v>
      </c>
      <c r="S69" t="n">
        <v>13.88</v>
      </c>
      <c r="T69" t="n">
        <v>3258.42</v>
      </c>
      <c r="U69" t="n">
        <v>0.6899999999999999</v>
      </c>
      <c r="V69" t="n">
        <v>0.9399999999999999</v>
      </c>
      <c r="W69" t="n">
        <v>0.07000000000000001</v>
      </c>
      <c r="X69" t="n">
        <v>0.2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13.3107</v>
      </c>
      <c r="E70" t="n">
        <v>7.51</v>
      </c>
      <c r="F70" t="n">
        <v>4.24</v>
      </c>
      <c r="G70" t="n">
        <v>23.11</v>
      </c>
      <c r="H70" t="n">
        <v>0.32</v>
      </c>
      <c r="I70" t="n">
        <v>11</v>
      </c>
      <c r="J70" t="n">
        <v>248.85</v>
      </c>
      <c r="K70" t="n">
        <v>58.47</v>
      </c>
      <c r="L70" t="n">
        <v>4.5</v>
      </c>
      <c r="M70" t="n">
        <v>9</v>
      </c>
      <c r="N70" t="n">
        <v>60.88</v>
      </c>
      <c r="O70" t="n">
        <v>30925.72</v>
      </c>
      <c r="P70" t="n">
        <v>58.69</v>
      </c>
      <c r="Q70" t="n">
        <v>610.35</v>
      </c>
      <c r="R70" t="n">
        <v>20.07</v>
      </c>
      <c r="S70" t="n">
        <v>13.88</v>
      </c>
      <c r="T70" t="n">
        <v>3182.83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13.5039</v>
      </c>
      <c r="E71" t="n">
        <v>7.41</v>
      </c>
      <c r="F71" t="n">
        <v>4.18</v>
      </c>
      <c r="G71" t="n">
        <v>25.06</v>
      </c>
      <c r="H71" t="n">
        <v>0.34</v>
      </c>
      <c r="I71" t="n">
        <v>10</v>
      </c>
      <c r="J71" t="n">
        <v>249.3</v>
      </c>
      <c r="K71" t="n">
        <v>58.47</v>
      </c>
      <c r="L71" t="n">
        <v>4.75</v>
      </c>
      <c r="M71" t="n">
        <v>8</v>
      </c>
      <c r="N71" t="n">
        <v>61.07</v>
      </c>
      <c r="O71" t="n">
        <v>30980.93</v>
      </c>
      <c r="P71" t="n">
        <v>57.01</v>
      </c>
      <c r="Q71" t="n">
        <v>610.3099999999999</v>
      </c>
      <c r="R71" t="n">
        <v>18.22</v>
      </c>
      <c r="S71" t="n">
        <v>13.88</v>
      </c>
      <c r="T71" t="n">
        <v>2264.48</v>
      </c>
      <c r="U71" t="n">
        <v>0.76</v>
      </c>
      <c r="V71" t="n">
        <v>0.96</v>
      </c>
      <c r="W71" t="n">
        <v>0.07000000000000001</v>
      </c>
      <c r="X71" t="n">
        <v>0.14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13.3725</v>
      </c>
      <c r="E72" t="n">
        <v>7.48</v>
      </c>
      <c r="F72" t="n">
        <v>4.25</v>
      </c>
      <c r="G72" t="n">
        <v>25.49</v>
      </c>
      <c r="H72" t="n">
        <v>0.36</v>
      </c>
      <c r="I72" t="n">
        <v>10</v>
      </c>
      <c r="J72" t="n">
        <v>249.75</v>
      </c>
      <c r="K72" t="n">
        <v>58.47</v>
      </c>
      <c r="L72" t="n">
        <v>5</v>
      </c>
      <c r="M72" t="n">
        <v>8</v>
      </c>
      <c r="N72" t="n">
        <v>61.27</v>
      </c>
      <c r="O72" t="n">
        <v>31036.22</v>
      </c>
      <c r="P72" t="n">
        <v>57.66</v>
      </c>
      <c r="Q72" t="n">
        <v>610.26</v>
      </c>
      <c r="R72" t="n">
        <v>20.74</v>
      </c>
      <c r="S72" t="n">
        <v>13.88</v>
      </c>
      <c r="T72" t="n">
        <v>3523.59</v>
      </c>
      <c r="U72" t="n">
        <v>0.67</v>
      </c>
      <c r="V72" t="n">
        <v>0.9399999999999999</v>
      </c>
      <c r="W72" t="n">
        <v>0.07000000000000001</v>
      </c>
      <c r="X72" t="n">
        <v>0.21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13.5267</v>
      </c>
      <c r="E73" t="n">
        <v>7.39</v>
      </c>
      <c r="F73" t="n">
        <v>4.21</v>
      </c>
      <c r="G73" t="n">
        <v>28.07</v>
      </c>
      <c r="H73" t="n">
        <v>0.37</v>
      </c>
      <c r="I73" t="n">
        <v>9</v>
      </c>
      <c r="J73" t="n">
        <v>250.2</v>
      </c>
      <c r="K73" t="n">
        <v>58.47</v>
      </c>
      <c r="L73" t="n">
        <v>5.25</v>
      </c>
      <c r="M73" t="n">
        <v>7</v>
      </c>
      <c r="N73" t="n">
        <v>61.47</v>
      </c>
      <c r="O73" t="n">
        <v>31091.59</v>
      </c>
      <c r="P73" t="n">
        <v>56.58</v>
      </c>
      <c r="Q73" t="n">
        <v>610.27</v>
      </c>
      <c r="R73" t="n">
        <v>19.32</v>
      </c>
      <c r="S73" t="n">
        <v>13.88</v>
      </c>
      <c r="T73" t="n">
        <v>2819.68</v>
      </c>
      <c r="U73" t="n">
        <v>0.72</v>
      </c>
      <c r="V73" t="n">
        <v>0.95</v>
      </c>
      <c r="W73" t="n">
        <v>0.07000000000000001</v>
      </c>
      <c r="X73" t="n">
        <v>0.17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13.5267</v>
      </c>
      <c r="E74" t="n">
        <v>7.39</v>
      </c>
      <c r="F74" t="n">
        <v>4.21</v>
      </c>
      <c r="G74" t="n">
        <v>28.07</v>
      </c>
      <c r="H74" t="n">
        <v>0.39</v>
      </c>
      <c r="I74" t="n">
        <v>9</v>
      </c>
      <c r="J74" t="n">
        <v>250.64</v>
      </c>
      <c r="K74" t="n">
        <v>58.47</v>
      </c>
      <c r="L74" t="n">
        <v>5.5</v>
      </c>
      <c r="M74" t="n">
        <v>7</v>
      </c>
      <c r="N74" t="n">
        <v>61.67</v>
      </c>
      <c r="O74" t="n">
        <v>31147.02</v>
      </c>
      <c r="P74" t="n">
        <v>55.86</v>
      </c>
      <c r="Q74" t="n">
        <v>610.26</v>
      </c>
      <c r="R74" t="n">
        <v>19.39</v>
      </c>
      <c r="S74" t="n">
        <v>13.88</v>
      </c>
      <c r="T74" t="n">
        <v>2856.4</v>
      </c>
      <c r="U74" t="n">
        <v>0.72</v>
      </c>
      <c r="V74" t="n">
        <v>0.95</v>
      </c>
      <c r="W74" t="n">
        <v>0.07000000000000001</v>
      </c>
      <c r="X74" t="n">
        <v>0.17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13.6742</v>
      </c>
      <c r="E75" t="n">
        <v>7.31</v>
      </c>
      <c r="F75" t="n">
        <v>4.18</v>
      </c>
      <c r="G75" t="n">
        <v>31.34</v>
      </c>
      <c r="H75" t="n">
        <v>0.41</v>
      </c>
      <c r="I75" t="n">
        <v>8</v>
      </c>
      <c r="J75" t="n">
        <v>251.09</v>
      </c>
      <c r="K75" t="n">
        <v>58.47</v>
      </c>
      <c r="L75" t="n">
        <v>5.75</v>
      </c>
      <c r="M75" t="n">
        <v>6</v>
      </c>
      <c r="N75" t="n">
        <v>61.87</v>
      </c>
      <c r="O75" t="n">
        <v>31202.53</v>
      </c>
      <c r="P75" t="n">
        <v>54.64</v>
      </c>
      <c r="Q75" t="n">
        <v>610.26</v>
      </c>
      <c r="R75" t="n">
        <v>18.33</v>
      </c>
      <c r="S75" t="n">
        <v>13.88</v>
      </c>
      <c r="T75" t="n">
        <v>2328.63</v>
      </c>
      <c r="U75" t="n">
        <v>0.76</v>
      </c>
      <c r="V75" t="n">
        <v>0.95</v>
      </c>
      <c r="W75" t="n">
        <v>0.07000000000000001</v>
      </c>
      <c r="X75" t="n">
        <v>0.14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13.6726</v>
      </c>
      <c r="E76" t="n">
        <v>7.31</v>
      </c>
      <c r="F76" t="n">
        <v>4.18</v>
      </c>
      <c r="G76" t="n">
        <v>31.34</v>
      </c>
      <c r="H76" t="n">
        <v>0.42</v>
      </c>
      <c r="I76" t="n">
        <v>8</v>
      </c>
      <c r="J76" t="n">
        <v>251.55</v>
      </c>
      <c r="K76" t="n">
        <v>58.47</v>
      </c>
      <c r="L76" t="n">
        <v>6</v>
      </c>
      <c r="M76" t="n">
        <v>6</v>
      </c>
      <c r="N76" t="n">
        <v>62.07</v>
      </c>
      <c r="O76" t="n">
        <v>31258.11</v>
      </c>
      <c r="P76" t="n">
        <v>54.08</v>
      </c>
      <c r="Q76" t="n">
        <v>610.26</v>
      </c>
      <c r="R76" t="n">
        <v>18.41</v>
      </c>
      <c r="S76" t="n">
        <v>13.88</v>
      </c>
      <c r="T76" t="n">
        <v>2368.45</v>
      </c>
      <c r="U76" t="n">
        <v>0.75</v>
      </c>
      <c r="V76" t="n">
        <v>0.95</v>
      </c>
      <c r="W76" t="n">
        <v>0.07000000000000001</v>
      </c>
      <c r="X76" t="n">
        <v>0.14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13.6737</v>
      </c>
      <c r="E77" t="n">
        <v>7.31</v>
      </c>
      <c r="F77" t="n">
        <v>4.18</v>
      </c>
      <c r="G77" t="n">
        <v>31.34</v>
      </c>
      <c r="H77" t="n">
        <v>0.44</v>
      </c>
      <c r="I77" t="n">
        <v>8</v>
      </c>
      <c r="J77" t="n">
        <v>252</v>
      </c>
      <c r="K77" t="n">
        <v>58.47</v>
      </c>
      <c r="L77" t="n">
        <v>6.25</v>
      </c>
      <c r="M77" t="n">
        <v>6</v>
      </c>
      <c r="N77" t="n">
        <v>62.27</v>
      </c>
      <c r="O77" t="n">
        <v>31313.77</v>
      </c>
      <c r="P77" t="n">
        <v>53.19</v>
      </c>
      <c r="Q77" t="n">
        <v>610.26</v>
      </c>
      <c r="R77" t="n">
        <v>18.28</v>
      </c>
      <c r="S77" t="n">
        <v>13.88</v>
      </c>
      <c r="T77" t="n">
        <v>2302.75</v>
      </c>
      <c r="U77" t="n">
        <v>0.76</v>
      </c>
      <c r="V77" t="n">
        <v>0.95</v>
      </c>
      <c r="W77" t="n">
        <v>0.07000000000000001</v>
      </c>
      <c r="X77" t="n">
        <v>0.14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13.8456</v>
      </c>
      <c r="E78" t="n">
        <v>7.22</v>
      </c>
      <c r="F78" t="n">
        <v>4.13</v>
      </c>
      <c r="G78" t="n">
        <v>35.44</v>
      </c>
      <c r="H78" t="n">
        <v>0.46</v>
      </c>
      <c r="I78" t="n">
        <v>7</v>
      </c>
      <c r="J78" t="n">
        <v>252.45</v>
      </c>
      <c r="K78" t="n">
        <v>58.47</v>
      </c>
      <c r="L78" t="n">
        <v>6.5</v>
      </c>
      <c r="M78" t="n">
        <v>5</v>
      </c>
      <c r="N78" t="n">
        <v>62.47</v>
      </c>
      <c r="O78" t="n">
        <v>31369.49</v>
      </c>
      <c r="P78" t="n">
        <v>51.83</v>
      </c>
      <c r="Q78" t="n">
        <v>610.26</v>
      </c>
      <c r="R78" t="n">
        <v>16.99</v>
      </c>
      <c r="S78" t="n">
        <v>13.88</v>
      </c>
      <c r="T78" t="n">
        <v>1666.86</v>
      </c>
      <c r="U78" t="n">
        <v>0.82</v>
      </c>
      <c r="V78" t="n">
        <v>0.96</v>
      </c>
      <c r="W78" t="n">
        <v>0.06</v>
      </c>
      <c r="X78" t="n">
        <v>0.09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13.781</v>
      </c>
      <c r="E79" t="n">
        <v>7.26</v>
      </c>
      <c r="F79" t="n">
        <v>4.17</v>
      </c>
      <c r="G79" t="n">
        <v>35.73</v>
      </c>
      <c r="H79" t="n">
        <v>0.47</v>
      </c>
      <c r="I79" t="n">
        <v>7</v>
      </c>
      <c r="J79" t="n">
        <v>252.9</v>
      </c>
      <c r="K79" t="n">
        <v>58.47</v>
      </c>
      <c r="L79" t="n">
        <v>6.75</v>
      </c>
      <c r="M79" t="n">
        <v>4</v>
      </c>
      <c r="N79" t="n">
        <v>62.68</v>
      </c>
      <c r="O79" t="n">
        <v>31425.3</v>
      </c>
      <c r="P79" t="n">
        <v>51.74</v>
      </c>
      <c r="Q79" t="n">
        <v>610.33</v>
      </c>
      <c r="R79" t="n">
        <v>18.03</v>
      </c>
      <c r="S79" t="n">
        <v>13.88</v>
      </c>
      <c r="T79" t="n">
        <v>2184.53</v>
      </c>
      <c r="U79" t="n">
        <v>0.77</v>
      </c>
      <c r="V79" t="n">
        <v>0.96</v>
      </c>
      <c r="W79" t="n">
        <v>0.07000000000000001</v>
      </c>
      <c r="X79" t="n">
        <v>0.13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13.7847</v>
      </c>
      <c r="E80" t="n">
        <v>7.25</v>
      </c>
      <c r="F80" t="n">
        <v>4.17</v>
      </c>
      <c r="G80" t="n">
        <v>35.72</v>
      </c>
      <c r="H80" t="n">
        <v>0.49</v>
      </c>
      <c r="I80" t="n">
        <v>7</v>
      </c>
      <c r="J80" t="n">
        <v>253.35</v>
      </c>
      <c r="K80" t="n">
        <v>58.47</v>
      </c>
      <c r="L80" t="n">
        <v>7</v>
      </c>
      <c r="M80" t="n">
        <v>4</v>
      </c>
      <c r="N80" t="n">
        <v>62.88</v>
      </c>
      <c r="O80" t="n">
        <v>31481.17</v>
      </c>
      <c r="P80" t="n">
        <v>50.39</v>
      </c>
      <c r="Q80" t="n">
        <v>610.26</v>
      </c>
      <c r="R80" t="n">
        <v>17.98</v>
      </c>
      <c r="S80" t="n">
        <v>13.88</v>
      </c>
      <c r="T80" t="n">
        <v>2159.6</v>
      </c>
      <c r="U80" t="n">
        <v>0.77</v>
      </c>
      <c r="V80" t="n">
        <v>0.96</v>
      </c>
      <c r="W80" t="n">
        <v>0.07000000000000001</v>
      </c>
      <c r="X80" t="n">
        <v>0.13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13.9179</v>
      </c>
      <c r="E81" t="n">
        <v>7.18</v>
      </c>
      <c r="F81" t="n">
        <v>4.14</v>
      </c>
      <c r="G81" t="n">
        <v>41.45</v>
      </c>
      <c r="H81" t="n">
        <v>0.51</v>
      </c>
      <c r="I81" t="n">
        <v>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49.66</v>
      </c>
      <c r="Q81" t="n">
        <v>610.26</v>
      </c>
      <c r="R81" t="n">
        <v>17.22</v>
      </c>
      <c r="S81" t="n">
        <v>13.88</v>
      </c>
      <c r="T81" t="n">
        <v>1785.33</v>
      </c>
      <c r="U81" t="n">
        <v>0.8100000000000001</v>
      </c>
      <c r="V81" t="n">
        <v>0.96</v>
      </c>
      <c r="W81" t="n">
        <v>0.07000000000000001</v>
      </c>
      <c r="X81" t="n">
        <v>0.1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13.9163</v>
      </c>
      <c r="E82" t="n">
        <v>7.19</v>
      </c>
      <c r="F82" t="n">
        <v>4.15</v>
      </c>
      <c r="G82" t="n">
        <v>41.46</v>
      </c>
      <c r="H82" t="n">
        <v>0.52</v>
      </c>
      <c r="I82" t="n">
        <v>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49.74</v>
      </c>
      <c r="Q82" t="n">
        <v>610.3200000000001</v>
      </c>
      <c r="R82" t="n">
        <v>17.22</v>
      </c>
      <c r="S82" t="n">
        <v>13.88</v>
      </c>
      <c r="T82" t="n">
        <v>1782.7</v>
      </c>
      <c r="U82" t="n">
        <v>0.8100000000000001</v>
      </c>
      <c r="V82" t="n">
        <v>0.96</v>
      </c>
      <c r="W82" t="n">
        <v>0.07000000000000001</v>
      </c>
      <c r="X82" t="n">
        <v>0.1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14.9582</v>
      </c>
      <c r="E83" t="n">
        <v>6.69</v>
      </c>
      <c r="F83" t="n">
        <v>4.5</v>
      </c>
      <c r="G83" t="n">
        <v>12.27</v>
      </c>
      <c r="H83" t="n">
        <v>0.24</v>
      </c>
      <c r="I83" t="n">
        <v>22</v>
      </c>
      <c r="J83" t="n">
        <v>71.52</v>
      </c>
      <c r="K83" t="n">
        <v>32.27</v>
      </c>
      <c r="L83" t="n">
        <v>1</v>
      </c>
      <c r="M83" t="n">
        <v>0</v>
      </c>
      <c r="N83" t="n">
        <v>8.25</v>
      </c>
      <c r="O83" t="n">
        <v>9054.6</v>
      </c>
      <c r="P83" t="n">
        <v>25.62</v>
      </c>
      <c r="Q83" t="n">
        <v>610.3099999999999</v>
      </c>
      <c r="R83" t="n">
        <v>27.48</v>
      </c>
      <c r="S83" t="n">
        <v>13.88</v>
      </c>
      <c r="T83" t="n">
        <v>6835.13</v>
      </c>
      <c r="U83" t="n">
        <v>0.51</v>
      </c>
      <c r="V83" t="n">
        <v>0.89</v>
      </c>
      <c r="W83" t="n">
        <v>0.12</v>
      </c>
      <c r="X83" t="n">
        <v>0.46</v>
      </c>
      <c r="Y83" t="n">
        <v>1</v>
      </c>
      <c r="Z83" t="n">
        <v>10</v>
      </c>
    </row>
    <row r="84">
      <c r="A84" t="n">
        <v>0</v>
      </c>
      <c r="B84" t="n">
        <v>15</v>
      </c>
      <c r="C84" t="inlineStr">
        <is>
          <t xml:space="preserve">CONCLUIDO	</t>
        </is>
      </c>
      <c r="D84" t="n">
        <v>14.1077</v>
      </c>
      <c r="E84" t="n">
        <v>7.09</v>
      </c>
      <c r="F84" t="n">
        <v>4.92</v>
      </c>
      <c r="G84" t="n">
        <v>7.03</v>
      </c>
      <c r="H84" t="n">
        <v>0.43</v>
      </c>
      <c r="I84" t="n">
        <v>42</v>
      </c>
      <c r="J84" t="n">
        <v>39.78</v>
      </c>
      <c r="K84" t="n">
        <v>19.54</v>
      </c>
      <c r="L84" t="n">
        <v>1</v>
      </c>
      <c r="M84" t="n">
        <v>0</v>
      </c>
      <c r="N84" t="n">
        <v>4.24</v>
      </c>
      <c r="O84" t="n">
        <v>5140</v>
      </c>
      <c r="P84" t="n">
        <v>19.35</v>
      </c>
      <c r="Q84" t="n">
        <v>610.53</v>
      </c>
      <c r="R84" t="n">
        <v>39.91</v>
      </c>
      <c r="S84" t="n">
        <v>13.88</v>
      </c>
      <c r="T84" t="n">
        <v>12948.16</v>
      </c>
      <c r="U84" t="n">
        <v>0.35</v>
      </c>
      <c r="V84" t="n">
        <v>0.8100000000000001</v>
      </c>
      <c r="W84" t="n">
        <v>0.17</v>
      </c>
      <c r="X84" t="n">
        <v>0.88</v>
      </c>
      <c r="Y84" t="n">
        <v>1</v>
      </c>
      <c r="Z84" t="n">
        <v>10</v>
      </c>
    </row>
    <row r="85">
      <c r="A85" t="n">
        <v>0</v>
      </c>
      <c r="B85" t="n">
        <v>70</v>
      </c>
      <c r="C85" t="inlineStr">
        <is>
          <t xml:space="preserve">CONCLUIDO	</t>
        </is>
      </c>
      <c r="D85" t="n">
        <v>12.309</v>
      </c>
      <c r="E85" t="n">
        <v>8.119999999999999</v>
      </c>
      <c r="F85" t="n">
        <v>4.8</v>
      </c>
      <c r="G85" t="n">
        <v>7.58</v>
      </c>
      <c r="H85" t="n">
        <v>0.12</v>
      </c>
      <c r="I85" t="n">
        <v>38</v>
      </c>
      <c r="J85" t="n">
        <v>141.81</v>
      </c>
      <c r="K85" t="n">
        <v>47.83</v>
      </c>
      <c r="L85" t="n">
        <v>1</v>
      </c>
      <c r="M85" t="n">
        <v>36</v>
      </c>
      <c r="N85" t="n">
        <v>22.98</v>
      </c>
      <c r="O85" t="n">
        <v>17723.39</v>
      </c>
      <c r="P85" t="n">
        <v>51.24</v>
      </c>
      <c r="Q85" t="n">
        <v>610.5599999999999</v>
      </c>
      <c r="R85" t="n">
        <v>37.63</v>
      </c>
      <c r="S85" t="n">
        <v>13.88</v>
      </c>
      <c r="T85" t="n">
        <v>11828.26</v>
      </c>
      <c r="U85" t="n">
        <v>0.37</v>
      </c>
      <c r="V85" t="n">
        <v>0.83</v>
      </c>
      <c r="W85" t="n">
        <v>0.11</v>
      </c>
      <c r="X85" t="n">
        <v>0.76</v>
      </c>
      <c r="Y85" t="n">
        <v>1</v>
      </c>
      <c r="Z85" t="n">
        <v>10</v>
      </c>
    </row>
    <row r="86">
      <c r="A86" t="n">
        <v>1</v>
      </c>
      <c r="B86" t="n">
        <v>70</v>
      </c>
      <c r="C86" t="inlineStr">
        <is>
          <t xml:space="preserve">CONCLUIDO	</t>
        </is>
      </c>
      <c r="D86" t="n">
        <v>13.0312</v>
      </c>
      <c r="E86" t="n">
        <v>7.67</v>
      </c>
      <c r="F86" t="n">
        <v>4.61</v>
      </c>
      <c r="G86" t="n">
        <v>9.529999999999999</v>
      </c>
      <c r="H86" t="n">
        <v>0.16</v>
      </c>
      <c r="I86" t="n">
        <v>29</v>
      </c>
      <c r="J86" t="n">
        <v>142.15</v>
      </c>
      <c r="K86" t="n">
        <v>47.83</v>
      </c>
      <c r="L86" t="n">
        <v>1.25</v>
      </c>
      <c r="M86" t="n">
        <v>27</v>
      </c>
      <c r="N86" t="n">
        <v>23.07</v>
      </c>
      <c r="O86" t="n">
        <v>17765.46</v>
      </c>
      <c r="P86" t="n">
        <v>48.12</v>
      </c>
      <c r="Q86" t="n">
        <v>610.33</v>
      </c>
      <c r="R86" t="n">
        <v>31.63</v>
      </c>
      <c r="S86" t="n">
        <v>13.88</v>
      </c>
      <c r="T86" t="n">
        <v>8873.99</v>
      </c>
      <c r="U86" t="n">
        <v>0.44</v>
      </c>
      <c r="V86" t="n">
        <v>0.87</v>
      </c>
      <c r="W86" t="n">
        <v>0.1</v>
      </c>
      <c r="X86" t="n">
        <v>0.57</v>
      </c>
      <c r="Y86" t="n">
        <v>1</v>
      </c>
      <c r="Z86" t="n">
        <v>10</v>
      </c>
    </row>
    <row r="87">
      <c r="A87" t="n">
        <v>2</v>
      </c>
      <c r="B87" t="n">
        <v>70</v>
      </c>
      <c r="C87" t="inlineStr">
        <is>
          <t xml:space="preserve">CONCLUIDO	</t>
        </is>
      </c>
      <c r="D87" t="n">
        <v>13.568</v>
      </c>
      <c r="E87" t="n">
        <v>7.37</v>
      </c>
      <c r="F87" t="n">
        <v>4.48</v>
      </c>
      <c r="G87" t="n">
        <v>11.68</v>
      </c>
      <c r="H87" t="n">
        <v>0.19</v>
      </c>
      <c r="I87" t="n">
        <v>23</v>
      </c>
      <c r="J87" t="n">
        <v>142.49</v>
      </c>
      <c r="K87" t="n">
        <v>47.83</v>
      </c>
      <c r="L87" t="n">
        <v>1.5</v>
      </c>
      <c r="M87" t="n">
        <v>21</v>
      </c>
      <c r="N87" t="n">
        <v>23.16</v>
      </c>
      <c r="O87" t="n">
        <v>17807.56</v>
      </c>
      <c r="P87" t="n">
        <v>45.64</v>
      </c>
      <c r="Q87" t="n">
        <v>610.29</v>
      </c>
      <c r="R87" t="n">
        <v>27.7</v>
      </c>
      <c r="S87" t="n">
        <v>13.88</v>
      </c>
      <c r="T87" t="n">
        <v>6940.18</v>
      </c>
      <c r="U87" t="n">
        <v>0.5</v>
      </c>
      <c r="V87" t="n">
        <v>0.89</v>
      </c>
      <c r="W87" t="n">
        <v>0.09</v>
      </c>
      <c r="X87" t="n">
        <v>0.44</v>
      </c>
      <c r="Y87" t="n">
        <v>1</v>
      </c>
      <c r="Z87" t="n">
        <v>10</v>
      </c>
    </row>
    <row r="88">
      <c r="A88" t="n">
        <v>3</v>
      </c>
      <c r="B88" t="n">
        <v>70</v>
      </c>
      <c r="C88" t="inlineStr">
        <is>
          <t xml:space="preserve">CONCLUIDO	</t>
        </is>
      </c>
      <c r="D88" t="n">
        <v>14.0818</v>
      </c>
      <c r="E88" t="n">
        <v>7.1</v>
      </c>
      <c r="F88" t="n">
        <v>4.32</v>
      </c>
      <c r="G88" t="n">
        <v>13.66</v>
      </c>
      <c r="H88" t="n">
        <v>0.22</v>
      </c>
      <c r="I88" t="n">
        <v>19</v>
      </c>
      <c r="J88" t="n">
        <v>142.83</v>
      </c>
      <c r="K88" t="n">
        <v>47.83</v>
      </c>
      <c r="L88" t="n">
        <v>1.75</v>
      </c>
      <c r="M88" t="n">
        <v>17</v>
      </c>
      <c r="N88" t="n">
        <v>23.25</v>
      </c>
      <c r="O88" t="n">
        <v>17849.7</v>
      </c>
      <c r="P88" t="n">
        <v>42.73</v>
      </c>
      <c r="Q88" t="n">
        <v>610.29</v>
      </c>
      <c r="R88" t="n">
        <v>22.6</v>
      </c>
      <c r="S88" t="n">
        <v>13.88</v>
      </c>
      <c r="T88" t="n">
        <v>4409.56</v>
      </c>
      <c r="U88" t="n">
        <v>0.61</v>
      </c>
      <c r="V88" t="n">
        <v>0.92</v>
      </c>
      <c r="W88" t="n">
        <v>0.08</v>
      </c>
      <c r="X88" t="n">
        <v>0.28</v>
      </c>
      <c r="Y88" t="n">
        <v>1</v>
      </c>
      <c r="Z88" t="n">
        <v>10</v>
      </c>
    </row>
    <row r="89">
      <c r="A89" t="n">
        <v>4</v>
      </c>
      <c r="B89" t="n">
        <v>70</v>
      </c>
      <c r="C89" t="inlineStr">
        <is>
          <t xml:space="preserve">CONCLUIDO	</t>
        </is>
      </c>
      <c r="D89" t="n">
        <v>14.0762</v>
      </c>
      <c r="E89" t="n">
        <v>7.1</v>
      </c>
      <c r="F89" t="n">
        <v>4.38</v>
      </c>
      <c r="G89" t="n">
        <v>15.48</v>
      </c>
      <c r="H89" t="n">
        <v>0.25</v>
      </c>
      <c r="I89" t="n">
        <v>17</v>
      </c>
      <c r="J89" t="n">
        <v>143.17</v>
      </c>
      <c r="K89" t="n">
        <v>47.83</v>
      </c>
      <c r="L89" t="n">
        <v>2</v>
      </c>
      <c r="M89" t="n">
        <v>15</v>
      </c>
      <c r="N89" t="n">
        <v>23.34</v>
      </c>
      <c r="O89" t="n">
        <v>17891.86</v>
      </c>
      <c r="P89" t="n">
        <v>42.51</v>
      </c>
      <c r="Q89" t="n">
        <v>610.26</v>
      </c>
      <c r="R89" t="n">
        <v>24.85</v>
      </c>
      <c r="S89" t="n">
        <v>13.88</v>
      </c>
      <c r="T89" t="n">
        <v>5545.19</v>
      </c>
      <c r="U89" t="n">
        <v>0.5600000000000001</v>
      </c>
      <c r="V89" t="n">
        <v>0.91</v>
      </c>
      <c r="W89" t="n">
        <v>0.08</v>
      </c>
      <c r="X89" t="n">
        <v>0.34</v>
      </c>
      <c r="Y89" t="n">
        <v>1</v>
      </c>
      <c r="Z89" t="n">
        <v>10</v>
      </c>
    </row>
    <row r="90">
      <c r="A90" t="n">
        <v>5</v>
      </c>
      <c r="B90" t="n">
        <v>70</v>
      </c>
      <c r="C90" t="inlineStr">
        <is>
          <t xml:space="preserve">CONCLUIDO	</t>
        </is>
      </c>
      <c r="D90" t="n">
        <v>14.419</v>
      </c>
      <c r="E90" t="n">
        <v>6.94</v>
      </c>
      <c r="F90" t="n">
        <v>4.3</v>
      </c>
      <c r="G90" t="n">
        <v>18.44</v>
      </c>
      <c r="H90" t="n">
        <v>0.28</v>
      </c>
      <c r="I90" t="n">
        <v>14</v>
      </c>
      <c r="J90" t="n">
        <v>143.51</v>
      </c>
      <c r="K90" t="n">
        <v>47.83</v>
      </c>
      <c r="L90" t="n">
        <v>2.25</v>
      </c>
      <c r="M90" t="n">
        <v>12</v>
      </c>
      <c r="N90" t="n">
        <v>23.44</v>
      </c>
      <c r="O90" t="n">
        <v>17934.06</v>
      </c>
      <c r="P90" t="n">
        <v>40.29</v>
      </c>
      <c r="Q90" t="n">
        <v>610.26</v>
      </c>
      <c r="R90" t="n">
        <v>22.25</v>
      </c>
      <c r="S90" t="n">
        <v>13.88</v>
      </c>
      <c r="T90" t="n">
        <v>4259.87</v>
      </c>
      <c r="U90" t="n">
        <v>0.62</v>
      </c>
      <c r="V90" t="n">
        <v>0.93</v>
      </c>
      <c r="W90" t="n">
        <v>0.07000000000000001</v>
      </c>
      <c r="X90" t="n">
        <v>0.26</v>
      </c>
      <c r="Y90" t="n">
        <v>1</v>
      </c>
      <c r="Z90" t="n">
        <v>10</v>
      </c>
    </row>
    <row r="91">
      <c r="A91" t="n">
        <v>6</v>
      </c>
      <c r="B91" t="n">
        <v>70</v>
      </c>
      <c r="C91" t="inlineStr">
        <is>
          <t xml:space="preserve">CONCLUIDO	</t>
        </is>
      </c>
      <c r="D91" t="n">
        <v>14.5132</v>
      </c>
      <c r="E91" t="n">
        <v>6.89</v>
      </c>
      <c r="F91" t="n">
        <v>4.29</v>
      </c>
      <c r="G91" t="n">
        <v>19.78</v>
      </c>
      <c r="H91" t="n">
        <v>0.31</v>
      </c>
      <c r="I91" t="n">
        <v>13</v>
      </c>
      <c r="J91" t="n">
        <v>143.86</v>
      </c>
      <c r="K91" t="n">
        <v>47.83</v>
      </c>
      <c r="L91" t="n">
        <v>2.5</v>
      </c>
      <c r="M91" t="n">
        <v>11</v>
      </c>
      <c r="N91" t="n">
        <v>23.53</v>
      </c>
      <c r="O91" t="n">
        <v>17976.29</v>
      </c>
      <c r="P91" t="n">
        <v>39.06</v>
      </c>
      <c r="Q91" t="n">
        <v>610.36</v>
      </c>
      <c r="R91" t="n">
        <v>21.63</v>
      </c>
      <c r="S91" t="n">
        <v>13.88</v>
      </c>
      <c r="T91" t="n">
        <v>3954.54</v>
      </c>
      <c r="U91" t="n">
        <v>0.64</v>
      </c>
      <c r="V91" t="n">
        <v>0.93</v>
      </c>
      <c r="W91" t="n">
        <v>0.08</v>
      </c>
      <c r="X91" t="n">
        <v>0.25</v>
      </c>
      <c r="Y91" t="n">
        <v>1</v>
      </c>
      <c r="Z91" t="n">
        <v>10</v>
      </c>
    </row>
    <row r="92">
      <c r="A92" t="n">
        <v>7</v>
      </c>
      <c r="B92" t="n">
        <v>70</v>
      </c>
      <c r="C92" t="inlineStr">
        <is>
          <t xml:space="preserve">CONCLUIDO	</t>
        </is>
      </c>
      <c r="D92" t="n">
        <v>14.7378</v>
      </c>
      <c r="E92" t="n">
        <v>6.79</v>
      </c>
      <c r="F92" t="n">
        <v>4.24</v>
      </c>
      <c r="G92" t="n">
        <v>23.12</v>
      </c>
      <c r="H92" t="n">
        <v>0.34</v>
      </c>
      <c r="I92" t="n">
        <v>11</v>
      </c>
      <c r="J92" t="n">
        <v>144.2</v>
      </c>
      <c r="K92" t="n">
        <v>47.83</v>
      </c>
      <c r="L92" t="n">
        <v>2.75</v>
      </c>
      <c r="M92" t="n">
        <v>8</v>
      </c>
      <c r="N92" t="n">
        <v>23.62</v>
      </c>
      <c r="O92" t="n">
        <v>18018.55</v>
      </c>
      <c r="P92" t="n">
        <v>37.32</v>
      </c>
      <c r="Q92" t="n">
        <v>610.26</v>
      </c>
      <c r="R92" t="n">
        <v>20.13</v>
      </c>
      <c r="S92" t="n">
        <v>13.88</v>
      </c>
      <c r="T92" t="n">
        <v>3215.81</v>
      </c>
      <c r="U92" t="n">
        <v>0.6899999999999999</v>
      </c>
      <c r="V92" t="n">
        <v>0.9399999999999999</v>
      </c>
      <c r="W92" t="n">
        <v>0.07000000000000001</v>
      </c>
      <c r="X92" t="n">
        <v>0.2</v>
      </c>
      <c r="Y92" t="n">
        <v>1</v>
      </c>
      <c r="Z92" t="n">
        <v>10</v>
      </c>
    </row>
    <row r="93">
      <c r="A93" t="n">
        <v>8</v>
      </c>
      <c r="B93" t="n">
        <v>70</v>
      </c>
      <c r="C93" t="inlineStr">
        <is>
          <t xml:space="preserve">CONCLUIDO	</t>
        </is>
      </c>
      <c r="D93" t="n">
        <v>14.8631</v>
      </c>
      <c r="E93" t="n">
        <v>6.73</v>
      </c>
      <c r="F93" t="n">
        <v>4.21</v>
      </c>
      <c r="G93" t="n">
        <v>25.27</v>
      </c>
      <c r="H93" t="n">
        <v>0.37</v>
      </c>
      <c r="I93" t="n">
        <v>10</v>
      </c>
      <c r="J93" t="n">
        <v>144.54</v>
      </c>
      <c r="K93" t="n">
        <v>47.83</v>
      </c>
      <c r="L93" t="n">
        <v>3</v>
      </c>
      <c r="M93" t="n">
        <v>2</v>
      </c>
      <c r="N93" t="n">
        <v>23.71</v>
      </c>
      <c r="O93" t="n">
        <v>18060.85</v>
      </c>
      <c r="P93" t="n">
        <v>35.99</v>
      </c>
      <c r="Q93" t="n">
        <v>610.26</v>
      </c>
      <c r="R93" t="n">
        <v>18.99</v>
      </c>
      <c r="S93" t="n">
        <v>13.88</v>
      </c>
      <c r="T93" t="n">
        <v>2649.97</v>
      </c>
      <c r="U93" t="n">
        <v>0.73</v>
      </c>
      <c r="V93" t="n">
        <v>0.95</v>
      </c>
      <c r="W93" t="n">
        <v>0.08</v>
      </c>
      <c r="X93" t="n">
        <v>0.17</v>
      </c>
      <c r="Y93" t="n">
        <v>1</v>
      </c>
      <c r="Z93" t="n">
        <v>10</v>
      </c>
    </row>
    <row r="94">
      <c r="A94" t="n">
        <v>9</v>
      </c>
      <c r="B94" t="n">
        <v>70</v>
      </c>
      <c r="C94" t="inlineStr">
        <is>
          <t xml:space="preserve">CONCLUIDO	</t>
        </is>
      </c>
      <c r="D94" t="n">
        <v>14.8466</v>
      </c>
      <c r="E94" t="n">
        <v>6.74</v>
      </c>
      <c r="F94" t="n">
        <v>4.22</v>
      </c>
      <c r="G94" t="n">
        <v>25.31</v>
      </c>
      <c r="H94" t="n">
        <v>0.4</v>
      </c>
      <c r="I94" t="n">
        <v>10</v>
      </c>
      <c r="J94" t="n">
        <v>144.89</v>
      </c>
      <c r="K94" t="n">
        <v>47.83</v>
      </c>
      <c r="L94" t="n">
        <v>3.25</v>
      </c>
      <c r="M94" t="n">
        <v>0</v>
      </c>
      <c r="N94" t="n">
        <v>23.81</v>
      </c>
      <c r="O94" t="n">
        <v>18103.18</v>
      </c>
      <c r="P94" t="n">
        <v>36.07</v>
      </c>
      <c r="Q94" t="n">
        <v>610.3099999999999</v>
      </c>
      <c r="R94" t="n">
        <v>19</v>
      </c>
      <c r="S94" t="n">
        <v>13.88</v>
      </c>
      <c r="T94" t="n">
        <v>2655</v>
      </c>
      <c r="U94" t="n">
        <v>0.73</v>
      </c>
      <c r="V94" t="n">
        <v>0.95</v>
      </c>
      <c r="W94" t="n">
        <v>0.09</v>
      </c>
      <c r="X94" t="n">
        <v>0.18</v>
      </c>
      <c r="Y94" t="n">
        <v>1</v>
      </c>
      <c r="Z94" t="n">
        <v>10</v>
      </c>
    </row>
    <row r="95">
      <c r="A95" t="n">
        <v>0</v>
      </c>
      <c r="B95" t="n">
        <v>90</v>
      </c>
      <c r="C95" t="inlineStr">
        <is>
          <t xml:space="preserve">CONCLUIDO	</t>
        </is>
      </c>
      <c r="D95" t="n">
        <v>11.0827</v>
      </c>
      <c r="E95" t="n">
        <v>9.02</v>
      </c>
      <c r="F95" t="n">
        <v>4.97</v>
      </c>
      <c r="G95" t="n">
        <v>6.48</v>
      </c>
      <c r="H95" t="n">
        <v>0.1</v>
      </c>
      <c r="I95" t="n">
        <v>46</v>
      </c>
      <c r="J95" t="n">
        <v>176.73</v>
      </c>
      <c r="K95" t="n">
        <v>52.44</v>
      </c>
      <c r="L95" t="n">
        <v>1</v>
      </c>
      <c r="M95" t="n">
        <v>44</v>
      </c>
      <c r="N95" t="n">
        <v>33.29</v>
      </c>
      <c r="O95" t="n">
        <v>22031.19</v>
      </c>
      <c r="P95" t="n">
        <v>62.52</v>
      </c>
      <c r="Q95" t="n">
        <v>610.5</v>
      </c>
      <c r="R95" t="n">
        <v>42.95</v>
      </c>
      <c r="S95" t="n">
        <v>13.88</v>
      </c>
      <c r="T95" t="n">
        <v>14449.81</v>
      </c>
      <c r="U95" t="n">
        <v>0.32</v>
      </c>
      <c r="V95" t="n">
        <v>0.8</v>
      </c>
      <c r="W95" t="n">
        <v>0.13</v>
      </c>
      <c r="X95" t="n">
        <v>0.93</v>
      </c>
      <c r="Y95" t="n">
        <v>1</v>
      </c>
      <c r="Z95" t="n">
        <v>10</v>
      </c>
    </row>
    <row r="96">
      <c r="A96" t="n">
        <v>1</v>
      </c>
      <c r="B96" t="n">
        <v>90</v>
      </c>
      <c r="C96" t="inlineStr">
        <is>
          <t xml:space="preserve">CONCLUIDO	</t>
        </is>
      </c>
      <c r="D96" t="n">
        <v>11.9052</v>
      </c>
      <c r="E96" t="n">
        <v>8.4</v>
      </c>
      <c r="F96" t="n">
        <v>4.73</v>
      </c>
      <c r="G96" t="n">
        <v>8.119999999999999</v>
      </c>
      <c r="H96" t="n">
        <v>0.13</v>
      </c>
      <c r="I96" t="n">
        <v>35</v>
      </c>
      <c r="J96" t="n">
        <v>177.1</v>
      </c>
      <c r="K96" t="n">
        <v>52.44</v>
      </c>
      <c r="L96" t="n">
        <v>1.25</v>
      </c>
      <c r="M96" t="n">
        <v>33</v>
      </c>
      <c r="N96" t="n">
        <v>33.41</v>
      </c>
      <c r="O96" t="n">
        <v>22076.81</v>
      </c>
      <c r="P96" t="n">
        <v>58.76</v>
      </c>
      <c r="Q96" t="n">
        <v>610.49</v>
      </c>
      <c r="R96" t="n">
        <v>35.64</v>
      </c>
      <c r="S96" t="n">
        <v>13.88</v>
      </c>
      <c r="T96" t="n">
        <v>10849.2</v>
      </c>
      <c r="U96" t="n">
        <v>0.39</v>
      </c>
      <c r="V96" t="n">
        <v>0.84</v>
      </c>
      <c r="W96" t="n">
        <v>0.11</v>
      </c>
      <c r="X96" t="n">
        <v>0.6899999999999999</v>
      </c>
      <c r="Y96" t="n">
        <v>1</v>
      </c>
      <c r="Z96" t="n">
        <v>10</v>
      </c>
    </row>
    <row r="97">
      <c r="A97" t="n">
        <v>2</v>
      </c>
      <c r="B97" t="n">
        <v>90</v>
      </c>
      <c r="C97" t="inlineStr">
        <is>
          <t xml:space="preserve">CONCLUIDO	</t>
        </is>
      </c>
      <c r="D97" t="n">
        <v>12.4978</v>
      </c>
      <c r="E97" t="n">
        <v>8</v>
      </c>
      <c r="F97" t="n">
        <v>4.59</v>
      </c>
      <c r="G97" t="n">
        <v>9.83</v>
      </c>
      <c r="H97" t="n">
        <v>0.15</v>
      </c>
      <c r="I97" t="n">
        <v>28</v>
      </c>
      <c r="J97" t="n">
        <v>177.47</v>
      </c>
      <c r="K97" t="n">
        <v>52.44</v>
      </c>
      <c r="L97" t="n">
        <v>1.5</v>
      </c>
      <c r="M97" t="n">
        <v>26</v>
      </c>
      <c r="N97" t="n">
        <v>33.53</v>
      </c>
      <c r="O97" t="n">
        <v>22122.46</v>
      </c>
      <c r="P97" t="n">
        <v>55.99</v>
      </c>
      <c r="Q97" t="n">
        <v>610.38</v>
      </c>
      <c r="R97" t="n">
        <v>30.94</v>
      </c>
      <c r="S97" t="n">
        <v>13.88</v>
      </c>
      <c r="T97" t="n">
        <v>8535.299999999999</v>
      </c>
      <c r="U97" t="n">
        <v>0.45</v>
      </c>
      <c r="V97" t="n">
        <v>0.87</v>
      </c>
      <c r="W97" t="n">
        <v>0.1</v>
      </c>
      <c r="X97" t="n">
        <v>0.54</v>
      </c>
      <c r="Y97" t="n">
        <v>1</v>
      </c>
      <c r="Z97" t="n">
        <v>10</v>
      </c>
    </row>
    <row r="98">
      <c r="A98" t="n">
        <v>3</v>
      </c>
      <c r="B98" t="n">
        <v>90</v>
      </c>
      <c r="C98" t="inlineStr">
        <is>
          <t xml:space="preserve">CONCLUIDO	</t>
        </is>
      </c>
      <c r="D98" t="n">
        <v>12.8599</v>
      </c>
      <c r="E98" t="n">
        <v>7.78</v>
      </c>
      <c r="F98" t="n">
        <v>4.5</v>
      </c>
      <c r="G98" t="n">
        <v>11.26</v>
      </c>
      <c r="H98" t="n">
        <v>0.17</v>
      </c>
      <c r="I98" t="n">
        <v>24</v>
      </c>
      <c r="J98" t="n">
        <v>177.84</v>
      </c>
      <c r="K98" t="n">
        <v>52.44</v>
      </c>
      <c r="L98" t="n">
        <v>1.75</v>
      </c>
      <c r="M98" t="n">
        <v>22</v>
      </c>
      <c r="N98" t="n">
        <v>33.65</v>
      </c>
      <c r="O98" t="n">
        <v>22168.15</v>
      </c>
      <c r="P98" t="n">
        <v>54.21</v>
      </c>
      <c r="Q98" t="n">
        <v>610.29</v>
      </c>
      <c r="R98" t="n">
        <v>28.41</v>
      </c>
      <c r="S98" t="n">
        <v>13.88</v>
      </c>
      <c r="T98" t="n">
        <v>7291.81</v>
      </c>
      <c r="U98" t="n">
        <v>0.49</v>
      </c>
      <c r="V98" t="n">
        <v>0.89</v>
      </c>
      <c r="W98" t="n">
        <v>0.09</v>
      </c>
      <c r="X98" t="n">
        <v>0.46</v>
      </c>
      <c r="Y98" t="n">
        <v>1</v>
      </c>
      <c r="Z98" t="n">
        <v>10</v>
      </c>
    </row>
    <row r="99">
      <c r="A99" t="n">
        <v>4</v>
      </c>
      <c r="B99" t="n">
        <v>90</v>
      </c>
      <c r="C99" t="inlineStr">
        <is>
          <t xml:space="preserve">CONCLUIDO	</t>
        </is>
      </c>
      <c r="D99" t="n">
        <v>13.3038</v>
      </c>
      <c r="E99" t="n">
        <v>7.52</v>
      </c>
      <c r="F99" t="n">
        <v>4.38</v>
      </c>
      <c r="G99" t="n">
        <v>13.15</v>
      </c>
      <c r="H99" t="n">
        <v>0.2</v>
      </c>
      <c r="I99" t="n">
        <v>20</v>
      </c>
      <c r="J99" t="n">
        <v>178.21</v>
      </c>
      <c r="K99" t="n">
        <v>52.44</v>
      </c>
      <c r="L99" t="n">
        <v>2</v>
      </c>
      <c r="M99" t="n">
        <v>18</v>
      </c>
      <c r="N99" t="n">
        <v>33.77</v>
      </c>
      <c r="O99" t="n">
        <v>22213.89</v>
      </c>
      <c r="P99" t="n">
        <v>51.93</v>
      </c>
      <c r="Q99" t="n">
        <v>610.29</v>
      </c>
      <c r="R99" t="n">
        <v>24.44</v>
      </c>
      <c r="S99" t="n">
        <v>13.88</v>
      </c>
      <c r="T99" t="n">
        <v>5324.45</v>
      </c>
      <c r="U99" t="n">
        <v>0.57</v>
      </c>
      <c r="V99" t="n">
        <v>0.91</v>
      </c>
      <c r="W99" t="n">
        <v>0.09</v>
      </c>
      <c r="X99" t="n">
        <v>0.34</v>
      </c>
      <c r="Y99" t="n">
        <v>1</v>
      </c>
      <c r="Z99" t="n">
        <v>10</v>
      </c>
    </row>
    <row r="100">
      <c r="A100" t="n">
        <v>5</v>
      </c>
      <c r="B100" t="n">
        <v>90</v>
      </c>
      <c r="C100" t="inlineStr">
        <is>
          <t xml:space="preserve">CONCLUIDO	</t>
        </is>
      </c>
      <c r="D100" t="n">
        <v>13.3048</v>
      </c>
      <c r="E100" t="n">
        <v>7.52</v>
      </c>
      <c r="F100" t="n">
        <v>4.46</v>
      </c>
      <c r="G100" t="n">
        <v>14.85</v>
      </c>
      <c r="H100" t="n">
        <v>0.22</v>
      </c>
      <c r="I100" t="n">
        <v>18</v>
      </c>
      <c r="J100" t="n">
        <v>178.59</v>
      </c>
      <c r="K100" t="n">
        <v>52.44</v>
      </c>
      <c r="L100" t="n">
        <v>2.25</v>
      </c>
      <c r="M100" t="n">
        <v>16</v>
      </c>
      <c r="N100" t="n">
        <v>33.89</v>
      </c>
      <c r="O100" t="n">
        <v>22259.66</v>
      </c>
      <c r="P100" t="n">
        <v>52.19</v>
      </c>
      <c r="Q100" t="n">
        <v>610.39</v>
      </c>
      <c r="R100" t="n">
        <v>27.55</v>
      </c>
      <c r="S100" t="n">
        <v>13.88</v>
      </c>
      <c r="T100" t="n">
        <v>6888.22</v>
      </c>
      <c r="U100" t="n">
        <v>0.5</v>
      </c>
      <c r="V100" t="n">
        <v>0.9</v>
      </c>
      <c r="W100" t="n">
        <v>0.07000000000000001</v>
      </c>
      <c r="X100" t="n">
        <v>0.41</v>
      </c>
      <c r="Y100" t="n">
        <v>1</v>
      </c>
      <c r="Z100" t="n">
        <v>10</v>
      </c>
    </row>
    <row r="101">
      <c r="A101" t="n">
        <v>6</v>
      </c>
      <c r="B101" t="n">
        <v>90</v>
      </c>
      <c r="C101" t="inlineStr">
        <is>
          <t xml:space="preserve">CONCLUIDO	</t>
        </is>
      </c>
      <c r="D101" t="n">
        <v>13.609</v>
      </c>
      <c r="E101" t="n">
        <v>7.35</v>
      </c>
      <c r="F101" t="n">
        <v>4.36</v>
      </c>
      <c r="G101" t="n">
        <v>16.34</v>
      </c>
      <c r="H101" t="n">
        <v>0.25</v>
      </c>
      <c r="I101" t="n">
        <v>16</v>
      </c>
      <c r="J101" t="n">
        <v>178.96</v>
      </c>
      <c r="K101" t="n">
        <v>52.44</v>
      </c>
      <c r="L101" t="n">
        <v>2.5</v>
      </c>
      <c r="M101" t="n">
        <v>14</v>
      </c>
      <c r="N101" t="n">
        <v>34.02</v>
      </c>
      <c r="O101" t="n">
        <v>22305.48</v>
      </c>
      <c r="P101" t="n">
        <v>50.07</v>
      </c>
      <c r="Q101" t="n">
        <v>610.27</v>
      </c>
      <c r="R101" t="n">
        <v>24.1</v>
      </c>
      <c r="S101" t="n">
        <v>13.88</v>
      </c>
      <c r="T101" t="n">
        <v>5174.1</v>
      </c>
      <c r="U101" t="n">
        <v>0.58</v>
      </c>
      <c r="V101" t="n">
        <v>0.92</v>
      </c>
      <c r="W101" t="n">
        <v>0.08</v>
      </c>
      <c r="X101" t="n">
        <v>0.32</v>
      </c>
      <c r="Y101" t="n">
        <v>1</v>
      </c>
      <c r="Z101" t="n">
        <v>10</v>
      </c>
    </row>
    <row r="102">
      <c r="A102" t="n">
        <v>7</v>
      </c>
      <c r="B102" t="n">
        <v>90</v>
      </c>
      <c r="C102" t="inlineStr">
        <is>
          <t xml:space="preserve">CONCLUIDO	</t>
        </is>
      </c>
      <c r="D102" t="n">
        <v>13.8398</v>
      </c>
      <c r="E102" t="n">
        <v>7.23</v>
      </c>
      <c r="F102" t="n">
        <v>4.31</v>
      </c>
      <c r="G102" t="n">
        <v>18.46</v>
      </c>
      <c r="H102" t="n">
        <v>0.27</v>
      </c>
      <c r="I102" t="n">
        <v>14</v>
      </c>
      <c r="J102" t="n">
        <v>179.33</v>
      </c>
      <c r="K102" t="n">
        <v>52.44</v>
      </c>
      <c r="L102" t="n">
        <v>2.75</v>
      </c>
      <c r="M102" t="n">
        <v>12</v>
      </c>
      <c r="N102" t="n">
        <v>34.14</v>
      </c>
      <c r="O102" t="n">
        <v>22351.34</v>
      </c>
      <c r="P102" t="n">
        <v>48.56</v>
      </c>
      <c r="Q102" t="n">
        <v>610.26</v>
      </c>
      <c r="R102" t="n">
        <v>22.28</v>
      </c>
      <c r="S102" t="n">
        <v>13.88</v>
      </c>
      <c r="T102" t="n">
        <v>4276.74</v>
      </c>
      <c r="U102" t="n">
        <v>0.62</v>
      </c>
      <c r="V102" t="n">
        <v>0.93</v>
      </c>
      <c r="W102" t="n">
        <v>0.08</v>
      </c>
      <c r="X102" t="n">
        <v>0.27</v>
      </c>
      <c r="Y102" t="n">
        <v>1</v>
      </c>
      <c r="Z102" t="n">
        <v>10</v>
      </c>
    </row>
    <row r="103">
      <c r="A103" t="n">
        <v>8</v>
      </c>
      <c r="B103" t="n">
        <v>90</v>
      </c>
      <c r="C103" t="inlineStr">
        <is>
          <t xml:space="preserve">CONCLUIDO	</t>
        </is>
      </c>
      <c r="D103" t="n">
        <v>13.9567</v>
      </c>
      <c r="E103" t="n">
        <v>7.16</v>
      </c>
      <c r="F103" t="n">
        <v>4.28</v>
      </c>
      <c r="G103" t="n">
        <v>19.76</v>
      </c>
      <c r="H103" t="n">
        <v>0.3</v>
      </c>
      <c r="I103" t="n">
        <v>13</v>
      </c>
      <c r="J103" t="n">
        <v>179.7</v>
      </c>
      <c r="K103" t="n">
        <v>52.44</v>
      </c>
      <c r="L103" t="n">
        <v>3</v>
      </c>
      <c r="M103" t="n">
        <v>11</v>
      </c>
      <c r="N103" t="n">
        <v>34.26</v>
      </c>
      <c r="O103" t="n">
        <v>22397.24</v>
      </c>
      <c r="P103" t="n">
        <v>47.29</v>
      </c>
      <c r="Q103" t="n">
        <v>610.38</v>
      </c>
      <c r="R103" t="n">
        <v>21.52</v>
      </c>
      <c r="S103" t="n">
        <v>13.88</v>
      </c>
      <c r="T103" t="n">
        <v>3901.68</v>
      </c>
      <c r="U103" t="n">
        <v>0.65</v>
      </c>
      <c r="V103" t="n">
        <v>0.93</v>
      </c>
      <c r="W103" t="n">
        <v>0.07000000000000001</v>
      </c>
      <c r="X103" t="n">
        <v>0.24</v>
      </c>
      <c r="Y103" t="n">
        <v>1</v>
      </c>
      <c r="Z103" t="n">
        <v>10</v>
      </c>
    </row>
    <row r="104">
      <c r="A104" t="n">
        <v>9</v>
      </c>
      <c r="B104" t="n">
        <v>90</v>
      </c>
      <c r="C104" t="inlineStr">
        <is>
          <t xml:space="preserve">CONCLUIDO	</t>
        </is>
      </c>
      <c r="D104" t="n">
        <v>14.0669</v>
      </c>
      <c r="E104" t="n">
        <v>7.11</v>
      </c>
      <c r="F104" t="n">
        <v>4.26</v>
      </c>
      <c r="G104" t="n">
        <v>21.31</v>
      </c>
      <c r="H104" t="n">
        <v>0.32</v>
      </c>
      <c r="I104" t="n">
        <v>12</v>
      </c>
      <c r="J104" t="n">
        <v>180.07</v>
      </c>
      <c r="K104" t="n">
        <v>52.44</v>
      </c>
      <c r="L104" t="n">
        <v>3.25</v>
      </c>
      <c r="M104" t="n">
        <v>10</v>
      </c>
      <c r="N104" t="n">
        <v>34.38</v>
      </c>
      <c r="O104" t="n">
        <v>22443.18</v>
      </c>
      <c r="P104" t="n">
        <v>45.96</v>
      </c>
      <c r="Q104" t="n">
        <v>610.26</v>
      </c>
      <c r="R104" t="n">
        <v>20.94</v>
      </c>
      <c r="S104" t="n">
        <v>13.88</v>
      </c>
      <c r="T104" t="n">
        <v>3613.65</v>
      </c>
      <c r="U104" t="n">
        <v>0.66</v>
      </c>
      <c r="V104" t="n">
        <v>0.9399999999999999</v>
      </c>
      <c r="W104" t="n">
        <v>0.07000000000000001</v>
      </c>
      <c r="X104" t="n">
        <v>0.22</v>
      </c>
      <c r="Y104" t="n">
        <v>1</v>
      </c>
      <c r="Z104" t="n">
        <v>10</v>
      </c>
    </row>
    <row r="105">
      <c r="A105" t="n">
        <v>10</v>
      </c>
      <c r="B105" t="n">
        <v>90</v>
      </c>
      <c r="C105" t="inlineStr">
        <is>
          <t xml:space="preserve">CONCLUIDO	</t>
        </is>
      </c>
      <c r="D105" t="n">
        <v>14.1989</v>
      </c>
      <c r="E105" t="n">
        <v>7.04</v>
      </c>
      <c r="F105" t="n">
        <v>4.23</v>
      </c>
      <c r="G105" t="n">
        <v>23.08</v>
      </c>
      <c r="H105" t="n">
        <v>0.34</v>
      </c>
      <c r="I105" t="n">
        <v>11</v>
      </c>
      <c r="J105" t="n">
        <v>180.45</v>
      </c>
      <c r="K105" t="n">
        <v>52.44</v>
      </c>
      <c r="L105" t="n">
        <v>3.5</v>
      </c>
      <c r="M105" t="n">
        <v>9</v>
      </c>
      <c r="N105" t="n">
        <v>34.51</v>
      </c>
      <c r="O105" t="n">
        <v>22489.16</v>
      </c>
      <c r="P105" t="n">
        <v>44.42</v>
      </c>
      <c r="Q105" t="n">
        <v>610.26</v>
      </c>
      <c r="R105" t="n">
        <v>19.83</v>
      </c>
      <c r="S105" t="n">
        <v>13.88</v>
      </c>
      <c r="T105" t="n">
        <v>3064.46</v>
      </c>
      <c r="U105" t="n">
        <v>0.7</v>
      </c>
      <c r="V105" t="n">
        <v>0.9399999999999999</v>
      </c>
      <c r="W105" t="n">
        <v>0.07000000000000001</v>
      </c>
      <c r="X105" t="n">
        <v>0.19</v>
      </c>
      <c r="Y105" t="n">
        <v>1</v>
      </c>
      <c r="Z105" t="n">
        <v>10</v>
      </c>
    </row>
    <row r="106">
      <c r="A106" t="n">
        <v>11</v>
      </c>
      <c r="B106" t="n">
        <v>90</v>
      </c>
      <c r="C106" t="inlineStr">
        <is>
          <t xml:space="preserve">CONCLUIDO	</t>
        </is>
      </c>
      <c r="D106" t="n">
        <v>14.2383</v>
      </c>
      <c r="E106" t="n">
        <v>7.02</v>
      </c>
      <c r="F106" t="n">
        <v>4.25</v>
      </c>
      <c r="G106" t="n">
        <v>25.48</v>
      </c>
      <c r="H106" t="n">
        <v>0.37</v>
      </c>
      <c r="I106" t="n">
        <v>10</v>
      </c>
      <c r="J106" t="n">
        <v>180.82</v>
      </c>
      <c r="K106" t="n">
        <v>52.44</v>
      </c>
      <c r="L106" t="n">
        <v>3.75</v>
      </c>
      <c r="M106" t="n">
        <v>8</v>
      </c>
      <c r="N106" t="n">
        <v>34.63</v>
      </c>
      <c r="O106" t="n">
        <v>22535.19</v>
      </c>
      <c r="P106" t="n">
        <v>43.92</v>
      </c>
      <c r="Q106" t="n">
        <v>610.26</v>
      </c>
      <c r="R106" t="n">
        <v>20.68</v>
      </c>
      <c r="S106" t="n">
        <v>13.88</v>
      </c>
      <c r="T106" t="n">
        <v>3494.3</v>
      </c>
      <c r="U106" t="n">
        <v>0.67</v>
      </c>
      <c r="V106" t="n">
        <v>0.9399999999999999</v>
      </c>
      <c r="W106" t="n">
        <v>0.07000000000000001</v>
      </c>
      <c r="X106" t="n">
        <v>0.21</v>
      </c>
      <c r="Y106" t="n">
        <v>1</v>
      </c>
      <c r="Z106" t="n">
        <v>10</v>
      </c>
    </row>
    <row r="107">
      <c r="A107" t="n">
        <v>12</v>
      </c>
      <c r="B107" t="n">
        <v>90</v>
      </c>
      <c r="C107" t="inlineStr">
        <is>
          <t xml:space="preserve">CONCLUIDO	</t>
        </is>
      </c>
      <c r="D107" t="n">
        <v>14.3942</v>
      </c>
      <c r="E107" t="n">
        <v>6.95</v>
      </c>
      <c r="F107" t="n">
        <v>4.21</v>
      </c>
      <c r="G107" t="n">
        <v>28.04</v>
      </c>
      <c r="H107" t="n">
        <v>0.39</v>
      </c>
      <c r="I107" t="n">
        <v>9</v>
      </c>
      <c r="J107" t="n">
        <v>181.19</v>
      </c>
      <c r="K107" t="n">
        <v>52.44</v>
      </c>
      <c r="L107" t="n">
        <v>4</v>
      </c>
      <c r="M107" t="n">
        <v>6</v>
      </c>
      <c r="N107" t="n">
        <v>34.75</v>
      </c>
      <c r="O107" t="n">
        <v>22581.25</v>
      </c>
      <c r="P107" t="n">
        <v>42.54</v>
      </c>
      <c r="Q107" t="n">
        <v>610.37</v>
      </c>
      <c r="R107" t="n">
        <v>19.17</v>
      </c>
      <c r="S107" t="n">
        <v>13.88</v>
      </c>
      <c r="T107" t="n">
        <v>2746.54</v>
      </c>
      <c r="U107" t="n">
        <v>0.72</v>
      </c>
      <c r="V107" t="n">
        <v>0.95</v>
      </c>
      <c r="W107" t="n">
        <v>0.07000000000000001</v>
      </c>
      <c r="X107" t="n">
        <v>0.17</v>
      </c>
      <c r="Y107" t="n">
        <v>1</v>
      </c>
      <c r="Z107" t="n">
        <v>10</v>
      </c>
    </row>
    <row r="108">
      <c r="A108" t="n">
        <v>13</v>
      </c>
      <c r="B108" t="n">
        <v>90</v>
      </c>
      <c r="C108" t="inlineStr">
        <is>
          <t xml:space="preserve">CONCLUIDO	</t>
        </is>
      </c>
      <c r="D108" t="n">
        <v>14.3839</v>
      </c>
      <c r="E108" t="n">
        <v>6.95</v>
      </c>
      <c r="F108" t="n">
        <v>4.21</v>
      </c>
      <c r="G108" t="n">
        <v>28.08</v>
      </c>
      <c r="H108" t="n">
        <v>0.42</v>
      </c>
      <c r="I108" t="n">
        <v>9</v>
      </c>
      <c r="J108" t="n">
        <v>181.57</v>
      </c>
      <c r="K108" t="n">
        <v>52.44</v>
      </c>
      <c r="L108" t="n">
        <v>4.25</v>
      </c>
      <c r="M108" t="n">
        <v>3</v>
      </c>
      <c r="N108" t="n">
        <v>34.88</v>
      </c>
      <c r="O108" t="n">
        <v>22627.36</v>
      </c>
      <c r="P108" t="n">
        <v>41.33</v>
      </c>
      <c r="Q108" t="n">
        <v>610.26</v>
      </c>
      <c r="R108" t="n">
        <v>19.15</v>
      </c>
      <c r="S108" t="n">
        <v>13.88</v>
      </c>
      <c r="T108" t="n">
        <v>2735.74</v>
      </c>
      <c r="U108" t="n">
        <v>0.72</v>
      </c>
      <c r="V108" t="n">
        <v>0.95</v>
      </c>
      <c r="W108" t="n">
        <v>0.08</v>
      </c>
      <c r="X108" t="n">
        <v>0.17</v>
      </c>
      <c r="Y108" t="n">
        <v>1</v>
      </c>
      <c r="Z108" t="n">
        <v>10</v>
      </c>
    </row>
    <row r="109">
      <c r="A109" t="n">
        <v>14</v>
      </c>
      <c r="B109" t="n">
        <v>90</v>
      </c>
      <c r="C109" t="inlineStr">
        <is>
          <t xml:space="preserve">CONCLUIDO	</t>
        </is>
      </c>
      <c r="D109" t="n">
        <v>14.5056</v>
      </c>
      <c r="E109" t="n">
        <v>6.89</v>
      </c>
      <c r="F109" t="n">
        <v>4.19</v>
      </c>
      <c r="G109" t="n">
        <v>31.42</v>
      </c>
      <c r="H109" t="n">
        <v>0.44</v>
      </c>
      <c r="I109" t="n">
        <v>8</v>
      </c>
      <c r="J109" t="n">
        <v>181.94</v>
      </c>
      <c r="K109" t="n">
        <v>52.44</v>
      </c>
      <c r="L109" t="n">
        <v>4.5</v>
      </c>
      <c r="M109" t="n">
        <v>0</v>
      </c>
      <c r="N109" t="n">
        <v>35</v>
      </c>
      <c r="O109" t="n">
        <v>22673.63</v>
      </c>
      <c r="P109" t="n">
        <v>41.09</v>
      </c>
      <c r="Q109" t="n">
        <v>610.26</v>
      </c>
      <c r="R109" t="n">
        <v>18.34</v>
      </c>
      <c r="S109" t="n">
        <v>13.88</v>
      </c>
      <c r="T109" t="n">
        <v>2337.3</v>
      </c>
      <c r="U109" t="n">
        <v>0.76</v>
      </c>
      <c r="V109" t="n">
        <v>0.95</v>
      </c>
      <c r="W109" t="n">
        <v>0.08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110</v>
      </c>
      <c r="C110" t="inlineStr">
        <is>
          <t xml:space="preserve">CONCLUIDO	</t>
        </is>
      </c>
      <c r="D110" t="n">
        <v>9.9604</v>
      </c>
      <c r="E110" t="n">
        <v>10.04</v>
      </c>
      <c r="F110" t="n">
        <v>5.15</v>
      </c>
      <c r="G110" t="n">
        <v>5.72</v>
      </c>
      <c r="H110" t="n">
        <v>0.08</v>
      </c>
      <c r="I110" t="n">
        <v>54</v>
      </c>
      <c r="J110" t="n">
        <v>213.37</v>
      </c>
      <c r="K110" t="n">
        <v>56.13</v>
      </c>
      <c r="L110" t="n">
        <v>1</v>
      </c>
      <c r="M110" t="n">
        <v>52</v>
      </c>
      <c r="N110" t="n">
        <v>46.25</v>
      </c>
      <c r="O110" t="n">
        <v>26550.29</v>
      </c>
      <c r="P110" t="n">
        <v>73.90000000000001</v>
      </c>
      <c r="Q110" t="n">
        <v>610.36</v>
      </c>
      <c r="R110" t="n">
        <v>48.61</v>
      </c>
      <c r="S110" t="n">
        <v>13.88</v>
      </c>
      <c r="T110" t="n">
        <v>17237.63</v>
      </c>
      <c r="U110" t="n">
        <v>0.29</v>
      </c>
      <c r="V110" t="n">
        <v>0.78</v>
      </c>
      <c r="W110" t="n">
        <v>0.14</v>
      </c>
      <c r="X110" t="n">
        <v>1.11</v>
      </c>
      <c r="Y110" t="n">
        <v>1</v>
      </c>
      <c r="Z110" t="n">
        <v>10</v>
      </c>
    </row>
    <row r="111">
      <c r="A111" t="n">
        <v>1</v>
      </c>
      <c r="B111" t="n">
        <v>110</v>
      </c>
      <c r="C111" t="inlineStr">
        <is>
          <t xml:space="preserve">CONCLUIDO	</t>
        </is>
      </c>
      <c r="D111" t="n">
        <v>10.8656</v>
      </c>
      <c r="E111" t="n">
        <v>9.199999999999999</v>
      </c>
      <c r="F111" t="n">
        <v>4.86</v>
      </c>
      <c r="G111" t="n">
        <v>7.11</v>
      </c>
      <c r="H111" t="n">
        <v>0.1</v>
      </c>
      <c r="I111" t="n">
        <v>41</v>
      </c>
      <c r="J111" t="n">
        <v>213.78</v>
      </c>
      <c r="K111" t="n">
        <v>56.13</v>
      </c>
      <c r="L111" t="n">
        <v>1.25</v>
      </c>
      <c r="M111" t="n">
        <v>39</v>
      </c>
      <c r="N111" t="n">
        <v>46.4</v>
      </c>
      <c r="O111" t="n">
        <v>26600.32</v>
      </c>
      <c r="P111" t="n">
        <v>69.11</v>
      </c>
      <c r="Q111" t="n">
        <v>610.42</v>
      </c>
      <c r="R111" t="n">
        <v>39.57</v>
      </c>
      <c r="S111" t="n">
        <v>13.88</v>
      </c>
      <c r="T111" t="n">
        <v>12786.48</v>
      </c>
      <c r="U111" t="n">
        <v>0.35</v>
      </c>
      <c r="V111" t="n">
        <v>0.82</v>
      </c>
      <c r="W111" t="n">
        <v>0.12</v>
      </c>
      <c r="X111" t="n">
        <v>0.82</v>
      </c>
      <c r="Y111" t="n">
        <v>1</v>
      </c>
      <c r="Z111" t="n">
        <v>10</v>
      </c>
    </row>
    <row r="112">
      <c r="A112" t="n">
        <v>2</v>
      </c>
      <c r="B112" t="n">
        <v>110</v>
      </c>
      <c r="C112" t="inlineStr">
        <is>
          <t xml:space="preserve">CONCLUIDO	</t>
        </is>
      </c>
      <c r="D112" t="n">
        <v>11.502</v>
      </c>
      <c r="E112" t="n">
        <v>8.69</v>
      </c>
      <c r="F112" t="n">
        <v>4.69</v>
      </c>
      <c r="G112" t="n">
        <v>8.52</v>
      </c>
      <c r="H112" t="n">
        <v>0.12</v>
      </c>
      <c r="I112" t="n">
        <v>33</v>
      </c>
      <c r="J112" t="n">
        <v>214.19</v>
      </c>
      <c r="K112" t="n">
        <v>56.13</v>
      </c>
      <c r="L112" t="n">
        <v>1.5</v>
      </c>
      <c r="M112" t="n">
        <v>31</v>
      </c>
      <c r="N112" t="n">
        <v>46.56</v>
      </c>
      <c r="O112" t="n">
        <v>26650.41</v>
      </c>
      <c r="P112" t="n">
        <v>65.98999999999999</v>
      </c>
      <c r="Q112" t="n">
        <v>610.39</v>
      </c>
      <c r="R112" t="n">
        <v>34.2</v>
      </c>
      <c r="S112" t="n">
        <v>13.88</v>
      </c>
      <c r="T112" t="n">
        <v>10141.43</v>
      </c>
      <c r="U112" t="n">
        <v>0.41</v>
      </c>
      <c r="V112" t="n">
        <v>0.85</v>
      </c>
      <c r="W112" t="n">
        <v>0.11</v>
      </c>
      <c r="X112" t="n">
        <v>0.65</v>
      </c>
      <c r="Y112" t="n">
        <v>1</v>
      </c>
      <c r="Z112" t="n">
        <v>10</v>
      </c>
    </row>
    <row r="113">
      <c r="A113" t="n">
        <v>3</v>
      </c>
      <c r="B113" t="n">
        <v>110</v>
      </c>
      <c r="C113" t="inlineStr">
        <is>
          <t xml:space="preserve">CONCLUIDO	</t>
        </is>
      </c>
      <c r="D113" t="n">
        <v>12.0269</v>
      </c>
      <c r="E113" t="n">
        <v>8.31</v>
      </c>
      <c r="F113" t="n">
        <v>4.56</v>
      </c>
      <c r="G113" t="n">
        <v>10.14</v>
      </c>
      <c r="H113" t="n">
        <v>0.14</v>
      </c>
      <c r="I113" t="n">
        <v>27</v>
      </c>
      <c r="J113" t="n">
        <v>214.59</v>
      </c>
      <c r="K113" t="n">
        <v>56.13</v>
      </c>
      <c r="L113" t="n">
        <v>1.75</v>
      </c>
      <c r="M113" t="n">
        <v>25</v>
      </c>
      <c r="N113" t="n">
        <v>46.72</v>
      </c>
      <c r="O113" t="n">
        <v>26700.55</v>
      </c>
      <c r="P113" t="n">
        <v>63.47</v>
      </c>
      <c r="Q113" t="n">
        <v>610.37</v>
      </c>
      <c r="R113" t="n">
        <v>30.28</v>
      </c>
      <c r="S113" t="n">
        <v>13.88</v>
      </c>
      <c r="T113" t="n">
        <v>8210.16</v>
      </c>
      <c r="U113" t="n">
        <v>0.46</v>
      </c>
      <c r="V113" t="n">
        <v>0.87</v>
      </c>
      <c r="W113" t="n">
        <v>0.1</v>
      </c>
      <c r="X113" t="n">
        <v>0.52</v>
      </c>
      <c r="Y113" t="n">
        <v>1</v>
      </c>
      <c r="Z113" t="n">
        <v>10</v>
      </c>
    </row>
    <row r="114">
      <c r="A114" t="n">
        <v>4</v>
      </c>
      <c r="B114" t="n">
        <v>110</v>
      </c>
      <c r="C114" t="inlineStr">
        <is>
          <t xml:space="preserve">CONCLUIDO	</t>
        </is>
      </c>
      <c r="D114" t="n">
        <v>12.3047</v>
      </c>
      <c r="E114" t="n">
        <v>8.130000000000001</v>
      </c>
      <c r="F114" t="n">
        <v>4.5</v>
      </c>
      <c r="G114" t="n">
        <v>11.25</v>
      </c>
      <c r="H114" t="n">
        <v>0.17</v>
      </c>
      <c r="I114" t="n">
        <v>24</v>
      </c>
      <c r="J114" t="n">
        <v>215</v>
      </c>
      <c r="K114" t="n">
        <v>56.13</v>
      </c>
      <c r="L114" t="n">
        <v>2</v>
      </c>
      <c r="M114" t="n">
        <v>22</v>
      </c>
      <c r="N114" t="n">
        <v>46.87</v>
      </c>
      <c r="O114" t="n">
        <v>26750.75</v>
      </c>
      <c r="P114" t="n">
        <v>62.08</v>
      </c>
      <c r="Q114" t="n">
        <v>610.4</v>
      </c>
      <c r="R114" t="n">
        <v>28.38</v>
      </c>
      <c r="S114" t="n">
        <v>13.88</v>
      </c>
      <c r="T114" t="n">
        <v>7273.4</v>
      </c>
      <c r="U114" t="n">
        <v>0.49</v>
      </c>
      <c r="V114" t="n">
        <v>0.89</v>
      </c>
      <c r="W114" t="n">
        <v>0.09</v>
      </c>
      <c r="X114" t="n">
        <v>0.46</v>
      </c>
      <c r="Y114" t="n">
        <v>1</v>
      </c>
      <c r="Z114" t="n">
        <v>10</v>
      </c>
    </row>
    <row r="115">
      <c r="A115" t="n">
        <v>5</v>
      </c>
      <c r="B115" t="n">
        <v>110</v>
      </c>
      <c r="C115" t="inlineStr">
        <is>
          <t xml:space="preserve">CONCLUIDO	</t>
        </is>
      </c>
      <c r="D115" t="n">
        <v>12.6218</v>
      </c>
      <c r="E115" t="n">
        <v>7.92</v>
      </c>
      <c r="F115" t="n">
        <v>4.42</v>
      </c>
      <c r="G115" t="n">
        <v>12.64</v>
      </c>
      <c r="H115" t="n">
        <v>0.19</v>
      </c>
      <c r="I115" t="n">
        <v>21</v>
      </c>
      <c r="J115" t="n">
        <v>215.41</v>
      </c>
      <c r="K115" t="n">
        <v>56.13</v>
      </c>
      <c r="L115" t="n">
        <v>2.25</v>
      </c>
      <c r="M115" t="n">
        <v>19</v>
      </c>
      <c r="N115" t="n">
        <v>47.03</v>
      </c>
      <c r="O115" t="n">
        <v>26801</v>
      </c>
      <c r="P115" t="n">
        <v>60.29</v>
      </c>
      <c r="Q115" t="n">
        <v>610.4400000000001</v>
      </c>
      <c r="R115" t="n">
        <v>25.78</v>
      </c>
      <c r="S115" t="n">
        <v>13.88</v>
      </c>
      <c r="T115" t="n">
        <v>5989.01</v>
      </c>
      <c r="U115" t="n">
        <v>0.54</v>
      </c>
      <c r="V115" t="n">
        <v>0.9</v>
      </c>
      <c r="W115" t="n">
        <v>0.09</v>
      </c>
      <c r="X115" t="n">
        <v>0.38</v>
      </c>
      <c r="Y115" t="n">
        <v>1</v>
      </c>
      <c r="Z115" t="n">
        <v>10</v>
      </c>
    </row>
    <row r="116">
      <c r="A116" t="n">
        <v>6</v>
      </c>
      <c r="B116" t="n">
        <v>110</v>
      </c>
      <c r="C116" t="inlineStr">
        <is>
          <t xml:space="preserve">CONCLUIDO	</t>
        </is>
      </c>
      <c r="D116" t="n">
        <v>12.932</v>
      </c>
      <c r="E116" t="n">
        <v>7.73</v>
      </c>
      <c r="F116" t="n">
        <v>4.36</v>
      </c>
      <c r="G116" t="n">
        <v>14.53</v>
      </c>
      <c r="H116" t="n">
        <v>0.21</v>
      </c>
      <c r="I116" t="n">
        <v>18</v>
      </c>
      <c r="J116" t="n">
        <v>215.82</v>
      </c>
      <c r="K116" t="n">
        <v>56.13</v>
      </c>
      <c r="L116" t="n">
        <v>2.5</v>
      </c>
      <c r="M116" t="n">
        <v>16</v>
      </c>
      <c r="N116" t="n">
        <v>47.19</v>
      </c>
      <c r="O116" t="n">
        <v>26851.31</v>
      </c>
      <c r="P116" t="n">
        <v>58.78</v>
      </c>
      <c r="Q116" t="n">
        <v>610.29</v>
      </c>
      <c r="R116" t="n">
        <v>24.25</v>
      </c>
      <c r="S116" t="n">
        <v>13.88</v>
      </c>
      <c r="T116" t="n">
        <v>5239.67</v>
      </c>
      <c r="U116" t="n">
        <v>0.57</v>
      </c>
      <c r="V116" t="n">
        <v>0.91</v>
      </c>
      <c r="W116" t="n">
        <v>0.07000000000000001</v>
      </c>
      <c r="X116" t="n">
        <v>0.32</v>
      </c>
      <c r="Y116" t="n">
        <v>1</v>
      </c>
      <c r="Z116" t="n">
        <v>10</v>
      </c>
    </row>
    <row r="117">
      <c r="A117" t="n">
        <v>7</v>
      </c>
      <c r="B117" t="n">
        <v>110</v>
      </c>
      <c r="C117" t="inlineStr">
        <is>
          <t xml:space="preserve">CONCLUIDO	</t>
        </is>
      </c>
      <c r="D117" t="n">
        <v>12.9571</v>
      </c>
      <c r="E117" t="n">
        <v>7.72</v>
      </c>
      <c r="F117" t="n">
        <v>4.39</v>
      </c>
      <c r="G117" t="n">
        <v>15.48</v>
      </c>
      <c r="H117" t="n">
        <v>0.23</v>
      </c>
      <c r="I117" t="n">
        <v>17</v>
      </c>
      <c r="J117" t="n">
        <v>216.22</v>
      </c>
      <c r="K117" t="n">
        <v>56.13</v>
      </c>
      <c r="L117" t="n">
        <v>2.75</v>
      </c>
      <c r="M117" t="n">
        <v>15</v>
      </c>
      <c r="N117" t="n">
        <v>47.35</v>
      </c>
      <c r="O117" t="n">
        <v>26901.66</v>
      </c>
      <c r="P117" t="n">
        <v>58.59</v>
      </c>
      <c r="Q117" t="n">
        <v>610.26</v>
      </c>
      <c r="R117" t="n">
        <v>24.95</v>
      </c>
      <c r="S117" t="n">
        <v>13.88</v>
      </c>
      <c r="T117" t="n">
        <v>5594.75</v>
      </c>
      <c r="U117" t="n">
        <v>0.5600000000000001</v>
      </c>
      <c r="V117" t="n">
        <v>0.91</v>
      </c>
      <c r="W117" t="n">
        <v>0.08</v>
      </c>
      <c r="X117" t="n">
        <v>0.35</v>
      </c>
      <c r="Y117" t="n">
        <v>1</v>
      </c>
      <c r="Z117" t="n">
        <v>10</v>
      </c>
    </row>
    <row r="118">
      <c r="A118" t="n">
        <v>8</v>
      </c>
      <c r="B118" t="n">
        <v>110</v>
      </c>
      <c r="C118" t="inlineStr">
        <is>
          <t xml:space="preserve">CONCLUIDO	</t>
        </is>
      </c>
      <c r="D118" t="n">
        <v>13.2057</v>
      </c>
      <c r="E118" t="n">
        <v>7.57</v>
      </c>
      <c r="F118" t="n">
        <v>4.33</v>
      </c>
      <c r="G118" t="n">
        <v>17.31</v>
      </c>
      <c r="H118" t="n">
        <v>0.25</v>
      </c>
      <c r="I118" t="n">
        <v>15</v>
      </c>
      <c r="J118" t="n">
        <v>216.63</v>
      </c>
      <c r="K118" t="n">
        <v>56.13</v>
      </c>
      <c r="L118" t="n">
        <v>3</v>
      </c>
      <c r="M118" t="n">
        <v>13</v>
      </c>
      <c r="N118" t="n">
        <v>47.51</v>
      </c>
      <c r="O118" t="n">
        <v>26952.08</v>
      </c>
      <c r="P118" t="n">
        <v>57.12</v>
      </c>
      <c r="Q118" t="n">
        <v>610.3200000000001</v>
      </c>
      <c r="R118" t="n">
        <v>22.97</v>
      </c>
      <c r="S118" t="n">
        <v>13.88</v>
      </c>
      <c r="T118" t="n">
        <v>4613.66</v>
      </c>
      <c r="U118" t="n">
        <v>0.6</v>
      </c>
      <c r="V118" t="n">
        <v>0.92</v>
      </c>
      <c r="W118" t="n">
        <v>0.08</v>
      </c>
      <c r="X118" t="n">
        <v>0.29</v>
      </c>
      <c r="Y118" t="n">
        <v>1</v>
      </c>
      <c r="Z118" t="n">
        <v>10</v>
      </c>
    </row>
    <row r="119">
      <c r="A119" t="n">
        <v>9</v>
      </c>
      <c r="B119" t="n">
        <v>110</v>
      </c>
      <c r="C119" t="inlineStr">
        <is>
          <t xml:space="preserve">CONCLUIDO	</t>
        </is>
      </c>
      <c r="D119" t="n">
        <v>13.3082</v>
      </c>
      <c r="E119" t="n">
        <v>7.51</v>
      </c>
      <c r="F119" t="n">
        <v>4.31</v>
      </c>
      <c r="G119" t="n">
        <v>18.47</v>
      </c>
      <c r="H119" t="n">
        <v>0.27</v>
      </c>
      <c r="I119" t="n">
        <v>14</v>
      </c>
      <c r="J119" t="n">
        <v>217.04</v>
      </c>
      <c r="K119" t="n">
        <v>56.13</v>
      </c>
      <c r="L119" t="n">
        <v>3.25</v>
      </c>
      <c r="M119" t="n">
        <v>12</v>
      </c>
      <c r="N119" t="n">
        <v>47.66</v>
      </c>
      <c r="O119" t="n">
        <v>27002.55</v>
      </c>
      <c r="P119" t="n">
        <v>56.2</v>
      </c>
      <c r="Q119" t="n">
        <v>610.28</v>
      </c>
      <c r="R119" t="n">
        <v>22.47</v>
      </c>
      <c r="S119" t="n">
        <v>13.88</v>
      </c>
      <c r="T119" t="n">
        <v>4369</v>
      </c>
      <c r="U119" t="n">
        <v>0.62</v>
      </c>
      <c r="V119" t="n">
        <v>0.93</v>
      </c>
      <c r="W119" t="n">
        <v>0.08</v>
      </c>
      <c r="X119" t="n">
        <v>0.27</v>
      </c>
      <c r="Y119" t="n">
        <v>1</v>
      </c>
      <c r="Z119" t="n">
        <v>10</v>
      </c>
    </row>
    <row r="120">
      <c r="A120" t="n">
        <v>10</v>
      </c>
      <c r="B120" t="n">
        <v>110</v>
      </c>
      <c r="C120" t="inlineStr">
        <is>
          <t xml:space="preserve">CONCLUIDO	</t>
        </is>
      </c>
      <c r="D120" t="n">
        <v>13.4333</v>
      </c>
      <c r="E120" t="n">
        <v>7.44</v>
      </c>
      <c r="F120" t="n">
        <v>4.28</v>
      </c>
      <c r="G120" t="n">
        <v>19.77</v>
      </c>
      <c r="H120" t="n">
        <v>0.29</v>
      </c>
      <c r="I120" t="n">
        <v>13</v>
      </c>
      <c r="J120" t="n">
        <v>217.45</v>
      </c>
      <c r="K120" t="n">
        <v>56.13</v>
      </c>
      <c r="L120" t="n">
        <v>3.5</v>
      </c>
      <c r="M120" t="n">
        <v>11</v>
      </c>
      <c r="N120" t="n">
        <v>47.82</v>
      </c>
      <c r="O120" t="n">
        <v>27053.07</v>
      </c>
      <c r="P120" t="n">
        <v>55.09</v>
      </c>
      <c r="Q120" t="n">
        <v>610.26</v>
      </c>
      <c r="R120" t="n">
        <v>21.52</v>
      </c>
      <c r="S120" t="n">
        <v>13.88</v>
      </c>
      <c r="T120" t="n">
        <v>3901.83</v>
      </c>
      <c r="U120" t="n">
        <v>0.65</v>
      </c>
      <c r="V120" t="n">
        <v>0.93</v>
      </c>
      <c r="W120" t="n">
        <v>0.08</v>
      </c>
      <c r="X120" t="n">
        <v>0.24</v>
      </c>
      <c r="Y120" t="n">
        <v>1</v>
      </c>
      <c r="Z120" t="n">
        <v>10</v>
      </c>
    </row>
    <row r="121">
      <c r="A121" t="n">
        <v>11</v>
      </c>
      <c r="B121" t="n">
        <v>110</v>
      </c>
      <c r="C121" t="inlineStr">
        <is>
          <t xml:space="preserve">CONCLUIDO	</t>
        </is>
      </c>
      <c r="D121" t="n">
        <v>13.5466</v>
      </c>
      <c r="E121" t="n">
        <v>7.38</v>
      </c>
      <c r="F121" t="n">
        <v>4.26</v>
      </c>
      <c r="G121" t="n">
        <v>21.31</v>
      </c>
      <c r="H121" t="n">
        <v>0.31</v>
      </c>
      <c r="I121" t="n">
        <v>12</v>
      </c>
      <c r="J121" t="n">
        <v>217.86</v>
      </c>
      <c r="K121" t="n">
        <v>56.13</v>
      </c>
      <c r="L121" t="n">
        <v>3.75</v>
      </c>
      <c r="M121" t="n">
        <v>10</v>
      </c>
      <c r="N121" t="n">
        <v>47.98</v>
      </c>
      <c r="O121" t="n">
        <v>27103.65</v>
      </c>
      <c r="P121" t="n">
        <v>54.05</v>
      </c>
      <c r="Q121" t="n">
        <v>610.36</v>
      </c>
      <c r="R121" t="n">
        <v>20.95</v>
      </c>
      <c r="S121" t="n">
        <v>13.88</v>
      </c>
      <c r="T121" t="n">
        <v>3618.81</v>
      </c>
      <c r="U121" t="n">
        <v>0.66</v>
      </c>
      <c r="V121" t="n">
        <v>0.9399999999999999</v>
      </c>
      <c r="W121" t="n">
        <v>0.07000000000000001</v>
      </c>
      <c r="X121" t="n">
        <v>0.22</v>
      </c>
      <c r="Y121" t="n">
        <v>1</v>
      </c>
      <c r="Z121" t="n">
        <v>10</v>
      </c>
    </row>
    <row r="122">
      <c r="A122" t="n">
        <v>12</v>
      </c>
      <c r="B122" t="n">
        <v>110</v>
      </c>
      <c r="C122" t="inlineStr">
        <is>
          <t xml:space="preserve">CONCLUIDO	</t>
        </is>
      </c>
      <c r="D122" t="n">
        <v>13.6731</v>
      </c>
      <c r="E122" t="n">
        <v>7.31</v>
      </c>
      <c r="F122" t="n">
        <v>4.24</v>
      </c>
      <c r="G122" t="n">
        <v>23.11</v>
      </c>
      <c r="H122" t="n">
        <v>0.33</v>
      </c>
      <c r="I122" t="n">
        <v>11</v>
      </c>
      <c r="J122" t="n">
        <v>218.27</v>
      </c>
      <c r="K122" t="n">
        <v>56.13</v>
      </c>
      <c r="L122" t="n">
        <v>4</v>
      </c>
      <c r="M122" t="n">
        <v>9</v>
      </c>
      <c r="N122" t="n">
        <v>48.15</v>
      </c>
      <c r="O122" t="n">
        <v>27154.29</v>
      </c>
      <c r="P122" t="n">
        <v>52.89</v>
      </c>
      <c r="Q122" t="n">
        <v>610.27</v>
      </c>
      <c r="R122" t="n">
        <v>20.13</v>
      </c>
      <c r="S122" t="n">
        <v>13.88</v>
      </c>
      <c r="T122" t="n">
        <v>3215.82</v>
      </c>
      <c r="U122" t="n">
        <v>0.6899999999999999</v>
      </c>
      <c r="V122" t="n">
        <v>0.9399999999999999</v>
      </c>
      <c r="W122" t="n">
        <v>0.07000000000000001</v>
      </c>
      <c r="X122" t="n">
        <v>0.2</v>
      </c>
      <c r="Y122" t="n">
        <v>1</v>
      </c>
      <c r="Z122" t="n">
        <v>10</v>
      </c>
    </row>
    <row r="123">
      <c r="A123" t="n">
        <v>13</v>
      </c>
      <c r="B123" t="n">
        <v>110</v>
      </c>
      <c r="C123" t="inlineStr">
        <is>
          <t xml:space="preserve">CONCLUIDO	</t>
        </is>
      </c>
      <c r="D123" t="n">
        <v>13.8675</v>
      </c>
      <c r="E123" t="n">
        <v>7.21</v>
      </c>
      <c r="F123" t="n">
        <v>4.18</v>
      </c>
      <c r="G123" t="n">
        <v>25.06</v>
      </c>
      <c r="H123" t="n">
        <v>0.35</v>
      </c>
      <c r="I123" t="n">
        <v>10</v>
      </c>
      <c r="J123" t="n">
        <v>218.68</v>
      </c>
      <c r="K123" t="n">
        <v>56.13</v>
      </c>
      <c r="L123" t="n">
        <v>4.25</v>
      </c>
      <c r="M123" t="n">
        <v>8</v>
      </c>
      <c r="N123" t="n">
        <v>48.31</v>
      </c>
      <c r="O123" t="n">
        <v>27204.98</v>
      </c>
      <c r="P123" t="n">
        <v>51.23</v>
      </c>
      <c r="Q123" t="n">
        <v>610.34</v>
      </c>
      <c r="R123" t="n">
        <v>18.14</v>
      </c>
      <c r="S123" t="n">
        <v>13.88</v>
      </c>
      <c r="T123" t="n">
        <v>2227.12</v>
      </c>
      <c r="U123" t="n">
        <v>0.77</v>
      </c>
      <c r="V123" t="n">
        <v>0.96</v>
      </c>
      <c r="W123" t="n">
        <v>0.07000000000000001</v>
      </c>
      <c r="X123" t="n">
        <v>0.14</v>
      </c>
      <c r="Y123" t="n">
        <v>1</v>
      </c>
      <c r="Z123" t="n">
        <v>10</v>
      </c>
    </row>
    <row r="124">
      <c r="A124" t="n">
        <v>14</v>
      </c>
      <c r="B124" t="n">
        <v>110</v>
      </c>
      <c r="C124" t="inlineStr">
        <is>
          <t xml:space="preserve">CONCLUIDO	</t>
        </is>
      </c>
      <c r="D124" t="n">
        <v>13.7352</v>
      </c>
      <c r="E124" t="n">
        <v>7.28</v>
      </c>
      <c r="F124" t="n">
        <v>4.25</v>
      </c>
      <c r="G124" t="n">
        <v>25.47</v>
      </c>
      <c r="H124" t="n">
        <v>0.36</v>
      </c>
      <c r="I124" t="n">
        <v>10</v>
      </c>
      <c r="J124" t="n">
        <v>219.09</v>
      </c>
      <c r="K124" t="n">
        <v>56.13</v>
      </c>
      <c r="L124" t="n">
        <v>4.5</v>
      </c>
      <c r="M124" t="n">
        <v>8</v>
      </c>
      <c r="N124" t="n">
        <v>48.47</v>
      </c>
      <c r="O124" t="n">
        <v>27255.72</v>
      </c>
      <c r="P124" t="n">
        <v>51.61</v>
      </c>
      <c r="Q124" t="n">
        <v>610.26</v>
      </c>
      <c r="R124" t="n">
        <v>20.58</v>
      </c>
      <c r="S124" t="n">
        <v>13.88</v>
      </c>
      <c r="T124" t="n">
        <v>3447.08</v>
      </c>
      <c r="U124" t="n">
        <v>0.67</v>
      </c>
      <c r="V124" t="n">
        <v>0.9399999999999999</v>
      </c>
      <c r="W124" t="n">
        <v>0.07000000000000001</v>
      </c>
      <c r="X124" t="n">
        <v>0.21</v>
      </c>
      <c r="Y124" t="n">
        <v>1</v>
      </c>
      <c r="Z124" t="n">
        <v>10</v>
      </c>
    </row>
    <row r="125">
      <c r="A125" t="n">
        <v>15</v>
      </c>
      <c r="B125" t="n">
        <v>110</v>
      </c>
      <c r="C125" t="inlineStr">
        <is>
          <t xml:space="preserve">CONCLUIDO	</t>
        </is>
      </c>
      <c r="D125" t="n">
        <v>13.8916</v>
      </c>
      <c r="E125" t="n">
        <v>7.2</v>
      </c>
      <c r="F125" t="n">
        <v>4.21</v>
      </c>
      <c r="G125" t="n">
        <v>28.04</v>
      </c>
      <c r="H125" t="n">
        <v>0.38</v>
      </c>
      <c r="I125" t="n">
        <v>9</v>
      </c>
      <c r="J125" t="n">
        <v>219.51</v>
      </c>
      <c r="K125" t="n">
        <v>56.13</v>
      </c>
      <c r="L125" t="n">
        <v>4.75</v>
      </c>
      <c r="M125" t="n">
        <v>7</v>
      </c>
      <c r="N125" t="n">
        <v>48.63</v>
      </c>
      <c r="O125" t="n">
        <v>27306.53</v>
      </c>
      <c r="P125" t="n">
        <v>50.48</v>
      </c>
      <c r="Q125" t="n">
        <v>610.27</v>
      </c>
      <c r="R125" t="n">
        <v>19.18</v>
      </c>
      <c r="S125" t="n">
        <v>13.88</v>
      </c>
      <c r="T125" t="n">
        <v>2750.7</v>
      </c>
      <c r="U125" t="n">
        <v>0.72</v>
      </c>
      <c r="V125" t="n">
        <v>0.95</v>
      </c>
      <c r="W125" t="n">
        <v>0.07000000000000001</v>
      </c>
      <c r="X125" t="n">
        <v>0.17</v>
      </c>
      <c r="Y125" t="n">
        <v>1</v>
      </c>
      <c r="Z125" t="n">
        <v>10</v>
      </c>
    </row>
    <row r="126">
      <c r="A126" t="n">
        <v>16</v>
      </c>
      <c r="B126" t="n">
        <v>110</v>
      </c>
      <c r="C126" t="inlineStr">
        <is>
          <t xml:space="preserve">CONCLUIDO	</t>
        </is>
      </c>
      <c r="D126" t="n">
        <v>14.0225</v>
      </c>
      <c r="E126" t="n">
        <v>7.13</v>
      </c>
      <c r="F126" t="n">
        <v>4.18</v>
      </c>
      <c r="G126" t="n">
        <v>31.36</v>
      </c>
      <c r="H126" t="n">
        <v>0.4</v>
      </c>
      <c r="I126" t="n">
        <v>8</v>
      </c>
      <c r="J126" t="n">
        <v>219.92</v>
      </c>
      <c r="K126" t="n">
        <v>56.13</v>
      </c>
      <c r="L126" t="n">
        <v>5</v>
      </c>
      <c r="M126" t="n">
        <v>6</v>
      </c>
      <c r="N126" t="n">
        <v>48.79</v>
      </c>
      <c r="O126" t="n">
        <v>27357.39</v>
      </c>
      <c r="P126" t="n">
        <v>48.81</v>
      </c>
      <c r="Q126" t="n">
        <v>610.3</v>
      </c>
      <c r="R126" t="n">
        <v>18.42</v>
      </c>
      <c r="S126" t="n">
        <v>13.88</v>
      </c>
      <c r="T126" t="n">
        <v>2375.53</v>
      </c>
      <c r="U126" t="n">
        <v>0.75</v>
      </c>
      <c r="V126" t="n">
        <v>0.95</v>
      </c>
      <c r="W126" t="n">
        <v>0.07000000000000001</v>
      </c>
      <c r="X126" t="n">
        <v>0.14</v>
      </c>
      <c r="Y126" t="n">
        <v>1</v>
      </c>
      <c r="Z126" t="n">
        <v>10</v>
      </c>
    </row>
    <row r="127">
      <c r="A127" t="n">
        <v>17</v>
      </c>
      <c r="B127" t="n">
        <v>110</v>
      </c>
      <c r="C127" t="inlineStr">
        <is>
          <t xml:space="preserve">CONCLUIDO	</t>
        </is>
      </c>
      <c r="D127" t="n">
        <v>14.0187</v>
      </c>
      <c r="E127" t="n">
        <v>7.13</v>
      </c>
      <c r="F127" t="n">
        <v>4.18</v>
      </c>
      <c r="G127" t="n">
        <v>31.37</v>
      </c>
      <c r="H127" t="n">
        <v>0.42</v>
      </c>
      <c r="I127" t="n">
        <v>8</v>
      </c>
      <c r="J127" t="n">
        <v>220.33</v>
      </c>
      <c r="K127" t="n">
        <v>56.13</v>
      </c>
      <c r="L127" t="n">
        <v>5.25</v>
      </c>
      <c r="M127" t="n">
        <v>6</v>
      </c>
      <c r="N127" t="n">
        <v>48.95</v>
      </c>
      <c r="O127" t="n">
        <v>27408.3</v>
      </c>
      <c r="P127" t="n">
        <v>48.42</v>
      </c>
      <c r="Q127" t="n">
        <v>610.26</v>
      </c>
      <c r="R127" t="n">
        <v>18.45</v>
      </c>
      <c r="S127" t="n">
        <v>13.88</v>
      </c>
      <c r="T127" t="n">
        <v>2388.47</v>
      </c>
      <c r="U127" t="n">
        <v>0.75</v>
      </c>
      <c r="V127" t="n">
        <v>0.95</v>
      </c>
      <c r="W127" t="n">
        <v>0.07000000000000001</v>
      </c>
      <c r="X127" t="n">
        <v>0.14</v>
      </c>
      <c r="Y127" t="n">
        <v>1</v>
      </c>
      <c r="Z127" t="n">
        <v>10</v>
      </c>
    </row>
    <row r="128">
      <c r="A128" t="n">
        <v>18</v>
      </c>
      <c r="B128" t="n">
        <v>110</v>
      </c>
      <c r="C128" t="inlineStr">
        <is>
          <t xml:space="preserve">CONCLUIDO	</t>
        </is>
      </c>
      <c r="D128" t="n">
        <v>14.0285</v>
      </c>
      <c r="E128" t="n">
        <v>7.13</v>
      </c>
      <c r="F128" t="n">
        <v>4.18</v>
      </c>
      <c r="G128" t="n">
        <v>31.33</v>
      </c>
      <c r="H128" t="n">
        <v>0.44</v>
      </c>
      <c r="I128" t="n">
        <v>8</v>
      </c>
      <c r="J128" t="n">
        <v>220.74</v>
      </c>
      <c r="K128" t="n">
        <v>56.13</v>
      </c>
      <c r="L128" t="n">
        <v>5.5</v>
      </c>
      <c r="M128" t="n">
        <v>6</v>
      </c>
      <c r="N128" t="n">
        <v>49.12</v>
      </c>
      <c r="O128" t="n">
        <v>27459.27</v>
      </c>
      <c r="P128" t="n">
        <v>47.38</v>
      </c>
      <c r="Q128" t="n">
        <v>610.3200000000001</v>
      </c>
      <c r="R128" t="n">
        <v>18.28</v>
      </c>
      <c r="S128" t="n">
        <v>13.88</v>
      </c>
      <c r="T128" t="n">
        <v>2303.33</v>
      </c>
      <c r="U128" t="n">
        <v>0.76</v>
      </c>
      <c r="V128" t="n">
        <v>0.95</v>
      </c>
      <c r="W128" t="n">
        <v>0.07000000000000001</v>
      </c>
      <c r="X128" t="n">
        <v>0.14</v>
      </c>
      <c r="Y128" t="n">
        <v>1</v>
      </c>
      <c r="Z128" t="n">
        <v>10</v>
      </c>
    </row>
    <row r="129">
      <c r="A129" t="n">
        <v>19</v>
      </c>
      <c r="B129" t="n">
        <v>110</v>
      </c>
      <c r="C129" t="inlineStr">
        <is>
          <t xml:space="preserve">CONCLUIDO	</t>
        </is>
      </c>
      <c r="D129" t="n">
        <v>14.1939</v>
      </c>
      <c r="E129" t="n">
        <v>7.05</v>
      </c>
      <c r="F129" t="n">
        <v>4.14</v>
      </c>
      <c r="G129" t="n">
        <v>35.46</v>
      </c>
      <c r="H129" t="n">
        <v>0.46</v>
      </c>
      <c r="I129" t="n">
        <v>7</v>
      </c>
      <c r="J129" t="n">
        <v>221.16</v>
      </c>
      <c r="K129" t="n">
        <v>56.13</v>
      </c>
      <c r="L129" t="n">
        <v>5.75</v>
      </c>
      <c r="M129" t="n">
        <v>3</v>
      </c>
      <c r="N129" t="n">
        <v>49.28</v>
      </c>
      <c r="O129" t="n">
        <v>27510.3</v>
      </c>
      <c r="P129" t="n">
        <v>46.14</v>
      </c>
      <c r="Q129" t="n">
        <v>610.29</v>
      </c>
      <c r="R129" t="n">
        <v>16.81</v>
      </c>
      <c r="S129" t="n">
        <v>13.88</v>
      </c>
      <c r="T129" t="n">
        <v>1575.54</v>
      </c>
      <c r="U129" t="n">
        <v>0.83</v>
      </c>
      <c r="V129" t="n">
        <v>0.96</v>
      </c>
      <c r="W129" t="n">
        <v>0.07000000000000001</v>
      </c>
      <c r="X129" t="n">
        <v>0.1</v>
      </c>
      <c r="Y129" t="n">
        <v>1</v>
      </c>
      <c r="Z129" t="n">
        <v>10</v>
      </c>
    </row>
    <row r="130">
      <c r="A130" t="n">
        <v>20</v>
      </c>
      <c r="B130" t="n">
        <v>110</v>
      </c>
      <c r="C130" t="inlineStr">
        <is>
          <t xml:space="preserve">CONCLUIDO	</t>
        </is>
      </c>
      <c r="D130" t="n">
        <v>14.1878</v>
      </c>
      <c r="E130" t="n">
        <v>7.05</v>
      </c>
      <c r="F130" t="n">
        <v>4.14</v>
      </c>
      <c r="G130" t="n">
        <v>35.49</v>
      </c>
      <c r="H130" t="n">
        <v>0.48</v>
      </c>
      <c r="I130" t="n">
        <v>7</v>
      </c>
      <c r="J130" t="n">
        <v>221.57</v>
      </c>
      <c r="K130" t="n">
        <v>56.13</v>
      </c>
      <c r="L130" t="n">
        <v>6</v>
      </c>
      <c r="M130" t="n">
        <v>1</v>
      </c>
      <c r="N130" t="n">
        <v>49.45</v>
      </c>
      <c r="O130" t="n">
        <v>27561.39</v>
      </c>
      <c r="P130" t="n">
        <v>46.11</v>
      </c>
      <c r="Q130" t="n">
        <v>610.3099999999999</v>
      </c>
      <c r="R130" t="n">
        <v>16.95</v>
      </c>
      <c r="S130" t="n">
        <v>13.88</v>
      </c>
      <c r="T130" t="n">
        <v>1646.33</v>
      </c>
      <c r="U130" t="n">
        <v>0.82</v>
      </c>
      <c r="V130" t="n">
        <v>0.96</v>
      </c>
      <c r="W130" t="n">
        <v>0.07000000000000001</v>
      </c>
      <c r="X130" t="n">
        <v>0.1</v>
      </c>
      <c r="Y130" t="n">
        <v>1</v>
      </c>
      <c r="Z130" t="n">
        <v>10</v>
      </c>
    </row>
    <row r="131">
      <c r="A131" t="n">
        <v>21</v>
      </c>
      <c r="B131" t="n">
        <v>110</v>
      </c>
      <c r="C131" t="inlineStr">
        <is>
          <t xml:space="preserve">CONCLUIDO	</t>
        </is>
      </c>
      <c r="D131" t="n">
        <v>14.1732</v>
      </c>
      <c r="E131" t="n">
        <v>7.06</v>
      </c>
      <c r="F131" t="n">
        <v>4.15</v>
      </c>
      <c r="G131" t="n">
        <v>35.55</v>
      </c>
      <c r="H131" t="n">
        <v>0.5</v>
      </c>
      <c r="I131" t="n">
        <v>7</v>
      </c>
      <c r="J131" t="n">
        <v>221.99</v>
      </c>
      <c r="K131" t="n">
        <v>56.13</v>
      </c>
      <c r="L131" t="n">
        <v>6.25</v>
      </c>
      <c r="M131" t="n">
        <v>0</v>
      </c>
      <c r="N131" t="n">
        <v>49.61</v>
      </c>
      <c r="O131" t="n">
        <v>27612.53</v>
      </c>
      <c r="P131" t="n">
        <v>46.23</v>
      </c>
      <c r="Q131" t="n">
        <v>610.26</v>
      </c>
      <c r="R131" t="n">
        <v>17.18</v>
      </c>
      <c r="S131" t="n">
        <v>13.88</v>
      </c>
      <c r="T131" t="n">
        <v>1758.58</v>
      </c>
      <c r="U131" t="n">
        <v>0.8100000000000001</v>
      </c>
      <c r="V131" t="n">
        <v>0.96</v>
      </c>
      <c r="W131" t="n">
        <v>0.07000000000000001</v>
      </c>
      <c r="X131" t="n">
        <v>0.11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7.9318</v>
      </c>
      <c r="E132" t="n">
        <v>12.61</v>
      </c>
      <c r="F132" t="n">
        <v>5.55</v>
      </c>
      <c r="G132" t="n">
        <v>4.57</v>
      </c>
      <c r="H132" t="n">
        <v>0.06</v>
      </c>
      <c r="I132" t="n">
        <v>73</v>
      </c>
      <c r="J132" t="n">
        <v>296.65</v>
      </c>
      <c r="K132" t="n">
        <v>61.82</v>
      </c>
      <c r="L132" t="n">
        <v>1</v>
      </c>
      <c r="M132" t="n">
        <v>71</v>
      </c>
      <c r="N132" t="n">
        <v>83.83</v>
      </c>
      <c r="O132" t="n">
        <v>36821.52</v>
      </c>
      <c r="P132" t="n">
        <v>99.48999999999999</v>
      </c>
      <c r="Q132" t="n">
        <v>610.41</v>
      </c>
      <c r="R132" t="n">
        <v>61.4</v>
      </c>
      <c r="S132" t="n">
        <v>13.88</v>
      </c>
      <c r="T132" t="n">
        <v>23541.29</v>
      </c>
      <c r="U132" t="n">
        <v>0.23</v>
      </c>
      <c r="V132" t="n">
        <v>0.72</v>
      </c>
      <c r="W132" t="n">
        <v>0.17</v>
      </c>
      <c r="X132" t="n">
        <v>1.51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8.9778</v>
      </c>
      <c r="E133" t="n">
        <v>11.14</v>
      </c>
      <c r="F133" t="n">
        <v>5.14</v>
      </c>
      <c r="G133" t="n">
        <v>5.71</v>
      </c>
      <c r="H133" t="n">
        <v>0.07000000000000001</v>
      </c>
      <c r="I133" t="n">
        <v>54</v>
      </c>
      <c r="J133" t="n">
        <v>297.17</v>
      </c>
      <c r="K133" t="n">
        <v>61.82</v>
      </c>
      <c r="L133" t="n">
        <v>1.25</v>
      </c>
      <c r="M133" t="n">
        <v>52</v>
      </c>
      <c r="N133" t="n">
        <v>84.09999999999999</v>
      </c>
      <c r="O133" t="n">
        <v>36885.7</v>
      </c>
      <c r="P133" t="n">
        <v>91.59</v>
      </c>
      <c r="Q133" t="n">
        <v>610.37</v>
      </c>
      <c r="R133" t="n">
        <v>48.38</v>
      </c>
      <c r="S133" t="n">
        <v>13.88</v>
      </c>
      <c r="T133" t="n">
        <v>17125.32</v>
      </c>
      <c r="U133" t="n">
        <v>0.29</v>
      </c>
      <c r="V133" t="n">
        <v>0.78</v>
      </c>
      <c r="W133" t="n">
        <v>0.14</v>
      </c>
      <c r="X133" t="n">
        <v>1.1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9.718400000000001</v>
      </c>
      <c r="E134" t="n">
        <v>10.29</v>
      </c>
      <c r="F134" t="n">
        <v>4.9</v>
      </c>
      <c r="G134" t="n">
        <v>6.84</v>
      </c>
      <c r="H134" t="n">
        <v>0.09</v>
      </c>
      <c r="I134" t="n">
        <v>43</v>
      </c>
      <c r="J134" t="n">
        <v>297.7</v>
      </c>
      <c r="K134" t="n">
        <v>61.82</v>
      </c>
      <c r="L134" t="n">
        <v>1.5</v>
      </c>
      <c r="M134" t="n">
        <v>41</v>
      </c>
      <c r="N134" t="n">
        <v>84.37</v>
      </c>
      <c r="O134" t="n">
        <v>36949.99</v>
      </c>
      <c r="P134" t="n">
        <v>86.88</v>
      </c>
      <c r="Q134" t="n">
        <v>610.33</v>
      </c>
      <c r="R134" t="n">
        <v>41.02</v>
      </c>
      <c r="S134" t="n">
        <v>13.88</v>
      </c>
      <c r="T134" t="n">
        <v>13499.78</v>
      </c>
      <c r="U134" t="n">
        <v>0.34</v>
      </c>
      <c r="V134" t="n">
        <v>0.8100000000000001</v>
      </c>
      <c r="W134" t="n">
        <v>0.12</v>
      </c>
      <c r="X134" t="n">
        <v>0.86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10.2617</v>
      </c>
      <c r="E135" t="n">
        <v>9.74</v>
      </c>
      <c r="F135" t="n">
        <v>4.75</v>
      </c>
      <c r="G135" t="n">
        <v>7.91</v>
      </c>
      <c r="H135" t="n">
        <v>0.1</v>
      </c>
      <c r="I135" t="n">
        <v>36</v>
      </c>
      <c r="J135" t="n">
        <v>298.22</v>
      </c>
      <c r="K135" t="n">
        <v>61.82</v>
      </c>
      <c r="L135" t="n">
        <v>1.75</v>
      </c>
      <c r="M135" t="n">
        <v>34</v>
      </c>
      <c r="N135" t="n">
        <v>84.65000000000001</v>
      </c>
      <c r="O135" t="n">
        <v>37014.39</v>
      </c>
      <c r="P135" t="n">
        <v>83.62</v>
      </c>
      <c r="Q135" t="n">
        <v>610.51</v>
      </c>
      <c r="R135" t="n">
        <v>35.95</v>
      </c>
      <c r="S135" t="n">
        <v>13.88</v>
      </c>
      <c r="T135" t="n">
        <v>10998.83</v>
      </c>
      <c r="U135" t="n">
        <v>0.39</v>
      </c>
      <c r="V135" t="n">
        <v>0.84</v>
      </c>
      <c r="W135" t="n">
        <v>0.11</v>
      </c>
      <c r="X135" t="n">
        <v>0.71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10.6667</v>
      </c>
      <c r="E136" t="n">
        <v>9.380000000000001</v>
      </c>
      <c r="F136" t="n">
        <v>4.66</v>
      </c>
      <c r="G136" t="n">
        <v>9.01</v>
      </c>
      <c r="H136" t="n">
        <v>0.12</v>
      </c>
      <c r="I136" t="n">
        <v>31</v>
      </c>
      <c r="J136" t="n">
        <v>298.74</v>
      </c>
      <c r="K136" t="n">
        <v>61.82</v>
      </c>
      <c r="L136" t="n">
        <v>2</v>
      </c>
      <c r="M136" t="n">
        <v>29</v>
      </c>
      <c r="N136" t="n">
        <v>84.92</v>
      </c>
      <c r="O136" t="n">
        <v>37078.91</v>
      </c>
      <c r="P136" t="n">
        <v>81.59</v>
      </c>
      <c r="Q136" t="n">
        <v>610.3099999999999</v>
      </c>
      <c r="R136" t="n">
        <v>33.13</v>
      </c>
      <c r="S136" t="n">
        <v>13.88</v>
      </c>
      <c r="T136" t="n">
        <v>9614.6</v>
      </c>
      <c r="U136" t="n">
        <v>0.42</v>
      </c>
      <c r="V136" t="n">
        <v>0.86</v>
      </c>
      <c r="W136" t="n">
        <v>0.1</v>
      </c>
      <c r="X136" t="n">
        <v>0.61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11.0362</v>
      </c>
      <c r="E137" t="n">
        <v>9.06</v>
      </c>
      <c r="F137" t="n">
        <v>4.56</v>
      </c>
      <c r="G137" t="n">
        <v>10.14</v>
      </c>
      <c r="H137" t="n">
        <v>0.13</v>
      </c>
      <c r="I137" t="n">
        <v>27</v>
      </c>
      <c r="J137" t="n">
        <v>299.26</v>
      </c>
      <c r="K137" t="n">
        <v>61.82</v>
      </c>
      <c r="L137" t="n">
        <v>2.25</v>
      </c>
      <c r="M137" t="n">
        <v>25</v>
      </c>
      <c r="N137" t="n">
        <v>85.19</v>
      </c>
      <c r="O137" t="n">
        <v>37143.54</v>
      </c>
      <c r="P137" t="n">
        <v>79.59999999999999</v>
      </c>
      <c r="Q137" t="n">
        <v>610.39</v>
      </c>
      <c r="R137" t="n">
        <v>30.28</v>
      </c>
      <c r="S137" t="n">
        <v>13.88</v>
      </c>
      <c r="T137" t="n">
        <v>8210.4</v>
      </c>
      <c r="U137" t="n">
        <v>0.46</v>
      </c>
      <c r="V137" t="n">
        <v>0.87</v>
      </c>
      <c r="W137" t="n">
        <v>0.1</v>
      </c>
      <c r="X137" t="n">
        <v>0.52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11.3247</v>
      </c>
      <c r="E138" t="n">
        <v>8.83</v>
      </c>
      <c r="F138" t="n">
        <v>4.5</v>
      </c>
      <c r="G138" t="n">
        <v>11.25</v>
      </c>
      <c r="H138" t="n">
        <v>0.15</v>
      </c>
      <c r="I138" t="n">
        <v>24</v>
      </c>
      <c r="J138" t="n">
        <v>299.79</v>
      </c>
      <c r="K138" t="n">
        <v>61.82</v>
      </c>
      <c r="L138" t="n">
        <v>2.5</v>
      </c>
      <c r="M138" t="n">
        <v>22</v>
      </c>
      <c r="N138" t="n">
        <v>85.47</v>
      </c>
      <c r="O138" t="n">
        <v>37208.42</v>
      </c>
      <c r="P138" t="n">
        <v>78.06</v>
      </c>
      <c r="Q138" t="n">
        <v>610.3099999999999</v>
      </c>
      <c r="R138" t="n">
        <v>28.23</v>
      </c>
      <c r="S138" t="n">
        <v>13.88</v>
      </c>
      <c r="T138" t="n">
        <v>7198.45</v>
      </c>
      <c r="U138" t="n">
        <v>0.49</v>
      </c>
      <c r="V138" t="n">
        <v>0.89</v>
      </c>
      <c r="W138" t="n">
        <v>0.09</v>
      </c>
      <c r="X138" t="n">
        <v>0.46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11.6332</v>
      </c>
      <c r="E139" t="n">
        <v>8.6</v>
      </c>
      <c r="F139" t="n">
        <v>4.43</v>
      </c>
      <c r="G139" t="n">
        <v>12.66</v>
      </c>
      <c r="H139" t="n">
        <v>0.16</v>
      </c>
      <c r="I139" t="n">
        <v>21</v>
      </c>
      <c r="J139" t="n">
        <v>300.32</v>
      </c>
      <c r="K139" t="n">
        <v>61.82</v>
      </c>
      <c r="L139" t="n">
        <v>2.75</v>
      </c>
      <c r="M139" t="n">
        <v>19</v>
      </c>
      <c r="N139" t="n">
        <v>85.73999999999999</v>
      </c>
      <c r="O139" t="n">
        <v>37273.29</v>
      </c>
      <c r="P139" t="n">
        <v>76.39</v>
      </c>
      <c r="Q139" t="n">
        <v>610.26</v>
      </c>
      <c r="R139" t="n">
        <v>26.21</v>
      </c>
      <c r="S139" t="n">
        <v>13.88</v>
      </c>
      <c r="T139" t="n">
        <v>6204.69</v>
      </c>
      <c r="U139" t="n">
        <v>0.53</v>
      </c>
      <c r="V139" t="n">
        <v>0.9</v>
      </c>
      <c r="W139" t="n">
        <v>0.09</v>
      </c>
      <c r="X139" t="n">
        <v>0.39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11.9201</v>
      </c>
      <c r="E140" t="n">
        <v>8.390000000000001</v>
      </c>
      <c r="F140" t="n">
        <v>4.34</v>
      </c>
      <c r="G140" t="n">
        <v>13.69</v>
      </c>
      <c r="H140" t="n">
        <v>0.18</v>
      </c>
      <c r="I140" t="n">
        <v>19</v>
      </c>
      <c r="J140" t="n">
        <v>300.84</v>
      </c>
      <c r="K140" t="n">
        <v>61.82</v>
      </c>
      <c r="L140" t="n">
        <v>3</v>
      </c>
      <c r="M140" t="n">
        <v>17</v>
      </c>
      <c r="N140" t="n">
        <v>86.02</v>
      </c>
      <c r="O140" t="n">
        <v>37338.27</v>
      </c>
      <c r="P140" t="n">
        <v>74.22</v>
      </c>
      <c r="Q140" t="n">
        <v>610.26</v>
      </c>
      <c r="R140" t="n">
        <v>22.95</v>
      </c>
      <c r="S140" t="n">
        <v>13.88</v>
      </c>
      <c r="T140" t="n">
        <v>4585.2</v>
      </c>
      <c r="U140" t="n">
        <v>0.6</v>
      </c>
      <c r="V140" t="n">
        <v>0.92</v>
      </c>
      <c r="W140" t="n">
        <v>0.08</v>
      </c>
      <c r="X140" t="n">
        <v>0.3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11.8757</v>
      </c>
      <c r="E141" t="n">
        <v>8.42</v>
      </c>
      <c r="F141" t="n">
        <v>4.42</v>
      </c>
      <c r="G141" t="n">
        <v>14.74</v>
      </c>
      <c r="H141" t="n">
        <v>0.19</v>
      </c>
      <c r="I141" t="n">
        <v>18</v>
      </c>
      <c r="J141" t="n">
        <v>301.37</v>
      </c>
      <c r="K141" t="n">
        <v>61.82</v>
      </c>
      <c r="L141" t="n">
        <v>3.25</v>
      </c>
      <c r="M141" t="n">
        <v>16</v>
      </c>
      <c r="N141" t="n">
        <v>86.3</v>
      </c>
      <c r="O141" t="n">
        <v>37403.38</v>
      </c>
      <c r="P141" t="n">
        <v>75.55</v>
      </c>
      <c r="Q141" t="n">
        <v>610.3</v>
      </c>
      <c r="R141" t="n">
        <v>26.54</v>
      </c>
      <c r="S141" t="n">
        <v>13.88</v>
      </c>
      <c r="T141" t="n">
        <v>6382.82</v>
      </c>
      <c r="U141" t="n">
        <v>0.52</v>
      </c>
      <c r="V141" t="n">
        <v>0.9</v>
      </c>
      <c r="W141" t="n">
        <v>0.07000000000000001</v>
      </c>
      <c r="X141" t="n">
        <v>0.38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12.0112</v>
      </c>
      <c r="E142" t="n">
        <v>8.33</v>
      </c>
      <c r="F142" t="n">
        <v>4.38</v>
      </c>
      <c r="G142" t="n">
        <v>15.47</v>
      </c>
      <c r="H142" t="n">
        <v>0.21</v>
      </c>
      <c r="I142" t="n">
        <v>17</v>
      </c>
      <c r="J142" t="n">
        <v>301.9</v>
      </c>
      <c r="K142" t="n">
        <v>61.82</v>
      </c>
      <c r="L142" t="n">
        <v>3.5</v>
      </c>
      <c r="M142" t="n">
        <v>15</v>
      </c>
      <c r="N142" t="n">
        <v>86.58</v>
      </c>
      <c r="O142" t="n">
        <v>37468.6</v>
      </c>
      <c r="P142" t="n">
        <v>74.37</v>
      </c>
      <c r="Q142" t="n">
        <v>610.29</v>
      </c>
      <c r="R142" t="n">
        <v>24.86</v>
      </c>
      <c r="S142" t="n">
        <v>13.88</v>
      </c>
      <c r="T142" t="n">
        <v>5549.45</v>
      </c>
      <c r="U142" t="n">
        <v>0.5600000000000001</v>
      </c>
      <c r="V142" t="n">
        <v>0.91</v>
      </c>
      <c r="W142" t="n">
        <v>0.08</v>
      </c>
      <c r="X142" t="n">
        <v>0.34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12.2532</v>
      </c>
      <c r="E143" t="n">
        <v>8.16</v>
      </c>
      <c r="F143" t="n">
        <v>4.33</v>
      </c>
      <c r="G143" t="n">
        <v>17.32</v>
      </c>
      <c r="H143" t="n">
        <v>0.22</v>
      </c>
      <c r="I143" t="n">
        <v>15</v>
      </c>
      <c r="J143" t="n">
        <v>302.43</v>
      </c>
      <c r="K143" t="n">
        <v>61.82</v>
      </c>
      <c r="L143" t="n">
        <v>3.75</v>
      </c>
      <c r="M143" t="n">
        <v>13</v>
      </c>
      <c r="N143" t="n">
        <v>86.86</v>
      </c>
      <c r="O143" t="n">
        <v>37533.94</v>
      </c>
      <c r="P143" t="n">
        <v>73.04000000000001</v>
      </c>
      <c r="Q143" t="n">
        <v>610.3099999999999</v>
      </c>
      <c r="R143" t="n">
        <v>23.08</v>
      </c>
      <c r="S143" t="n">
        <v>13.88</v>
      </c>
      <c r="T143" t="n">
        <v>4671.52</v>
      </c>
      <c r="U143" t="n">
        <v>0.6</v>
      </c>
      <c r="V143" t="n">
        <v>0.92</v>
      </c>
      <c r="W143" t="n">
        <v>0.08</v>
      </c>
      <c r="X143" t="n">
        <v>0.29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12.3856</v>
      </c>
      <c r="E144" t="n">
        <v>8.07</v>
      </c>
      <c r="F144" t="n">
        <v>4.3</v>
      </c>
      <c r="G144" t="n">
        <v>18.42</v>
      </c>
      <c r="H144" t="n">
        <v>0.24</v>
      </c>
      <c r="I144" t="n">
        <v>14</v>
      </c>
      <c r="J144" t="n">
        <v>302.96</v>
      </c>
      <c r="K144" t="n">
        <v>61.82</v>
      </c>
      <c r="L144" t="n">
        <v>4</v>
      </c>
      <c r="M144" t="n">
        <v>12</v>
      </c>
      <c r="N144" t="n">
        <v>87.14</v>
      </c>
      <c r="O144" t="n">
        <v>37599.4</v>
      </c>
      <c r="P144" t="n">
        <v>71.84999999999999</v>
      </c>
      <c r="Q144" t="n">
        <v>610.34</v>
      </c>
      <c r="R144" t="n">
        <v>22.1</v>
      </c>
      <c r="S144" t="n">
        <v>13.88</v>
      </c>
      <c r="T144" t="n">
        <v>4184.8</v>
      </c>
      <c r="U144" t="n">
        <v>0.63</v>
      </c>
      <c r="V144" t="n">
        <v>0.93</v>
      </c>
      <c r="W144" t="n">
        <v>0.08</v>
      </c>
      <c r="X144" t="n">
        <v>0.26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12.4957</v>
      </c>
      <c r="E145" t="n">
        <v>8</v>
      </c>
      <c r="F145" t="n">
        <v>4.28</v>
      </c>
      <c r="G145" t="n">
        <v>19.77</v>
      </c>
      <c r="H145" t="n">
        <v>0.25</v>
      </c>
      <c r="I145" t="n">
        <v>13</v>
      </c>
      <c r="J145" t="n">
        <v>303.49</v>
      </c>
      <c r="K145" t="n">
        <v>61.82</v>
      </c>
      <c r="L145" t="n">
        <v>4.25</v>
      </c>
      <c r="M145" t="n">
        <v>11</v>
      </c>
      <c r="N145" t="n">
        <v>87.42</v>
      </c>
      <c r="O145" t="n">
        <v>37664.98</v>
      </c>
      <c r="P145" t="n">
        <v>71.25</v>
      </c>
      <c r="Q145" t="n">
        <v>610.29</v>
      </c>
      <c r="R145" t="n">
        <v>21.59</v>
      </c>
      <c r="S145" t="n">
        <v>13.88</v>
      </c>
      <c r="T145" t="n">
        <v>3934.33</v>
      </c>
      <c r="U145" t="n">
        <v>0.64</v>
      </c>
      <c r="V145" t="n">
        <v>0.93</v>
      </c>
      <c r="W145" t="n">
        <v>0.07000000000000001</v>
      </c>
      <c r="X145" t="n">
        <v>0.24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12.4948</v>
      </c>
      <c r="E146" t="n">
        <v>8</v>
      </c>
      <c r="F146" t="n">
        <v>4.28</v>
      </c>
      <c r="G146" t="n">
        <v>19.77</v>
      </c>
      <c r="H146" t="n">
        <v>0.26</v>
      </c>
      <c r="I146" t="n">
        <v>13</v>
      </c>
      <c r="J146" t="n">
        <v>304.03</v>
      </c>
      <c r="K146" t="n">
        <v>61.82</v>
      </c>
      <c r="L146" t="n">
        <v>4.5</v>
      </c>
      <c r="M146" t="n">
        <v>11</v>
      </c>
      <c r="N146" t="n">
        <v>87.7</v>
      </c>
      <c r="O146" t="n">
        <v>37730.68</v>
      </c>
      <c r="P146" t="n">
        <v>70.97</v>
      </c>
      <c r="Q146" t="n">
        <v>610.28</v>
      </c>
      <c r="R146" t="n">
        <v>21.57</v>
      </c>
      <c r="S146" t="n">
        <v>13.88</v>
      </c>
      <c r="T146" t="n">
        <v>3922.55</v>
      </c>
      <c r="U146" t="n">
        <v>0.64</v>
      </c>
      <c r="V146" t="n">
        <v>0.93</v>
      </c>
      <c r="W146" t="n">
        <v>0.08</v>
      </c>
      <c r="X146" t="n">
        <v>0.24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12.6192</v>
      </c>
      <c r="E147" t="n">
        <v>7.92</v>
      </c>
      <c r="F147" t="n">
        <v>4.26</v>
      </c>
      <c r="G147" t="n">
        <v>21.3</v>
      </c>
      <c r="H147" t="n">
        <v>0.28</v>
      </c>
      <c r="I147" t="n">
        <v>12</v>
      </c>
      <c r="J147" t="n">
        <v>304.56</v>
      </c>
      <c r="K147" t="n">
        <v>61.82</v>
      </c>
      <c r="L147" t="n">
        <v>4.75</v>
      </c>
      <c r="M147" t="n">
        <v>10</v>
      </c>
      <c r="N147" t="n">
        <v>87.98999999999999</v>
      </c>
      <c r="O147" t="n">
        <v>37796.51</v>
      </c>
      <c r="P147" t="n">
        <v>70.12</v>
      </c>
      <c r="Q147" t="n">
        <v>610.26</v>
      </c>
      <c r="R147" t="n">
        <v>20.9</v>
      </c>
      <c r="S147" t="n">
        <v>13.88</v>
      </c>
      <c r="T147" t="n">
        <v>3596.22</v>
      </c>
      <c r="U147" t="n">
        <v>0.66</v>
      </c>
      <c r="V147" t="n">
        <v>0.9399999999999999</v>
      </c>
      <c r="W147" t="n">
        <v>0.07000000000000001</v>
      </c>
      <c r="X147" t="n">
        <v>0.22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12.7366</v>
      </c>
      <c r="E148" t="n">
        <v>7.85</v>
      </c>
      <c r="F148" t="n">
        <v>4.24</v>
      </c>
      <c r="G148" t="n">
        <v>23.14</v>
      </c>
      <c r="H148" t="n">
        <v>0.29</v>
      </c>
      <c r="I148" t="n">
        <v>11</v>
      </c>
      <c r="J148" t="n">
        <v>305.09</v>
      </c>
      <c r="K148" t="n">
        <v>61.82</v>
      </c>
      <c r="L148" t="n">
        <v>5</v>
      </c>
      <c r="M148" t="n">
        <v>9</v>
      </c>
      <c r="N148" t="n">
        <v>88.27</v>
      </c>
      <c r="O148" t="n">
        <v>37862.45</v>
      </c>
      <c r="P148" t="n">
        <v>69.25</v>
      </c>
      <c r="Q148" t="n">
        <v>610.28</v>
      </c>
      <c r="R148" t="n">
        <v>20.28</v>
      </c>
      <c r="S148" t="n">
        <v>13.88</v>
      </c>
      <c r="T148" t="n">
        <v>3289.72</v>
      </c>
      <c r="U148" t="n">
        <v>0.68</v>
      </c>
      <c r="V148" t="n">
        <v>0.9399999999999999</v>
      </c>
      <c r="W148" t="n">
        <v>0.07000000000000001</v>
      </c>
      <c r="X148" t="n">
        <v>0.2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12.7438</v>
      </c>
      <c r="E149" t="n">
        <v>7.85</v>
      </c>
      <c r="F149" t="n">
        <v>4.24</v>
      </c>
      <c r="G149" t="n">
        <v>23.12</v>
      </c>
      <c r="H149" t="n">
        <v>0.31</v>
      </c>
      <c r="I149" t="n">
        <v>11</v>
      </c>
      <c r="J149" t="n">
        <v>305.63</v>
      </c>
      <c r="K149" t="n">
        <v>61.82</v>
      </c>
      <c r="L149" t="n">
        <v>5.25</v>
      </c>
      <c r="M149" t="n">
        <v>9</v>
      </c>
      <c r="N149" t="n">
        <v>88.56</v>
      </c>
      <c r="O149" t="n">
        <v>37928.52</v>
      </c>
      <c r="P149" t="n">
        <v>68.83</v>
      </c>
      <c r="Q149" t="n">
        <v>610.3200000000001</v>
      </c>
      <c r="R149" t="n">
        <v>20.16</v>
      </c>
      <c r="S149" t="n">
        <v>13.88</v>
      </c>
      <c r="T149" t="n">
        <v>3231.01</v>
      </c>
      <c r="U149" t="n">
        <v>0.6899999999999999</v>
      </c>
      <c r="V149" t="n">
        <v>0.9399999999999999</v>
      </c>
      <c r="W149" t="n">
        <v>0.07000000000000001</v>
      </c>
      <c r="X149" t="n">
        <v>0.2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12.9269</v>
      </c>
      <c r="E150" t="n">
        <v>7.74</v>
      </c>
      <c r="F150" t="n">
        <v>4.18</v>
      </c>
      <c r="G150" t="n">
        <v>25.1</v>
      </c>
      <c r="H150" t="n">
        <v>0.32</v>
      </c>
      <c r="I150" t="n">
        <v>10</v>
      </c>
      <c r="J150" t="n">
        <v>306.17</v>
      </c>
      <c r="K150" t="n">
        <v>61.82</v>
      </c>
      <c r="L150" t="n">
        <v>5.5</v>
      </c>
      <c r="M150" t="n">
        <v>8</v>
      </c>
      <c r="N150" t="n">
        <v>88.84</v>
      </c>
      <c r="O150" t="n">
        <v>37994.72</v>
      </c>
      <c r="P150" t="n">
        <v>67.29000000000001</v>
      </c>
      <c r="Q150" t="n">
        <v>610.26</v>
      </c>
      <c r="R150" t="n">
        <v>18.21</v>
      </c>
      <c r="S150" t="n">
        <v>13.88</v>
      </c>
      <c r="T150" t="n">
        <v>2260.99</v>
      </c>
      <c r="U150" t="n">
        <v>0.76</v>
      </c>
      <c r="V150" t="n">
        <v>0.95</v>
      </c>
      <c r="W150" t="n">
        <v>0.07000000000000001</v>
      </c>
      <c r="X150" t="n">
        <v>0.14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12.8783</v>
      </c>
      <c r="E151" t="n">
        <v>7.76</v>
      </c>
      <c r="F151" t="n">
        <v>4.21</v>
      </c>
      <c r="G151" t="n">
        <v>25.27</v>
      </c>
      <c r="H151" t="n">
        <v>0.33</v>
      </c>
      <c r="I151" t="n">
        <v>10</v>
      </c>
      <c r="J151" t="n">
        <v>306.7</v>
      </c>
      <c r="K151" t="n">
        <v>61.82</v>
      </c>
      <c r="L151" t="n">
        <v>5.75</v>
      </c>
      <c r="M151" t="n">
        <v>8</v>
      </c>
      <c r="N151" t="n">
        <v>89.13</v>
      </c>
      <c r="O151" t="n">
        <v>38061.04</v>
      </c>
      <c r="P151" t="n">
        <v>67.65000000000001</v>
      </c>
      <c r="Q151" t="n">
        <v>610.41</v>
      </c>
      <c r="R151" t="n">
        <v>19.5</v>
      </c>
      <c r="S151" t="n">
        <v>13.88</v>
      </c>
      <c r="T151" t="n">
        <v>2904.17</v>
      </c>
      <c r="U151" t="n">
        <v>0.71</v>
      </c>
      <c r="V151" t="n">
        <v>0.95</v>
      </c>
      <c r="W151" t="n">
        <v>0.07000000000000001</v>
      </c>
      <c r="X151" t="n">
        <v>0.17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12.9805</v>
      </c>
      <c r="E152" t="n">
        <v>7.7</v>
      </c>
      <c r="F152" t="n">
        <v>4.21</v>
      </c>
      <c r="G152" t="n">
        <v>28.04</v>
      </c>
      <c r="H152" t="n">
        <v>0.35</v>
      </c>
      <c r="I152" t="n">
        <v>9</v>
      </c>
      <c r="J152" t="n">
        <v>307.24</v>
      </c>
      <c r="K152" t="n">
        <v>61.82</v>
      </c>
      <c r="L152" t="n">
        <v>6</v>
      </c>
      <c r="M152" t="n">
        <v>7</v>
      </c>
      <c r="N152" t="n">
        <v>89.42</v>
      </c>
      <c r="O152" t="n">
        <v>38127.48</v>
      </c>
      <c r="P152" t="n">
        <v>66.92</v>
      </c>
      <c r="Q152" t="n">
        <v>610.3</v>
      </c>
      <c r="R152" t="n">
        <v>19.25</v>
      </c>
      <c r="S152" t="n">
        <v>13.88</v>
      </c>
      <c r="T152" t="n">
        <v>2785.11</v>
      </c>
      <c r="U152" t="n">
        <v>0.72</v>
      </c>
      <c r="V152" t="n">
        <v>0.95</v>
      </c>
      <c r="W152" t="n">
        <v>0.07000000000000001</v>
      </c>
      <c r="X152" t="n">
        <v>0.17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12.9753</v>
      </c>
      <c r="E153" t="n">
        <v>7.71</v>
      </c>
      <c r="F153" t="n">
        <v>4.21</v>
      </c>
      <c r="G153" t="n">
        <v>28.06</v>
      </c>
      <c r="H153" t="n">
        <v>0.36</v>
      </c>
      <c r="I153" t="n">
        <v>9</v>
      </c>
      <c r="J153" t="n">
        <v>307.78</v>
      </c>
      <c r="K153" t="n">
        <v>61.82</v>
      </c>
      <c r="L153" t="n">
        <v>6.25</v>
      </c>
      <c r="M153" t="n">
        <v>7</v>
      </c>
      <c r="N153" t="n">
        <v>89.70999999999999</v>
      </c>
      <c r="O153" t="n">
        <v>38194.05</v>
      </c>
      <c r="P153" t="n">
        <v>66.70999999999999</v>
      </c>
      <c r="Q153" t="n">
        <v>610.26</v>
      </c>
      <c r="R153" t="n">
        <v>19.29</v>
      </c>
      <c r="S153" t="n">
        <v>13.88</v>
      </c>
      <c r="T153" t="n">
        <v>2804.59</v>
      </c>
      <c r="U153" t="n">
        <v>0.72</v>
      </c>
      <c r="V153" t="n">
        <v>0.95</v>
      </c>
      <c r="W153" t="n">
        <v>0.07000000000000001</v>
      </c>
      <c r="X153" t="n">
        <v>0.17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12.9739</v>
      </c>
      <c r="E154" t="n">
        <v>7.71</v>
      </c>
      <c r="F154" t="n">
        <v>4.21</v>
      </c>
      <c r="G154" t="n">
        <v>28.07</v>
      </c>
      <c r="H154" t="n">
        <v>0.38</v>
      </c>
      <c r="I154" t="n">
        <v>9</v>
      </c>
      <c r="J154" t="n">
        <v>308.32</v>
      </c>
      <c r="K154" t="n">
        <v>61.82</v>
      </c>
      <c r="L154" t="n">
        <v>6.5</v>
      </c>
      <c r="M154" t="n">
        <v>7</v>
      </c>
      <c r="N154" t="n">
        <v>90</v>
      </c>
      <c r="O154" t="n">
        <v>38260.74</v>
      </c>
      <c r="P154" t="n">
        <v>66.22</v>
      </c>
      <c r="Q154" t="n">
        <v>610.37</v>
      </c>
      <c r="R154" t="n">
        <v>19.39</v>
      </c>
      <c r="S154" t="n">
        <v>13.88</v>
      </c>
      <c r="T154" t="n">
        <v>2855.7</v>
      </c>
      <c r="U154" t="n">
        <v>0.72</v>
      </c>
      <c r="V154" t="n">
        <v>0.95</v>
      </c>
      <c r="W154" t="n">
        <v>0.07000000000000001</v>
      </c>
      <c r="X154" t="n">
        <v>0.17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13.1157</v>
      </c>
      <c r="E155" t="n">
        <v>7.62</v>
      </c>
      <c r="F155" t="n">
        <v>4.18</v>
      </c>
      <c r="G155" t="n">
        <v>31.37</v>
      </c>
      <c r="H155" t="n">
        <v>0.39</v>
      </c>
      <c r="I155" t="n">
        <v>8</v>
      </c>
      <c r="J155" t="n">
        <v>308.86</v>
      </c>
      <c r="K155" t="n">
        <v>61.82</v>
      </c>
      <c r="L155" t="n">
        <v>6.75</v>
      </c>
      <c r="M155" t="n">
        <v>6</v>
      </c>
      <c r="N155" t="n">
        <v>90.29000000000001</v>
      </c>
      <c r="O155" t="n">
        <v>38327.57</v>
      </c>
      <c r="P155" t="n">
        <v>65.17</v>
      </c>
      <c r="Q155" t="n">
        <v>610.35</v>
      </c>
      <c r="R155" t="n">
        <v>18.48</v>
      </c>
      <c r="S155" t="n">
        <v>13.88</v>
      </c>
      <c r="T155" t="n">
        <v>2403.62</v>
      </c>
      <c r="U155" t="n">
        <v>0.75</v>
      </c>
      <c r="V155" t="n">
        <v>0.95</v>
      </c>
      <c r="W155" t="n">
        <v>0.07000000000000001</v>
      </c>
      <c r="X155" t="n">
        <v>0.14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13.1181</v>
      </c>
      <c r="E156" t="n">
        <v>7.62</v>
      </c>
      <c r="F156" t="n">
        <v>4.18</v>
      </c>
      <c r="G156" t="n">
        <v>31.36</v>
      </c>
      <c r="H156" t="n">
        <v>0.4</v>
      </c>
      <c r="I156" t="n">
        <v>8</v>
      </c>
      <c r="J156" t="n">
        <v>309.41</v>
      </c>
      <c r="K156" t="n">
        <v>61.82</v>
      </c>
      <c r="L156" t="n">
        <v>7</v>
      </c>
      <c r="M156" t="n">
        <v>6</v>
      </c>
      <c r="N156" t="n">
        <v>90.59</v>
      </c>
      <c r="O156" t="n">
        <v>38394.52</v>
      </c>
      <c r="P156" t="n">
        <v>64.78</v>
      </c>
      <c r="Q156" t="n">
        <v>610.26</v>
      </c>
      <c r="R156" t="n">
        <v>18.43</v>
      </c>
      <c r="S156" t="n">
        <v>13.88</v>
      </c>
      <c r="T156" t="n">
        <v>2382.12</v>
      </c>
      <c r="U156" t="n">
        <v>0.75</v>
      </c>
      <c r="V156" t="n">
        <v>0.95</v>
      </c>
      <c r="W156" t="n">
        <v>0.07000000000000001</v>
      </c>
      <c r="X156" t="n">
        <v>0.14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13.1157</v>
      </c>
      <c r="E157" t="n">
        <v>7.62</v>
      </c>
      <c r="F157" t="n">
        <v>4.18</v>
      </c>
      <c r="G157" t="n">
        <v>31.37</v>
      </c>
      <c r="H157" t="n">
        <v>0.42</v>
      </c>
      <c r="I157" t="n">
        <v>8</v>
      </c>
      <c r="J157" t="n">
        <v>309.95</v>
      </c>
      <c r="K157" t="n">
        <v>61.82</v>
      </c>
      <c r="L157" t="n">
        <v>7.25</v>
      </c>
      <c r="M157" t="n">
        <v>6</v>
      </c>
      <c r="N157" t="n">
        <v>90.88</v>
      </c>
      <c r="O157" t="n">
        <v>38461.6</v>
      </c>
      <c r="P157" t="n">
        <v>64.43000000000001</v>
      </c>
      <c r="Q157" t="n">
        <v>610.26</v>
      </c>
      <c r="R157" t="n">
        <v>18.5</v>
      </c>
      <c r="S157" t="n">
        <v>13.88</v>
      </c>
      <c r="T157" t="n">
        <v>2414.89</v>
      </c>
      <c r="U157" t="n">
        <v>0.75</v>
      </c>
      <c r="V157" t="n">
        <v>0.95</v>
      </c>
      <c r="W157" t="n">
        <v>0.07000000000000001</v>
      </c>
      <c r="X157" t="n">
        <v>0.14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13.1214</v>
      </c>
      <c r="E158" t="n">
        <v>7.62</v>
      </c>
      <c r="F158" t="n">
        <v>4.18</v>
      </c>
      <c r="G158" t="n">
        <v>31.35</v>
      </c>
      <c r="H158" t="n">
        <v>0.43</v>
      </c>
      <c r="I158" t="n">
        <v>8</v>
      </c>
      <c r="J158" t="n">
        <v>310.5</v>
      </c>
      <c r="K158" t="n">
        <v>61.82</v>
      </c>
      <c r="L158" t="n">
        <v>7.5</v>
      </c>
      <c r="M158" t="n">
        <v>6</v>
      </c>
      <c r="N158" t="n">
        <v>91.18000000000001</v>
      </c>
      <c r="O158" t="n">
        <v>38528.81</v>
      </c>
      <c r="P158" t="n">
        <v>63.65</v>
      </c>
      <c r="Q158" t="n">
        <v>610.3099999999999</v>
      </c>
      <c r="R158" t="n">
        <v>18.28</v>
      </c>
      <c r="S158" t="n">
        <v>13.88</v>
      </c>
      <c r="T158" t="n">
        <v>2305.8</v>
      </c>
      <c r="U158" t="n">
        <v>0.76</v>
      </c>
      <c r="V158" t="n">
        <v>0.95</v>
      </c>
      <c r="W158" t="n">
        <v>0.07000000000000001</v>
      </c>
      <c r="X158" t="n">
        <v>0.14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13.3067</v>
      </c>
      <c r="E159" t="n">
        <v>7.52</v>
      </c>
      <c r="F159" t="n">
        <v>4.13</v>
      </c>
      <c r="G159" t="n">
        <v>35.39</v>
      </c>
      <c r="H159" t="n">
        <v>0.44</v>
      </c>
      <c r="I159" t="n">
        <v>7</v>
      </c>
      <c r="J159" t="n">
        <v>311.04</v>
      </c>
      <c r="K159" t="n">
        <v>61.82</v>
      </c>
      <c r="L159" t="n">
        <v>7.75</v>
      </c>
      <c r="M159" t="n">
        <v>5</v>
      </c>
      <c r="N159" t="n">
        <v>91.47</v>
      </c>
      <c r="O159" t="n">
        <v>38596.15</v>
      </c>
      <c r="P159" t="n">
        <v>62.39</v>
      </c>
      <c r="Q159" t="n">
        <v>610.27</v>
      </c>
      <c r="R159" t="n">
        <v>16.66</v>
      </c>
      <c r="S159" t="n">
        <v>13.88</v>
      </c>
      <c r="T159" t="n">
        <v>1497.57</v>
      </c>
      <c r="U159" t="n">
        <v>0.83</v>
      </c>
      <c r="V159" t="n">
        <v>0.97</v>
      </c>
      <c r="W159" t="n">
        <v>0.06</v>
      </c>
      <c r="X159" t="n">
        <v>0.09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13.248</v>
      </c>
      <c r="E160" t="n">
        <v>7.55</v>
      </c>
      <c r="F160" t="n">
        <v>4.16</v>
      </c>
      <c r="G160" t="n">
        <v>35.68</v>
      </c>
      <c r="H160" t="n">
        <v>0.46</v>
      </c>
      <c r="I160" t="n">
        <v>7</v>
      </c>
      <c r="J160" t="n">
        <v>311.59</v>
      </c>
      <c r="K160" t="n">
        <v>61.82</v>
      </c>
      <c r="L160" t="n">
        <v>8</v>
      </c>
      <c r="M160" t="n">
        <v>5</v>
      </c>
      <c r="N160" t="n">
        <v>91.77</v>
      </c>
      <c r="O160" t="n">
        <v>38663.62</v>
      </c>
      <c r="P160" t="n">
        <v>62.56</v>
      </c>
      <c r="Q160" t="n">
        <v>610.28</v>
      </c>
      <c r="R160" t="n">
        <v>17.94</v>
      </c>
      <c r="S160" t="n">
        <v>13.88</v>
      </c>
      <c r="T160" t="n">
        <v>2142.38</v>
      </c>
      <c r="U160" t="n">
        <v>0.77</v>
      </c>
      <c r="V160" t="n">
        <v>0.96</v>
      </c>
      <c r="W160" t="n">
        <v>0.06</v>
      </c>
      <c r="X160" t="n">
        <v>0.12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13.2392</v>
      </c>
      <c r="E161" t="n">
        <v>7.55</v>
      </c>
      <c r="F161" t="n">
        <v>4.17</v>
      </c>
      <c r="G161" t="n">
        <v>35.72</v>
      </c>
      <c r="H161" t="n">
        <v>0.47</v>
      </c>
      <c r="I161" t="n">
        <v>7</v>
      </c>
      <c r="J161" t="n">
        <v>312.14</v>
      </c>
      <c r="K161" t="n">
        <v>61.82</v>
      </c>
      <c r="L161" t="n">
        <v>8.25</v>
      </c>
      <c r="M161" t="n">
        <v>5</v>
      </c>
      <c r="N161" t="n">
        <v>92.06999999999999</v>
      </c>
      <c r="O161" t="n">
        <v>38731.35</v>
      </c>
      <c r="P161" t="n">
        <v>61.96</v>
      </c>
      <c r="Q161" t="n">
        <v>610.29</v>
      </c>
      <c r="R161" t="n">
        <v>18.03</v>
      </c>
      <c r="S161" t="n">
        <v>13.88</v>
      </c>
      <c r="T161" t="n">
        <v>2187.31</v>
      </c>
      <c r="U161" t="n">
        <v>0.77</v>
      </c>
      <c r="V161" t="n">
        <v>0.96</v>
      </c>
      <c r="W161" t="n">
        <v>0.06</v>
      </c>
      <c r="X161" t="n">
        <v>0.13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13.2392</v>
      </c>
      <c r="E162" t="n">
        <v>7.55</v>
      </c>
      <c r="F162" t="n">
        <v>4.17</v>
      </c>
      <c r="G162" t="n">
        <v>35.72</v>
      </c>
      <c r="H162" t="n">
        <v>0.48</v>
      </c>
      <c r="I162" t="n">
        <v>7</v>
      </c>
      <c r="J162" t="n">
        <v>312.69</v>
      </c>
      <c r="K162" t="n">
        <v>61.82</v>
      </c>
      <c r="L162" t="n">
        <v>8.5</v>
      </c>
      <c r="M162" t="n">
        <v>5</v>
      </c>
      <c r="N162" t="n">
        <v>92.37</v>
      </c>
      <c r="O162" t="n">
        <v>38799.09</v>
      </c>
      <c r="P162" t="n">
        <v>60.89</v>
      </c>
      <c r="Q162" t="n">
        <v>610.26</v>
      </c>
      <c r="R162" t="n">
        <v>18.05</v>
      </c>
      <c r="S162" t="n">
        <v>13.88</v>
      </c>
      <c r="T162" t="n">
        <v>2196.86</v>
      </c>
      <c r="U162" t="n">
        <v>0.77</v>
      </c>
      <c r="V162" t="n">
        <v>0.96</v>
      </c>
      <c r="W162" t="n">
        <v>0.06</v>
      </c>
      <c r="X162" t="n">
        <v>0.13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13.3829</v>
      </c>
      <c r="E163" t="n">
        <v>7.47</v>
      </c>
      <c r="F163" t="n">
        <v>4.14</v>
      </c>
      <c r="G163" t="n">
        <v>41.42</v>
      </c>
      <c r="H163" t="n">
        <v>0.5</v>
      </c>
      <c r="I163" t="n">
        <v>6</v>
      </c>
      <c r="J163" t="n">
        <v>313.24</v>
      </c>
      <c r="K163" t="n">
        <v>61.82</v>
      </c>
      <c r="L163" t="n">
        <v>8.75</v>
      </c>
      <c r="M163" t="n">
        <v>4</v>
      </c>
      <c r="N163" t="n">
        <v>92.67</v>
      </c>
      <c r="O163" t="n">
        <v>38866.96</v>
      </c>
      <c r="P163" t="n">
        <v>60.3</v>
      </c>
      <c r="Q163" t="n">
        <v>610.4400000000001</v>
      </c>
      <c r="R163" t="n">
        <v>17.11</v>
      </c>
      <c r="S163" t="n">
        <v>13.88</v>
      </c>
      <c r="T163" t="n">
        <v>1727.6</v>
      </c>
      <c r="U163" t="n">
        <v>0.8100000000000001</v>
      </c>
      <c r="V163" t="n">
        <v>0.96</v>
      </c>
      <c r="W163" t="n">
        <v>0.07000000000000001</v>
      </c>
      <c r="X163" t="n">
        <v>0.1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13.3854</v>
      </c>
      <c r="E164" t="n">
        <v>7.47</v>
      </c>
      <c r="F164" t="n">
        <v>4.14</v>
      </c>
      <c r="G164" t="n">
        <v>41.4</v>
      </c>
      <c r="H164" t="n">
        <v>0.51</v>
      </c>
      <c r="I164" t="n">
        <v>6</v>
      </c>
      <c r="J164" t="n">
        <v>313.79</v>
      </c>
      <c r="K164" t="n">
        <v>61.82</v>
      </c>
      <c r="L164" t="n">
        <v>9</v>
      </c>
      <c r="M164" t="n">
        <v>4</v>
      </c>
      <c r="N164" t="n">
        <v>92.97</v>
      </c>
      <c r="O164" t="n">
        <v>38934.97</v>
      </c>
      <c r="P164" t="n">
        <v>60.39</v>
      </c>
      <c r="Q164" t="n">
        <v>610.26</v>
      </c>
      <c r="R164" t="n">
        <v>17.12</v>
      </c>
      <c r="S164" t="n">
        <v>13.88</v>
      </c>
      <c r="T164" t="n">
        <v>1734.36</v>
      </c>
      <c r="U164" t="n">
        <v>0.8100000000000001</v>
      </c>
      <c r="V164" t="n">
        <v>0.96</v>
      </c>
      <c r="W164" t="n">
        <v>0.06</v>
      </c>
      <c r="X164" t="n">
        <v>0.1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13.3919</v>
      </c>
      <c r="E165" t="n">
        <v>7.47</v>
      </c>
      <c r="F165" t="n">
        <v>4.14</v>
      </c>
      <c r="G165" t="n">
        <v>41.37</v>
      </c>
      <c r="H165" t="n">
        <v>0.52</v>
      </c>
      <c r="I165" t="n">
        <v>6</v>
      </c>
      <c r="J165" t="n">
        <v>314.34</v>
      </c>
      <c r="K165" t="n">
        <v>61.82</v>
      </c>
      <c r="L165" t="n">
        <v>9.25</v>
      </c>
      <c r="M165" t="n">
        <v>4</v>
      </c>
      <c r="N165" t="n">
        <v>93.27</v>
      </c>
      <c r="O165" t="n">
        <v>39003.11</v>
      </c>
      <c r="P165" t="n">
        <v>59.76</v>
      </c>
      <c r="Q165" t="n">
        <v>610.26</v>
      </c>
      <c r="R165" t="n">
        <v>17.02</v>
      </c>
      <c r="S165" t="n">
        <v>13.88</v>
      </c>
      <c r="T165" t="n">
        <v>1686.84</v>
      </c>
      <c r="U165" t="n">
        <v>0.82</v>
      </c>
      <c r="V165" t="n">
        <v>0.96</v>
      </c>
      <c r="W165" t="n">
        <v>0.06</v>
      </c>
      <c r="X165" t="n">
        <v>0.1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13.4163</v>
      </c>
      <c r="E166" t="n">
        <v>7.45</v>
      </c>
      <c r="F166" t="n">
        <v>4.12</v>
      </c>
      <c r="G166" t="n">
        <v>41.23</v>
      </c>
      <c r="H166" t="n">
        <v>0.54</v>
      </c>
      <c r="I166" t="n">
        <v>6</v>
      </c>
      <c r="J166" t="n">
        <v>314.9</v>
      </c>
      <c r="K166" t="n">
        <v>61.82</v>
      </c>
      <c r="L166" t="n">
        <v>9.5</v>
      </c>
      <c r="M166" t="n">
        <v>4</v>
      </c>
      <c r="N166" t="n">
        <v>93.56999999999999</v>
      </c>
      <c r="O166" t="n">
        <v>39071.38</v>
      </c>
      <c r="P166" t="n">
        <v>58.5</v>
      </c>
      <c r="Q166" t="n">
        <v>610.35</v>
      </c>
      <c r="R166" t="n">
        <v>16.39</v>
      </c>
      <c r="S166" t="n">
        <v>13.88</v>
      </c>
      <c r="T166" t="n">
        <v>1369.24</v>
      </c>
      <c r="U166" t="n">
        <v>0.85</v>
      </c>
      <c r="V166" t="n">
        <v>0.97</v>
      </c>
      <c r="W166" t="n">
        <v>0.07000000000000001</v>
      </c>
      <c r="X166" t="n">
        <v>0.08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13.4023</v>
      </c>
      <c r="E167" t="n">
        <v>7.46</v>
      </c>
      <c r="F167" t="n">
        <v>4.13</v>
      </c>
      <c r="G167" t="n">
        <v>41.31</v>
      </c>
      <c r="H167" t="n">
        <v>0.55</v>
      </c>
      <c r="I167" t="n">
        <v>6</v>
      </c>
      <c r="J167" t="n">
        <v>315.45</v>
      </c>
      <c r="K167" t="n">
        <v>61.82</v>
      </c>
      <c r="L167" t="n">
        <v>9.75</v>
      </c>
      <c r="M167" t="n">
        <v>3</v>
      </c>
      <c r="N167" t="n">
        <v>93.88</v>
      </c>
      <c r="O167" t="n">
        <v>39139.8</v>
      </c>
      <c r="P167" t="n">
        <v>57.97</v>
      </c>
      <c r="Q167" t="n">
        <v>610.4</v>
      </c>
      <c r="R167" t="n">
        <v>16.79</v>
      </c>
      <c r="S167" t="n">
        <v>13.88</v>
      </c>
      <c r="T167" t="n">
        <v>1571.91</v>
      </c>
      <c r="U167" t="n">
        <v>0.83</v>
      </c>
      <c r="V167" t="n">
        <v>0.97</v>
      </c>
      <c r="W167" t="n">
        <v>0.06</v>
      </c>
      <c r="X167" t="n">
        <v>0.09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13.369</v>
      </c>
      <c r="E168" t="n">
        <v>7.48</v>
      </c>
      <c r="F168" t="n">
        <v>4.15</v>
      </c>
      <c r="G168" t="n">
        <v>41.49</v>
      </c>
      <c r="H168" t="n">
        <v>0.5600000000000001</v>
      </c>
      <c r="I168" t="n">
        <v>6</v>
      </c>
      <c r="J168" t="n">
        <v>316.01</v>
      </c>
      <c r="K168" t="n">
        <v>61.82</v>
      </c>
      <c r="L168" t="n">
        <v>10</v>
      </c>
      <c r="M168" t="n">
        <v>2</v>
      </c>
      <c r="N168" t="n">
        <v>94.18000000000001</v>
      </c>
      <c r="O168" t="n">
        <v>39208.35</v>
      </c>
      <c r="P168" t="n">
        <v>58.07</v>
      </c>
      <c r="Q168" t="n">
        <v>610.3200000000001</v>
      </c>
      <c r="R168" t="n">
        <v>17.45</v>
      </c>
      <c r="S168" t="n">
        <v>13.88</v>
      </c>
      <c r="T168" t="n">
        <v>1900.91</v>
      </c>
      <c r="U168" t="n">
        <v>0.8</v>
      </c>
      <c r="V168" t="n">
        <v>0.96</v>
      </c>
      <c r="W168" t="n">
        <v>0.06</v>
      </c>
      <c r="X168" t="n">
        <v>0.11</v>
      </c>
      <c r="Y168" t="n">
        <v>1</v>
      </c>
      <c r="Z168" t="n">
        <v>10</v>
      </c>
    </row>
    <row r="169">
      <c r="A169" t="n">
        <v>37</v>
      </c>
      <c r="B169" t="n">
        <v>150</v>
      </c>
      <c r="C169" t="inlineStr">
        <is>
          <t xml:space="preserve">CONCLUIDO	</t>
        </is>
      </c>
      <c r="D169" t="n">
        <v>13.3596</v>
      </c>
      <c r="E169" t="n">
        <v>7.49</v>
      </c>
      <c r="F169" t="n">
        <v>4.15</v>
      </c>
      <c r="G169" t="n">
        <v>41.55</v>
      </c>
      <c r="H169" t="n">
        <v>0.58</v>
      </c>
      <c r="I169" t="n">
        <v>6</v>
      </c>
      <c r="J169" t="n">
        <v>316.56</v>
      </c>
      <c r="K169" t="n">
        <v>61.82</v>
      </c>
      <c r="L169" t="n">
        <v>10.25</v>
      </c>
      <c r="M169" t="n">
        <v>1</v>
      </c>
      <c r="N169" t="n">
        <v>94.48999999999999</v>
      </c>
      <c r="O169" t="n">
        <v>39277.04</v>
      </c>
      <c r="P169" t="n">
        <v>57.75</v>
      </c>
      <c r="Q169" t="n">
        <v>610.3200000000001</v>
      </c>
      <c r="R169" t="n">
        <v>17.54</v>
      </c>
      <c r="S169" t="n">
        <v>13.88</v>
      </c>
      <c r="T169" t="n">
        <v>1944.21</v>
      </c>
      <c r="U169" t="n">
        <v>0.79</v>
      </c>
      <c r="V169" t="n">
        <v>0.96</v>
      </c>
      <c r="W169" t="n">
        <v>0.07000000000000001</v>
      </c>
      <c r="X169" t="n">
        <v>0.11</v>
      </c>
      <c r="Y169" t="n">
        <v>1</v>
      </c>
      <c r="Z169" t="n">
        <v>10</v>
      </c>
    </row>
    <row r="170">
      <c r="A170" t="n">
        <v>38</v>
      </c>
      <c r="B170" t="n">
        <v>150</v>
      </c>
      <c r="C170" t="inlineStr">
        <is>
          <t xml:space="preserve">CONCLUIDO	</t>
        </is>
      </c>
      <c r="D170" t="n">
        <v>13.3581</v>
      </c>
      <c r="E170" t="n">
        <v>7.49</v>
      </c>
      <c r="F170" t="n">
        <v>4.16</v>
      </c>
      <c r="G170" t="n">
        <v>41.56</v>
      </c>
      <c r="H170" t="n">
        <v>0.59</v>
      </c>
      <c r="I170" t="n">
        <v>6</v>
      </c>
      <c r="J170" t="n">
        <v>317.12</v>
      </c>
      <c r="K170" t="n">
        <v>61.82</v>
      </c>
      <c r="L170" t="n">
        <v>10.5</v>
      </c>
      <c r="M170" t="n">
        <v>0</v>
      </c>
      <c r="N170" t="n">
        <v>94.8</v>
      </c>
      <c r="O170" t="n">
        <v>39345.87</v>
      </c>
      <c r="P170" t="n">
        <v>57.82</v>
      </c>
      <c r="Q170" t="n">
        <v>610.3200000000001</v>
      </c>
      <c r="R170" t="n">
        <v>17.52</v>
      </c>
      <c r="S170" t="n">
        <v>13.88</v>
      </c>
      <c r="T170" t="n">
        <v>1934.27</v>
      </c>
      <c r="U170" t="n">
        <v>0.79</v>
      </c>
      <c r="V170" t="n">
        <v>0.96</v>
      </c>
      <c r="W170" t="n">
        <v>0.07000000000000001</v>
      </c>
      <c r="X170" t="n">
        <v>0.12</v>
      </c>
      <c r="Y170" t="n">
        <v>1</v>
      </c>
      <c r="Z170" t="n">
        <v>10</v>
      </c>
    </row>
    <row r="171">
      <c r="A171" t="n">
        <v>0</v>
      </c>
      <c r="B171" t="n">
        <v>10</v>
      </c>
      <c r="C171" t="inlineStr">
        <is>
          <t xml:space="preserve">CONCLUIDO	</t>
        </is>
      </c>
      <c r="D171" t="n">
        <v>13.0105</v>
      </c>
      <c r="E171" t="n">
        <v>7.69</v>
      </c>
      <c r="F171" t="n">
        <v>5.35</v>
      </c>
      <c r="G171" t="n">
        <v>5.18</v>
      </c>
      <c r="H171" t="n">
        <v>0.64</v>
      </c>
      <c r="I171" t="n">
        <v>62</v>
      </c>
      <c r="J171" t="n">
        <v>26.11</v>
      </c>
      <c r="K171" t="n">
        <v>12.1</v>
      </c>
      <c r="L171" t="n">
        <v>1</v>
      </c>
      <c r="M171" t="n">
        <v>0</v>
      </c>
      <c r="N171" t="n">
        <v>3.01</v>
      </c>
      <c r="O171" t="n">
        <v>3454.41</v>
      </c>
      <c r="P171" t="n">
        <v>15.59</v>
      </c>
      <c r="Q171" t="n">
        <v>610.53</v>
      </c>
      <c r="R171" t="n">
        <v>52.36</v>
      </c>
      <c r="S171" t="n">
        <v>13.88</v>
      </c>
      <c r="T171" t="n">
        <v>19073.9</v>
      </c>
      <c r="U171" t="n">
        <v>0.27</v>
      </c>
      <c r="V171" t="n">
        <v>0.75</v>
      </c>
      <c r="W171" t="n">
        <v>0.23</v>
      </c>
      <c r="X171" t="n">
        <v>1.31</v>
      </c>
      <c r="Y171" t="n">
        <v>1</v>
      </c>
      <c r="Z171" t="n">
        <v>10</v>
      </c>
    </row>
    <row r="172">
      <c r="A172" t="n">
        <v>0</v>
      </c>
      <c r="B172" t="n">
        <v>45</v>
      </c>
      <c r="C172" t="inlineStr">
        <is>
          <t xml:space="preserve">CONCLUIDO	</t>
        </is>
      </c>
      <c r="D172" t="n">
        <v>14.062</v>
      </c>
      <c r="E172" t="n">
        <v>7.11</v>
      </c>
      <c r="F172" t="n">
        <v>4.57</v>
      </c>
      <c r="G172" t="n">
        <v>10.15</v>
      </c>
      <c r="H172" t="n">
        <v>0.18</v>
      </c>
      <c r="I172" t="n">
        <v>27</v>
      </c>
      <c r="J172" t="n">
        <v>98.70999999999999</v>
      </c>
      <c r="K172" t="n">
        <v>39.72</v>
      </c>
      <c r="L172" t="n">
        <v>1</v>
      </c>
      <c r="M172" t="n">
        <v>25</v>
      </c>
      <c r="N172" t="n">
        <v>12.99</v>
      </c>
      <c r="O172" t="n">
        <v>12407.75</v>
      </c>
      <c r="P172" t="n">
        <v>35.79</v>
      </c>
      <c r="Q172" t="n">
        <v>610.49</v>
      </c>
      <c r="R172" t="n">
        <v>30.39</v>
      </c>
      <c r="S172" t="n">
        <v>13.88</v>
      </c>
      <c r="T172" t="n">
        <v>8267.139999999999</v>
      </c>
      <c r="U172" t="n">
        <v>0.46</v>
      </c>
      <c r="V172" t="n">
        <v>0.87</v>
      </c>
      <c r="W172" t="n">
        <v>0.1</v>
      </c>
      <c r="X172" t="n">
        <v>0.53</v>
      </c>
      <c r="Y172" t="n">
        <v>1</v>
      </c>
      <c r="Z172" t="n">
        <v>10</v>
      </c>
    </row>
    <row r="173">
      <c r="A173" t="n">
        <v>1</v>
      </c>
      <c r="B173" t="n">
        <v>45</v>
      </c>
      <c r="C173" t="inlineStr">
        <is>
          <t xml:space="preserve">CONCLUIDO	</t>
        </is>
      </c>
      <c r="D173" t="n">
        <v>14.7577</v>
      </c>
      <c r="E173" t="n">
        <v>6.78</v>
      </c>
      <c r="F173" t="n">
        <v>4.38</v>
      </c>
      <c r="G173" t="n">
        <v>13.13</v>
      </c>
      <c r="H173" t="n">
        <v>0.22</v>
      </c>
      <c r="I173" t="n">
        <v>20</v>
      </c>
      <c r="J173" t="n">
        <v>99.02</v>
      </c>
      <c r="K173" t="n">
        <v>39.72</v>
      </c>
      <c r="L173" t="n">
        <v>1.25</v>
      </c>
      <c r="M173" t="n">
        <v>18</v>
      </c>
      <c r="N173" t="n">
        <v>13.05</v>
      </c>
      <c r="O173" t="n">
        <v>12446.14</v>
      </c>
      <c r="P173" t="n">
        <v>32.47</v>
      </c>
      <c r="Q173" t="n">
        <v>610.36</v>
      </c>
      <c r="R173" t="n">
        <v>24.29</v>
      </c>
      <c r="S173" t="n">
        <v>13.88</v>
      </c>
      <c r="T173" t="n">
        <v>5247.56</v>
      </c>
      <c r="U173" t="n">
        <v>0.57</v>
      </c>
      <c r="V173" t="n">
        <v>0.91</v>
      </c>
      <c r="W173" t="n">
        <v>0.08</v>
      </c>
      <c r="X173" t="n">
        <v>0.34</v>
      </c>
      <c r="Y173" t="n">
        <v>1</v>
      </c>
      <c r="Z173" t="n">
        <v>10</v>
      </c>
    </row>
    <row r="174">
      <c r="A174" t="n">
        <v>2</v>
      </c>
      <c r="B174" t="n">
        <v>45</v>
      </c>
      <c r="C174" t="inlineStr">
        <is>
          <t xml:space="preserve">CONCLUIDO	</t>
        </is>
      </c>
      <c r="D174" t="n">
        <v>14.9944</v>
      </c>
      <c r="E174" t="n">
        <v>6.67</v>
      </c>
      <c r="F174" t="n">
        <v>4.35</v>
      </c>
      <c r="G174" t="n">
        <v>16.32</v>
      </c>
      <c r="H174" t="n">
        <v>0.27</v>
      </c>
      <c r="I174" t="n">
        <v>16</v>
      </c>
      <c r="J174" t="n">
        <v>99.33</v>
      </c>
      <c r="K174" t="n">
        <v>39.72</v>
      </c>
      <c r="L174" t="n">
        <v>1.5</v>
      </c>
      <c r="M174" t="n">
        <v>10</v>
      </c>
      <c r="N174" t="n">
        <v>13.11</v>
      </c>
      <c r="O174" t="n">
        <v>12484.55</v>
      </c>
      <c r="P174" t="n">
        <v>30.69</v>
      </c>
      <c r="Q174" t="n">
        <v>610.33</v>
      </c>
      <c r="R174" t="n">
        <v>23.62</v>
      </c>
      <c r="S174" t="n">
        <v>13.88</v>
      </c>
      <c r="T174" t="n">
        <v>4934.9</v>
      </c>
      <c r="U174" t="n">
        <v>0.59</v>
      </c>
      <c r="V174" t="n">
        <v>0.92</v>
      </c>
      <c r="W174" t="n">
        <v>0.08</v>
      </c>
      <c r="X174" t="n">
        <v>0.31</v>
      </c>
      <c r="Y174" t="n">
        <v>1</v>
      </c>
      <c r="Z174" t="n">
        <v>10</v>
      </c>
    </row>
    <row r="175">
      <c r="A175" t="n">
        <v>3</v>
      </c>
      <c r="B175" t="n">
        <v>45</v>
      </c>
      <c r="C175" t="inlineStr">
        <is>
          <t xml:space="preserve">CONCLUIDO	</t>
        </is>
      </c>
      <c r="D175" t="n">
        <v>15.0836</v>
      </c>
      <c r="E175" t="n">
        <v>6.63</v>
      </c>
      <c r="F175" t="n">
        <v>4.33</v>
      </c>
      <c r="G175" t="n">
        <v>17.33</v>
      </c>
      <c r="H175" t="n">
        <v>0.31</v>
      </c>
      <c r="I175" t="n">
        <v>15</v>
      </c>
      <c r="J175" t="n">
        <v>99.64</v>
      </c>
      <c r="K175" t="n">
        <v>39.72</v>
      </c>
      <c r="L175" t="n">
        <v>1.75</v>
      </c>
      <c r="M175" t="n">
        <v>0</v>
      </c>
      <c r="N175" t="n">
        <v>13.18</v>
      </c>
      <c r="O175" t="n">
        <v>12522.99</v>
      </c>
      <c r="P175" t="n">
        <v>30.04</v>
      </c>
      <c r="Q175" t="n">
        <v>610.59</v>
      </c>
      <c r="R175" t="n">
        <v>22.53</v>
      </c>
      <c r="S175" t="n">
        <v>13.88</v>
      </c>
      <c r="T175" t="n">
        <v>4395.31</v>
      </c>
      <c r="U175" t="n">
        <v>0.62</v>
      </c>
      <c r="V175" t="n">
        <v>0.92</v>
      </c>
      <c r="W175" t="n">
        <v>0.1</v>
      </c>
      <c r="X175" t="n">
        <v>0.29</v>
      </c>
      <c r="Y175" t="n">
        <v>1</v>
      </c>
      <c r="Z175" t="n">
        <v>10</v>
      </c>
    </row>
    <row r="176">
      <c r="A176" t="n">
        <v>0</v>
      </c>
      <c r="B176" t="n">
        <v>105</v>
      </c>
      <c r="C176" t="inlineStr">
        <is>
          <t xml:space="preserve">CONCLUIDO	</t>
        </is>
      </c>
      <c r="D176" t="n">
        <v>10.2351</v>
      </c>
      <c r="E176" t="n">
        <v>9.77</v>
      </c>
      <c r="F176" t="n">
        <v>5.1</v>
      </c>
      <c r="G176" t="n">
        <v>5.88</v>
      </c>
      <c r="H176" t="n">
        <v>0.09</v>
      </c>
      <c r="I176" t="n">
        <v>52</v>
      </c>
      <c r="J176" t="n">
        <v>204</v>
      </c>
      <c r="K176" t="n">
        <v>55.27</v>
      </c>
      <c r="L176" t="n">
        <v>1</v>
      </c>
      <c r="M176" t="n">
        <v>50</v>
      </c>
      <c r="N176" t="n">
        <v>42.72</v>
      </c>
      <c r="O176" t="n">
        <v>25393.6</v>
      </c>
      <c r="P176" t="n">
        <v>70.95999999999999</v>
      </c>
      <c r="Q176" t="n">
        <v>610.62</v>
      </c>
      <c r="R176" t="n">
        <v>47.21</v>
      </c>
      <c r="S176" t="n">
        <v>13.88</v>
      </c>
      <c r="T176" t="n">
        <v>16549.79</v>
      </c>
      <c r="U176" t="n">
        <v>0.29</v>
      </c>
      <c r="V176" t="n">
        <v>0.78</v>
      </c>
      <c r="W176" t="n">
        <v>0.13</v>
      </c>
      <c r="X176" t="n">
        <v>1.05</v>
      </c>
      <c r="Y176" t="n">
        <v>1</v>
      </c>
      <c r="Z176" t="n">
        <v>10</v>
      </c>
    </row>
    <row r="177">
      <c r="A177" t="n">
        <v>1</v>
      </c>
      <c r="B177" t="n">
        <v>105</v>
      </c>
      <c r="C177" t="inlineStr">
        <is>
          <t xml:space="preserve">CONCLUIDO	</t>
        </is>
      </c>
      <c r="D177" t="n">
        <v>11.1593</v>
      </c>
      <c r="E177" t="n">
        <v>8.960000000000001</v>
      </c>
      <c r="F177" t="n">
        <v>4.81</v>
      </c>
      <c r="G177" t="n">
        <v>7.41</v>
      </c>
      <c r="H177" t="n">
        <v>0.11</v>
      </c>
      <c r="I177" t="n">
        <v>39</v>
      </c>
      <c r="J177" t="n">
        <v>204.39</v>
      </c>
      <c r="K177" t="n">
        <v>55.27</v>
      </c>
      <c r="L177" t="n">
        <v>1.25</v>
      </c>
      <c r="M177" t="n">
        <v>37</v>
      </c>
      <c r="N177" t="n">
        <v>42.87</v>
      </c>
      <c r="O177" t="n">
        <v>25442.42</v>
      </c>
      <c r="P177" t="n">
        <v>66.33</v>
      </c>
      <c r="Q177" t="n">
        <v>610.35</v>
      </c>
      <c r="R177" t="n">
        <v>38.17</v>
      </c>
      <c r="S177" t="n">
        <v>13.88</v>
      </c>
      <c r="T177" t="n">
        <v>12094.85</v>
      </c>
      <c r="U177" t="n">
        <v>0.36</v>
      </c>
      <c r="V177" t="n">
        <v>0.83</v>
      </c>
      <c r="W177" t="n">
        <v>0.12</v>
      </c>
      <c r="X177" t="n">
        <v>0.77</v>
      </c>
      <c r="Y177" t="n">
        <v>1</v>
      </c>
      <c r="Z177" t="n">
        <v>10</v>
      </c>
    </row>
    <row r="178">
      <c r="A178" t="n">
        <v>2</v>
      </c>
      <c r="B178" t="n">
        <v>105</v>
      </c>
      <c r="C178" t="inlineStr">
        <is>
          <t xml:space="preserve">CONCLUIDO	</t>
        </is>
      </c>
      <c r="D178" t="n">
        <v>11.7199</v>
      </c>
      <c r="E178" t="n">
        <v>8.529999999999999</v>
      </c>
      <c r="F178" t="n">
        <v>4.67</v>
      </c>
      <c r="G178" t="n">
        <v>8.76</v>
      </c>
      <c r="H178" t="n">
        <v>0.13</v>
      </c>
      <c r="I178" t="n">
        <v>32</v>
      </c>
      <c r="J178" t="n">
        <v>204.79</v>
      </c>
      <c r="K178" t="n">
        <v>55.27</v>
      </c>
      <c r="L178" t="n">
        <v>1.5</v>
      </c>
      <c r="M178" t="n">
        <v>30</v>
      </c>
      <c r="N178" t="n">
        <v>43.02</v>
      </c>
      <c r="O178" t="n">
        <v>25491.3</v>
      </c>
      <c r="P178" t="n">
        <v>63.62</v>
      </c>
      <c r="Q178" t="n">
        <v>610.4400000000001</v>
      </c>
      <c r="R178" t="n">
        <v>33.6</v>
      </c>
      <c r="S178" t="n">
        <v>13.88</v>
      </c>
      <c r="T178" t="n">
        <v>9846.02</v>
      </c>
      <c r="U178" t="n">
        <v>0.41</v>
      </c>
      <c r="V178" t="n">
        <v>0.85</v>
      </c>
      <c r="W178" t="n">
        <v>0.11</v>
      </c>
      <c r="X178" t="n">
        <v>0.63</v>
      </c>
      <c r="Y178" t="n">
        <v>1</v>
      </c>
      <c r="Z178" t="n">
        <v>10</v>
      </c>
    </row>
    <row r="179">
      <c r="A179" t="n">
        <v>3</v>
      </c>
      <c r="B179" t="n">
        <v>105</v>
      </c>
      <c r="C179" t="inlineStr">
        <is>
          <t xml:space="preserve">CONCLUIDO	</t>
        </is>
      </c>
      <c r="D179" t="n">
        <v>12.1597</v>
      </c>
      <c r="E179" t="n">
        <v>8.220000000000001</v>
      </c>
      <c r="F179" t="n">
        <v>4.56</v>
      </c>
      <c r="G179" t="n">
        <v>10.14</v>
      </c>
      <c r="H179" t="n">
        <v>0.15</v>
      </c>
      <c r="I179" t="n">
        <v>27</v>
      </c>
      <c r="J179" t="n">
        <v>205.18</v>
      </c>
      <c r="K179" t="n">
        <v>55.27</v>
      </c>
      <c r="L179" t="n">
        <v>1.75</v>
      </c>
      <c r="M179" t="n">
        <v>25</v>
      </c>
      <c r="N179" t="n">
        <v>43.16</v>
      </c>
      <c r="O179" t="n">
        <v>25540.22</v>
      </c>
      <c r="P179" t="n">
        <v>61.48</v>
      </c>
      <c r="Q179" t="n">
        <v>610.41</v>
      </c>
      <c r="R179" t="n">
        <v>30.41</v>
      </c>
      <c r="S179" t="n">
        <v>13.88</v>
      </c>
      <c r="T179" t="n">
        <v>8276.68</v>
      </c>
      <c r="U179" t="n">
        <v>0.46</v>
      </c>
      <c r="V179" t="n">
        <v>0.87</v>
      </c>
      <c r="W179" t="n">
        <v>0.1</v>
      </c>
      <c r="X179" t="n">
        <v>0.52</v>
      </c>
      <c r="Y179" t="n">
        <v>1</v>
      </c>
      <c r="Z179" t="n">
        <v>10</v>
      </c>
    </row>
    <row r="180">
      <c r="A180" t="n">
        <v>4</v>
      </c>
      <c r="B180" t="n">
        <v>105</v>
      </c>
      <c r="C180" t="inlineStr">
        <is>
          <t xml:space="preserve">CONCLUIDO	</t>
        </is>
      </c>
      <c r="D180" t="n">
        <v>12.5414</v>
      </c>
      <c r="E180" t="n">
        <v>7.97</v>
      </c>
      <c r="F180" t="n">
        <v>4.48</v>
      </c>
      <c r="G180" t="n">
        <v>11.68</v>
      </c>
      <c r="H180" t="n">
        <v>0.17</v>
      </c>
      <c r="I180" t="n">
        <v>23</v>
      </c>
      <c r="J180" t="n">
        <v>205.58</v>
      </c>
      <c r="K180" t="n">
        <v>55.27</v>
      </c>
      <c r="L180" t="n">
        <v>2</v>
      </c>
      <c r="M180" t="n">
        <v>21</v>
      </c>
      <c r="N180" t="n">
        <v>43.31</v>
      </c>
      <c r="O180" t="n">
        <v>25589.2</v>
      </c>
      <c r="P180" t="n">
        <v>59.61</v>
      </c>
      <c r="Q180" t="n">
        <v>610.29</v>
      </c>
      <c r="R180" t="n">
        <v>27.6</v>
      </c>
      <c r="S180" t="n">
        <v>13.88</v>
      </c>
      <c r="T180" t="n">
        <v>6888.86</v>
      </c>
      <c r="U180" t="n">
        <v>0.5</v>
      </c>
      <c r="V180" t="n">
        <v>0.89</v>
      </c>
      <c r="W180" t="n">
        <v>0.09</v>
      </c>
      <c r="X180" t="n">
        <v>0.44</v>
      </c>
      <c r="Y180" t="n">
        <v>1</v>
      </c>
      <c r="Z180" t="n">
        <v>10</v>
      </c>
    </row>
    <row r="181">
      <c r="A181" t="n">
        <v>5</v>
      </c>
      <c r="B181" t="n">
        <v>105</v>
      </c>
      <c r="C181" t="inlineStr">
        <is>
          <t xml:space="preserve">CONCLUIDO	</t>
        </is>
      </c>
      <c r="D181" t="n">
        <v>12.9139</v>
      </c>
      <c r="E181" t="n">
        <v>7.74</v>
      </c>
      <c r="F181" t="n">
        <v>4.37</v>
      </c>
      <c r="G181" t="n">
        <v>13.1</v>
      </c>
      <c r="H181" t="n">
        <v>0.19</v>
      </c>
      <c r="I181" t="n">
        <v>20</v>
      </c>
      <c r="J181" t="n">
        <v>205.98</v>
      </c>
      <c r="K181" t="n">
        <v>55.27</v>
      </c>
      <c r="L181" t="n">
        <v>2.25</v>
      </c>
      <c r="M181" t="n">
        <v>18</v>
      </c>
      <c r="N181" t="n">
        <v>43.46</v>
      </c>
      <c r="O181" t="n">
        <v>25638.22</v>
      </c>
      <c r="P181" t="n">
        <v>57.42</v>
      </c>
      <c r="Q181" t="n">
        <v>610.26</v>
      </c>
      <c r="R181" t="n">
        <v>24.05</v>
      </c>
      <c r="S181" t="n">
        <v>13.88</v>
      </c>
      <c r="T181" t="n">
        <v>5130.62</v>
      </c>
      <c r="U181" t="n">
        <v>0.58</v>
      </c>
      <c r="V181" t="n">
        <v>0.91</v>
      </c>
      <c r="W181" t="n">
        <v>0.08</v>
      </c>
      <c r="X181" t="n">
        <v>0.33</v>
      </c>
      <c r="Y181" t="n">
        <v>1</v>
      </c>
      <c r="Z181" t="n">
        <v>10</v>
      </c>
    </row>
    <row r="182">
      <c r="A182" t="n">
        <v>6</v>
      </c>
      <c r="B182" t="n">
        <v>105</v>
      </c>
      <c r="C182" t="inlineStr">
        <is>
          <t xml:space="preserve">CONCLUIDO	</t>
        </is>
      </c>
      <c r="D182" t="n">
        <v>12.918</v>
      </c>
      <c r="E182" t="n">
        <v>7.74</v>
      </c>
      <c r="F182" t="n">
        <v>4.45</v>
      </c>
      <c r="G182" t="n">
        <v>14.82</v>
      </c>
      <c r="H182" t="n">
        <v>0.22</v>
      </c>
      <c r="I182" t="n">
        <v>18</v>
      </c>
      <c r="J182" t="n">
        <v>206.38</v>
      </c>
      <c r="K182" t="n">
        <v>55.27</v>
      </c>
      <c r="L182" t="n">
        <v>2.5</v>
      </c>
      <c r="M182" t="n">
        <v>16</v>
      </c>
      <c r="N182" t="n">
        <v>43.6</v>
      </c>
      <c r="O182" t="n">
        <v>25687.3</v>
      </c>
      <c r="P182" t="n">
        <v>58</v>
      </c>
      <c r="Q182" t="n">
        <v>610.39</v>
      </c>
      <c r="R182" t="n">
        <v>27.28</v>
      </c>
      <c r="S182" t="n">
        <v>13.88</v>
      </c>
      <c r="T182" t="n">
        <v>6757.22</v>
      </c>
      <c r="U182" t="n">
        <v>0.51</v>
      </c>
      <c r="V182" t="n">
        <v>0.9</v>
      </c>
      <c r="W182" t="n">
        <v>0.07000000000000001</v>
      </c>
      <c r="X182" t="n">
        <v>0.41</v>
      </c>
      <c r="Y182" t="n">
        <v>1</v>
      </c>
      <c r="Z182" t="n">
        <v>10</v>
      </c>
    </row>
    <row r="183">
      <c r="A183" t="n">
        <v>7</v>
      </c>
      <c r="B183" t="n">
        <v>105</v>
      </c>
      <c r="C183" t="inlineStr">
        <is>
          <t xml:space="preserve">CONCLUIDO	</t>
        </is>
      </c>
      <c r="D183" t="n">
        <v>13.2222</v>
      </c>
      <c r="E183" t="n">
        <v>7.56</v>
      </c>
      <c r="F183" t="n">
        <v>4.35</v>
      </c>
      <c r="G183" t="n">
        <v>16.31</v>
      </c>
      <c r="H183" t="n">
        <v>0.24</v>
      </c>
      <c r="I183" t="n">
        <v>16</v>
      </c>
      <c r="J183" t="n">
        <v>206.78</v>
      </c>
      <c r="K183" t="n">
        <v>55.27</v>
      </c>
      <c r="L183" t="n">
        <v>2.75</v>
      </c>
      <c r="M183" t="n">
        <v>14</v>
      </c>
      <c r="N183" t="n">
        <v>43.75</v>
      </c>
      <c r="O183" t="n">
        <v>25736.42</v>
      </c>
      <c r="P183" t="n">
        <v>56.02</v>
      </c>
      <c r="Q183" t="n">
        <v>610.3200000000001</v>
      </c>
      <c r="R183" t="n">
        <v>23.79</v>
      </c>
      <c r="S183" t="n">
        <v>13.88</v>
      </c>
      <c r="T183" t="n">
        <v>5021.7</v>
      </c>
      <c r="U183" t="n">
        <v>0.58</v>
      </c>
      <c r="V183" t="n">
        <v>0.92</v>
      </c>
      <c r="W183" t="n">
        <v>0.08</v>
      </c>
      <c r="X183" t="n">
        <v>0.31</v>
      </c>
      <c r="Y183" t="n">
        <v>1</v>
      </c>
      <c r="Z183" t="n">
        <v>10</v>
      </c>
    </row>
    <row r="184">
      <c r="A184" t="n">
        <v>8</v>
      </c>
      <c r="B184" t="n">
        <v>105</v>
      </c>
      <c r="C184" t="inlineStr">
        <is>
          <t xml:space="preserve">CONCLUIDO	</t>
        </is>
      </c>
      <c r="D184" t="n">
        <v>13.4509</v>
      </c>
      <c r="E184" t="n">
        <v>7.43</v>
      </c>
      <c r="F184" t="n">
        <v>4.3</v>
      </c>
      <c r="G184" t="n">
        <v>18.44</v>
      </c>
      <c r="H184" t="n">
        <v>0.26</v>
      </c>
      <c r="I184" t="n">
        <v>14</v>
      </c>
      <c r="J184" t="n">
        <v>207.17</v>
      </c>
      <c r="K184" t="n">
        <v>55.27</v>
      </c>
      <c r="L184" t="n">
        <v>3</v>
      </c>
      <c r="M184" t="n">
        <v>12</v>
      </c>
      <c r="N184" t="n">
        <v>43.9</v>
      </c>
      <c r="O184" t="n">
        <v>25785.6</v>
      </c>
      <c r="P184" t="n">
        <v>54.28</v>
      </c>
      <c r="Q184" t="n">
        <v>610.26</v>
      </c>
      <c r="R184" t="n">
        <v>22.15</v>
      </c>
      <c r="S184" t="n">
        <v>13.88</v>
      </c>
      <c r="T184" t="n">
        <v>4211.14</v>
      </c>
      <c r="U184" t="n">
        <v>0.63</v>
      </c>
      <c r="V184" t="n">
        <v>0.93</v>
      </c>
      <c r="W184" t="n">
        <v>0.08</v>
      </c>
      <c r="X184" t="n">
        <v>0.26</v>
      </c>
      <c r="Y184" t="n">
        <v>1</v>
      </c>
      <c r="Z184" t="n">
        <v>10</v>
      </c>
    </row>
    <row r="185">
      <c r="A185" t="n">
        <v>9</v>
      </c>
      <c r="B185" t="n">
        <v>105</v>
      </c>
      <c r="C185" t="inlineStr">
        <is>
          <t xml:space="preserve">CONCLUIDO	</t>
        </is>
      </c>
      <c r="D185" t="n">
        <v>13.5624</v>
      </c>
      <c r="E185" t="n">
        <v>7.37</v>
      </c>
      <c r="F185" t="n">
        <v>4.28</v>
      </c>
      <c r="G185" t="n">
        <v>19.76</v>
      </c>
      <c r="H185" t="n">
        <v>0.28</v>
      </c>
      <c r="I185" t="n">
        <v>13</v>
      </c>
      <c r="J185" t="n">
        <v>207.57</v>
      </c>
      <c r="K185" t="n">
        <v>55.27</v>
      </c>
      <c r="L185" t="n">
        <v>3.25</v>
      </c>
      <c r="M185" t="n">
        <v>11</v>
      </c>
      <c r="N185" t="n">
        <v>44.05</v>
      </c>
      <c r="O185" t="n">
        <v>25834.83</v>
      </c>
      <c r="P185" t="n">
        <v>53.59</v>
      </c>
      <c r="Q185" t="n">
        <v>610.28</v>
      </c>
      <c r="R185" t="n">
        <v>21.49</v>
      </c>
      <c r="S185" t="n">
        <v>13.88</v>
      </c>
      <c r="T185" t="n">
        <v>3886.5</v>
      </c>
      <c r="U185" t="n">
        <v>0.65</v>
      </c>
      <c r="V185" t="n">
        <v>0.93</v>
      </c>
      <c r="W185" t="n">
        <v>0.08</v>
      </c>
      <c r="X185" t="n">
        <v>0.24</v>
      </c>
      <c r="Y185" t="n">
        <v>1</v>
      </c>
      <c r="Z185" t="n">
        <v>10</v>
      </c>
    </row>
    <row r="186">
      <c r="A186" t="n">
        <v>10</v>
      </c>
      <c r="B186" t="n">
        <v>105</v>
      </c>
      <c r="C186" t="inlineStr">
        <is>
          <t xml:space="preserve">CONCLUIDO	</t>
        </is>
      </c>
      <c r="D186" t="n">
        <v>13.6768</v>
      </c>
      <c r="E186" t="n">
        <v>7.31</v>
      </c>
      <c r="F186" t="n">
        <v>4.26</v>
      </c>
      <c r="G186" t="n">
        <v>21.3</v>
      </c>
      <c r="H186" t="n">
        <v>0.3</v>
      </c>
      <c r="I186" t="n">
        <v>12</v>
      </c>
      <c r="J186" t="n">
        <v>207.97</v>
      </c>
      <c r="K186" t="n">
        <v>55.27</v>
      </c>
      <c r="L186" t="n">
        <v>3.5</v>
      </c>
      <c r="M186" t="n">
        <v>10</v>
      </c>
      <c r="N186" t="n">
        <v>44.2</v>
      </c>
      <c r="O186" t="n">
        <v>25884.1</v>
      </c>
      <c r="P186" t="n">
        <v>52.52</v>
      </c>
      <c r="Q186" t="n">
        <v>610.26</v>
      </c>
      <c r="R186" t="n">
        <v>20.87</v>
      </c>
      <c r="S186" t="n">
        <v>13.88</v>
      </c>
      <c r="T186" t="n">
        <v>3577.58</v>
      </c>
      <c r="U186" t="n">
        <v>0.67</v>
      </c>
      <c r="V186" t="n">
        <v>0.9399999999999999</v>
      </c>
      <c r="W186" t="n">
        <v>0.07000000000000001</v>
      </c>
      <c r="X186" t="n">
        <v>0.22</v>
      </c>
      <c r="Y186" t="n">
        <v>1</v>
      </c>
      <c r="Z186" t="n">
        <v>10</v>
      </c>
    </row>
    <row r="187">
      <c r="A187" t="n">
        <v>11</v>
      </c>
      <c r="B187" t="n">
        <v>105</v>
      </c>
      <c r="C187" t="inlineStr">
        <is>
          <t xml:space="preserve">CONCLUIDO	</t>
        </is>
      </c>
      <c r="D187" t="n">
        <v>13.7963</v>
      </c>
      <c r="E187" t="n">
        <v>7.25</v>
      </c>
      <c r="F187" t="n">
        <v>4.24</v>
      </c>
      <c r="G187" t="n">
        <v>23.11</v>
      </c>
      <c r="H187" t="n">
        <v>0.32</v>
      </c>
      <c r="I187" t="n">
        <v>11</v>
      </c>
      <c r="J187" t="n">
        <v>208.37</v>
      </c>
      <c r="K187" t="n">
        <v>55.27</v>
      </c>
      <c r="L187" t="n">
        <v>3.75</v>
      </c>
      <c r="M187" t="n">
        <v>9</v>
      </c>
      <c r="N187" t="n">
        <v>44.35</v>
      </c>
      <c r="O187" t="n">
        <v>25933.43</v>
      </c>
      <c r="P187" t="n">
        <v>51.41</v>
      </c>
      <c r="Q187" t="n">
        <v>610.3</v>
      </c>
      <c r="R187" t="n">
        <v>20.12</v>
      </c>
      <c r="S187" t="n">
        <v>13.88</v>
      </c>
      <c r="T187" t="n">
        <v>3208.22</v>
      </c>
      <c r="U187" t="n">
        <v>0.6899999999999999</v>
      </c>
      <c r="V187" t="n">
        <v>0.9399999999999999</v>
      </c>
      <c r="W187" t="n">
        <v>0.07000000000000001</v>
      </c>
      <c r="X187" t="n">
        <v>0.2</v>
      </c>
      <c r="Y187" t="n">
        <v>1</v>
      </c>
      <c r="Z187" t="n">
        <v>10</v>
      </c>
    </row>
    <row r="188">
      <c r="A188" t="n">
        <v>12</v>
      </c>
      <c r="B188" t="n">
        <v>105</v>
      </c>
      <c r="C188" t="inlineStr">
        <is>
          <t xml:space="preserve">CONCLUIDO	</t>
        </is>
      </c>
      <c r="D188" t="n">
        <v>13.9459</v>
      </c>
      <c r="E188" t="n">
        <v>7.17</v>
      </c>
      <c r="F188" t="n">
        <v>4.2</v>
      </c>
      <c r="G188" t="n">
        <v>25.2</v>
      </c>
      <c r="H188" t="n">
        <v>0.34</v>
      </c>
      <c r="I188" t="n">
        <v>10</v>
      </c>
      <c r="J188" t="n">
        <v>208.77</v>
      </c>
      <c r="K188" t="n">
        <v>55.27</v>
      </c>
      <c r="L188" t="n">
        <v>4</v>
      </c>
      <c r="M188" t="n">
        <v>8</v>
      </c>
      <c r="N188" t="n">
        <v>44.5</v>
      </c>
      <c r="O188" t="n">
        <v>25982.82</v>
      </c>
      <c r="P188" t="n">
        <v>49.94</v>
      </c>
      <c r="Q188" t="n">
        <v>610.3099999999999</v>
      </c>
      <c r="R188" t="n">
        <v>18.8</v>
      </c>
      <c r="S188" t="n">
        <v>13.88</v>
      </c>
      <c r="T188" t="n">
        <v>2553.57</v>
      </c>
      <c r="U188" t="n">
        <v>0.74</v>
      </c>
      <c r="V188" t="n">
        <v>0.95</v>
      </c>
      <c r="W188" t="n">
        <v>0.07000000000000001</v>
      </c>
      <c r="X188" t="n">
        <v>0.16</v>
      </c>
      <c r="Y188" t="n">
        <v>1</v>
      </c>
      <c r="Z188" t="n">
        <v>10</v>
      </c>
    </row>
    <row r="189">
      <c r="A189" t="n">
        <v>13</v>
      </c>
      <c r="B189" t="n">
        <v>105</v>
      </c>
      <c r="C189" t="inlineStr">
        <is>
          <t xml:space="preserve">CONCLUIDO	</t>
        </is>
      </c>
      <c r="D189" t="n">
        <v>13.8819</v>
      </c>
      <c r="E189" t="n">
        <v>7.2</v>
      </c>
      <c r="F189" t="n">
        <v>4.23</v>
      </c>
      <c r="G189" t="n">
        <v>25.4</v>
      </c>
      <c r="H189" t="n">
        <v>0.36</v>
      </c>
      <c r="I189" t="n">
        <v>10</v>
      </c>
      <c r="J189" t="n">
        <v>209.17</v>
      </c>
      <c r="K189" t="n">
        <v>55.27</v>
      </c>
      <c r="L189" t="n">
        <v>4.25</v>
      </c>
      <c r="M189" t="n">
        <v>8</v>
      </c>
      <c r="N189" t="n">
        <v>44.65</v>
      </c>
      <c r="O189" t="n">
        <v>26032.25</v>
      </c>
      <c r="P189" t="n">
        <v>49.83</v>
      </c>
      <c r="Q189" t="n">
        <v>610.26</v>
      </c>
      <c r="R189" t="n">
        <v>20.3</v>
      </c>
      <c r="S189" t="n">
        <v>13.88</v>
      </c>
      <c r="T189" t="n">
        <v>3305.92</v>
      </c>
      <c r="U189" t="n">
        <v>0.68</v>
      </c>
      <c r="V189" t="n">
        <v>0.9399999999999999</v>
      </c>
      <c r="W189" t="n">
        <v>0.06</v>
      </c>
      <c r="X189" t="n">
        <v>0.19</v>
      </c>
      <c r="Y189" t="n">
        <v>1</v>
      </c>
      <c r="Z189" t="n">
        <v>10</v>
      </c>
    </row>
    <row r="190">
      <c r="A190" t="n">
        <v>14</v>
      </c>
      <c r="B190" t="n">
        <v>105</v>
      </c>
      <c r="C190" t="inlineStr">
        <is>
          <t xml:space="preserve">CONCLUIDO	</t>
        </is>
      </c>
      <c r="D190" t="n">
        <v>14.0045</v>
      </c>
      <c r="E190" t="n">
        <v>7.14</v>
      </c>
      <c r="F190" t="n">
        <v>4.21</v>
      </c>
      <c r="G190" t="n">
        <v>28.07</v>
      </c>
      <c r="H190" t="n">
        <v>0.38</v>
      </c>
      <c r="I190" t="n">
        <v>9</v>
      </c>
      <c r="J190" t="n">
        <v>209.58</v>
      </c>
      <c r="K190" t="n">
        <v>55.27</v>
      </c>
      <c r="L190" t="n">
        <v>4.5</v>
      </c>
      <c r="M190" t="n">
        <v>7</v>
      </c>
      <c r="N190" t="n">
        <v>44.8</v>
      </c>
      <c r="O190" t="n">
        <v>26081.73</v>
      </c>
      <c r="P190" t="n">
        <v>48.66</v>
      </c>
      <c r="Q190" t="n">
        <v>610.26</v>
      </c>
      <c r="R190" t="n">
        <v>19.35</v>
      </c>
      <c r="S190" t="n">
        <v>13.88</v>
      </c>
      <c r="T190" t="n">
        <v>2836.38</v>
      </c>
      <c r="U190" t="n">
        <v>0.72</v>
      </c>
      <c r="V190" t="n">
        <v>0.95</v>
      </c>
      <c r="W190" t="n">
        <v>0.07000000000000001</v>
      </c>
      <c r="X190" t="n">
        <v>0.17</v>
      </c>
      <c r="Y190" t="n">
        <v>1</v>
      </c>
      <c r="Z190" t="n">
        <v>10</v>
      </c>
    </row>
    <row r="191">
      <c r="A191" t="n">
        <v>15</v>
      </c>
      <c r="B191" t="n">
        <v>105</v>
      </c>
      <c r="C191" t="inlineStr">
        <is>
          <t xml:space="preserve">CONCLUIDO	</t>
        </is>
      </c>
      <c r="D191" t="n">
        <v>14.0029</v>
      </c>
      <c r="E191" t="n">
        <v>7.14</v>
      </c>
      <c r="F191" t="n">
        <v>4.21</v>
      </c>
      <c r="G191" t="n">
        <v>28.08</v>
      </c>
      <c r="H191" t="n">
        <v>0.4</v>
      </c>
      <c r="I191" t="n">
        <v>9</v>
      </c>
      <c r="J191" t="n">
        <v>209.98</v>
      </c>
      <c r="K191" t="n">
        <v>55.27</v>
      </c>
      <c r="L191" t="n">
        <v>4.75</v>
      </c>
      <c r="M191" t="n">
        <v>7</v>
      </c>
      <c r="N191" t="n">
        <v>44.95</v>
      </c>
      <c r="O191" t="n">
        <v>26131.27</v>
      </c>
      <c r="P191" t="n">
        <v>47.63</v>
      </c>
      <c r="Q191" t="n">
        <v>610.3</v>
      </c>
      <c r="R191" t="n">
        <v>19.44</v>
      </c>
      <c r="S191" t="n">
        <v>13.88</v>
      </c>
      <c r="T191" t="n">
        <v>2878.62</v>
      </c>
      <c r="U191" t="n">
        <v>0.71</v>
      </c>
      <c r="V191" t="n">
        <v>0.95</v>
      </c>
      <c r="W191" t="n">
        <v>0.07000000000000001</v>
      </c>
      <c r="X191" t="n">
        <v>0.17</v>
      </c>
      <c r="Y191" t="n">
        <v>1</v>
      </c>
      <c r="Z191" t="n">
        <v>10</v>
      </c>
    </row>
    <row r="192">
      <c r="A192" t="n">
        <v>16</v>
      </c>
      <c r="B192" t="n">
        <v>105</v>
      </c>
      <c r="C192" t="inlineStr">
        <is>
          <t xml:space="preserve">CONCLUIDO	</t>
        </is>
      </c>
      <c r="D192" t="n">
        <v>14.1471</v>
      </c>
      <c r="E192" t="n">
        <v>7.07</v>
      </c>
      <c r="F192" t="n">
        <v>4.18</v>
      </c>
      <c r="G192" t="n">
        <v>31.35</v>
      </c>
      <c r="H192" t="n">
        <v>0.42</v>
      </c>
      <c r="I192" t="n">
        <v>8</v>
      </c>
      <c r="J192" t="n">
        <v>210.38</v>
      </c>
      <c r="K192" t="n">
        <v>55.27</v>
      </c>
      <c r="L192" t="n">
        <v>5</v>
      </c>
      <c r="M192" t="n">
        <v>6</v>
      </c>
      <c r="N192" t="n">
        <v>45.11</v>
      </c>
      <c r="O192" t="n">
        <v>26180.86</v>
      </c>
      <c r="P192" t="n">
        <v>46.32</v>
      </c>
      <c r="Q192" t="n">
        <v>610.3</v>
      </c>
      <c r="R192" t="n">
        <v>18.36</v>
      </c>
      <c r="S192" t="n">
        <v>13.88</v>
      </c>
      <c r="T192" t="n">
        <v>2345.01</v>
      </c>
      <c r="U192" t="n">
        <v>0.76</v>
      </c>
      <c r="V192" t="n">
        <v>0.95</v>
      </c>
      <c r="W192" t="n">
        <v>0.07000000000000001</v>
      </c>
      <c r="X192" t="n">
        <v>0.14</v>
      </c>
      <c r="Y192" t="n">
        <v>1</v>
      </c>
      <c r="Z192" t="n">
        <v>10</v>
      </c>
    </row>
    <row r="193">
      <c r="A193" t="n">
        <v>17</v>
      </c>
      <c r="B193" t="n">
        <v>105</v>
      </c>
      <c r="C193" t="inlineStr">
        <is>
          <t xml:space="preserve">CONCLUIDO	</t>
        </is>
      </c>
      <c r="D193" t="n">
        <v>14.1476</v>
      </c>
      <c r="E193" t="n">
        <v>7.07</v>
      </c>
      <c r="F193" t="n">
        <v>4.18</v>
      </c>
      <c r="G193" t="n">
        <v>31.34</v>
      </c>
      <c r="H193" t="n">
        <v>0.44</v>
      </c>
      <c r="I193" t="n">
        <v>8</v>
      </c>
      <c r="J193" t="n">
        <v>210.78</v>
      </c>
      <c r="K193" t="n">
        <v>55.27</v>
      </c>
      <c r="L193" t="n">
        <v>5.25</v>
      </c>
      <c r="M193" t="n">
        <v>5</v>
      </c>
      <c r="N193" t="n">
        <v>45.26</v>
      </c>
      <c r="O193" t="n">
        <v>26230.5</v>
      </c>
      <c r="P193" t="n">
        <v>45.54</v>
      </c>
      <c r="Q193" t="n">
        <v>610.26</v>
      </c>
      <c r="R193" t="n">
        <v>18.25</v>
      </c>
      <c r="S193" t="n">
        <v>13.88</v>
      </c>
      <c r="T193" t="n">
        <v>2288.43</v>
      </c>
      <c r="U193" t="n">
        <v>0.76</v>
      </c>
      <c r="V193" t="n">
        <v>0.95</v>
      </c>
      <c r="W193" t="n">
        <v>0.07000000000000001</v>
      </c>
      <c r="X193" t="n">
        <v>0.14</v>
      </c>
      <c r="Y193" t="n">
        <v>1</v>
      </c>
      <c r="Z193" t="n">
        <v>10</v>
      </c>
    </row>
    <row r="194">
      <c r="A194" t="n">
        <v>18</v>
      </c>
      <c r="B194" t="n">
        <v>105</v>
      </c>
      <c r="C194" t="inlineStr">
        <is>
          <t xml:space="preserve">CONCLUIDO	</t>
        </is>
      </c>
      <c r="D194" t="n">
        <v>14.2817</v>
      </c>
      <c r="E194" t="n">
        <v>7</v>
      </c>
      <c r="F194" t="n">
        <v>4.15</v>
      </c>
      <c r="G194" t="n">
        <v>35.6</v>
      </c>
      <c r="H194" t="n">
        <v>0.46</v>
      </c>
      <c r="I194" t="n">
        <v>7</v>
      </c>
      <c r="J194" t="n">
        <v>211.18</v>
      </c>
      <c r="K194" t="n">
        <v>55.27</v>
      </c>
      <c r="L194" t="n">
        <v>5.5</v>
      </c>
      <c r="M194" t="n">
        <v>1</v>
      </c>
      <c r="N194" t="n">
        <v>45.41</v>
      </c>
      <c r="O194" t="n">
        <v>26280.2</v>
      </c>
      <c r="P194" t="n">
        <v>44.73</v>
      </c>
      <c r="Q194" t="n">
        <v>610.26</v>
      </c>
      <c r="R194" t="n">
        <v>17.31</v>
      </c>
      <c r="S194" t="n">
        <v>13.88</v>
      </c>
      <c r="T194" t="n">
        <v>1826.85</v>
      </c>
      <c r="U194" t="n">
        <v>0.8</v>
      </c>
      <c r="V194" t="n">
        <v>0.96</v>
      </c>
      <c r="W194" t="n">
        <v>0.07000000000000001</v>
      </c>
      <c r="X194" t="n">
        <v>0.11</v>
      </c>
      <c r="Y194" t="n">
        <v>1</v>
      </c>
      <c r="Z194" t="n">
        <v>10</v>
      </c>
    </row>
    <row r="195">
      <c r="A195" t="n">
        <v>19</v>
      </c>
      <c r="B195" t="n">
        <v>105</v>
      </c>
      <c r="C195" t="inlineStr">
        <is>
          <t xml:space="preserve">CONCLUIDO	</t>
        </is>
      </c>
      <c r="D195" t="n">
        <v>14.2744</v>
      </c>
      <c r="E195" t="n">
        <v>7.01</v>
      </c>
      <c r="F195" t="n">
        <v>4.16</v>
      </c>
      <c r="G195" t="n">
        <v>35.63</v>
      </c>
      <c r="H195" t="n">
        <v>0.48</v>
      </c>
      <c r="I195" t="n">
        <v>7</v>
      </c>
      <c r="J195" t="n">
        <v>211.59</v>
      </c>
      <c r="K195" t="n">
        <v>55.27</v>
      </c>
      <c r="L195" t="n">
        <v>5.75</v>
      </c>
      <c r="M195" t="n">
        <v>0</v>
      </c>
      <c r="N195" t="n">
        <v>45.57</v>
      </c>
      <c r="O195" t="n">
        <v>26329.94</v>
      </c>
      <c r="P195" t="n">
        <v>44.77</v>
      </c>
      <c r="Q195" t="n">
        <v>610.26</v>
      </c>
      <c r="R195" t="n">
        <v>17.33</v>
      </c>
      <c r="S195" t="n">
        <v>13.88</v>
      </c>
      <c r="T195" t="n">
        <v>1833.35</v>
      </c>
      <c r="U195" t="n">
        <v>0.8</v>
      </c>
      <c r="V195" t="n">
        <v>0.96</v>
      </c>
      <c r="W195" t="n">
        <v>0.07000000000000001</v>
      </c>
      <c r="X195" t="n">
        <v>0.12</v>
      </c>
      <c r="Y195" t="n">
        <v>1</v>
      </c>
      <c r="Z195" t="n">
        <v>10</v>
      </c>
    </row>
    <row r="196">
      <c r="A196" t="n">
        <v>0</v>
      </c>
      <c r="B196" t="n">
        <v>60</v>
      </c>
      <c r="C196" t="inlineStr">
        <is>
          <t xml:space="preserve">CONCLUIDO	</t>
        </is>
      </c>
      <c r="D196" t="n">
        <v>12.9702</v>
      </c>
      <c r="E196" t="n">
        <v>7.71</v>
      </c>
      <c r="F196" t="n">
        <v>4.71</v>
      </c>
      <c r="G196" t="n">
        <v>8.31</v>
      </c>
      <c r="H196" t="n">
        <v>0.14</v>
      </c>
      <c r="I196" t="n">
        <v>34</v>
      </c>
      <c r="J196" t="n">
        <v>124.63</v>
      </c>
      <c r="K196" t="n">
        <v>45</v>
      </c>
      <c r="L196" t="n">
        <v>1</v>
      </c>
      <c r="M196" t="n">
        <v>32</v>
      </c>
      <c r="N196" t="n">
        <v>18.64</v>
      </c>
      <c r="O196" t="n">
        <v>15605.44</v>
      </c>
      <c r="P196" t="n">
        <v>45.37</v>
      </c>
      <c r="Q196" t="n">
        <v>610.62</v>
      </c>
      <c r="R196" t="n">
        <v>34.81</v>
      </c>
      <c r="S196" t="n">
        <v>13.88</v>
      </c>
      <c r="T196" t="n">
        <v>10441.35</v>
      </c>
      <c r="U196" t="n">
        <v>0.4</v>
      </c>
      <c r="V196" t="n">
        <v>0.85</v>
      </c>
      <c r="W196" t="n">
        <v>0.11</v>
      </c>
      <c r="X196" t="n">
        <v>0.67</v>
      </c>
      <c r="Y196" t="n">
        <v>1</v>
      </c>
      <c r="Z196" t="n">
        <v>10</v>
      </c>
    </row>
    <row r="197">
      <c r="A197" t="n">
        <v>1</v>
      </c>
      <c r="B197" t="n">
        <v>60</v>
      </c>
      <c r="C197" t="inlineStr">
        <is>
          <t xml:space="preserve">CONCLUIDO	</t>
        </is>
      </c>
      <c r="D197" t="n">
        <v>13.6183</v>
      </c>
      <c r="E197" t="n">
        <v>7.34</v>
      </c>
      <c r="F197" t="n">
        <v>4.55</v>
      </c>
      <c r="G197" t="n">
        <v>10.49</v>
      </c>
      <c r="H197" t="n">
        <v>0.18</v>
      </c>
      <c r="I197" t="n">
        <v>26</v>
      </c>
      <c r="J197" t="n">
        <v>124.96</v>
      </c>
      <c r="K197" t="n">
        <v>45</v>
      </c>
      <c r="L197" t="n">
        <v>1.25</v>
      </c>
      <c r="M197" t="n">
        <v>24</v>
      </c>
      <c r="N197" t="n">
        <v>18.71</v>
      </c>
      <c r="O197" t="n">
        <v>15645.96</v>
      </c>
      <c r="P197" t="n">
        <v>42.56</v>
      </c>
      <c r="Q197" t="n">
        <v>610.28</v>
      </c>
      <c r="R197" t="n">
        <v>29.77</v>
      </c>
      <c r="S197" t="n">
        <v>13.88</v>
      </c>
      <c r="T197" t="n">
        <v>7961.34</v>
      </c>
      <c r="U197" t="n">
        <v>0.47</v>
      </c>
      <c r="V197" t="n">
        <v>0.88</v>
      </c>
      <c r="W197" t="n">
        <v>0.1</v>
      </c>
      <c r="X197" t="n">
        <v>0.51</v>
      </c>
      <c r="Y197" t="n">
        <v>1</v>
      </c>
      <c r="Z197" t="n">
        <v>10</v>
      </c>
    </row>
    <row r="198">
      <c r="A198" t="n">
        <v>2</v>
      </c>
      <c r="B198" t="n">
        <v>60</v>
      </c>
      <c r="C198" t="inlineStr">
        <is>
          <t xml:space="preserve">CONCLUIDO	</t>
        </is>
      </c>
      <c r="D198" t="n">
        <v>14.218</v>
      </c>
      <c r="E198" t="n">
        <v>7.03</v>
      </c>
      <c r="F198" t="n">
        <v>4.39</v>
      </c>
      <c r="G198" t="n">
        <v>13.17</v>
      </c>
      <c r="H198" t="n">
        <v>0.21</v>
      </c>
      <c r="I198" t="n">
        <v>20</v>
      </c>
      <c r="J198" t="n">
        <v>125.29</v>
      </c>
      <c r="K198" t="n">
        <v>45</v>
      </c>
      <c r="L198" t="n">
        <v>1.5</v>
      </c>
      <c r="M198" t="n">
        <v>18</v>
      </c>
      <c r="N198" t="n">
        <v>18.79</v>
      </c>
      <c r="O198" t="n">
        <v>15686.51</v>
      </c>
      <c r="P198" t="n">
        <v>39.69</v>
      </c>
      <c r="Q198" t="n">
        <v>610.26</v>
      </c>
      <c r="R198" t="n">
        <v>24.73</v>
      </c>
      <c r="S198" t="n">
        <v>13.88</v>
      </c>
      <c r="T198" t="n">
        <v>5472.23</v>
      </c>
      <c r="U198" t="n">
        <v>0.5600000000000001</v>
      </c>
      <c r="V198" t="n">
        <v>0.91</v>
      </c>
      <c r="W198" t="n">
        <v>0.09</v>
      </c>
      <c r="X198" t="n">
        <v>0.35</v>
      </c>
      <c r="Y198" t="n">
        <v>1</v>
      </c>
      <c r="Z198" t="n">
        <v>10</v>
      </c>
    </row>
    <row r="199">
      <c r="A199" t="n">
        <v>3</v>
      </c>
      <c r="B199" t="n">
        <v>60</v>
      </c>
      <c r="C199" t="inlineStr">
        <is>
          <t xml:space="preserve">CONCLUIDO	</t>
        </is>
      </c>
      <c r="D199" t="n">
        <v>14.4012</v>
      </c>
      <c r="E199" t="n">
        <v>6.94</v>
      </c>
      <c r="F199" t="n">
        <v>4.38</v>
      </c>
      <c r="G199" t="n">
        <v>15.45</v>
      </c>
      <c r="H199" t="n">
        <v>0.25</v>
      </c>
      <c r="I199" t="n">
        <v>17</v>
      </c>
      <c r="J199" t="n">
        <v>125.62</v>
      </c>
      <c r="K199" t="n">
        <v>45</v>
      </c>
      <c r="L199" t="n">
        <v>1.75</v>
      </c>
      <c r="M199" t="n">
        <v>15</v>
      </c>
      <c r="N199" t="n">
        <v>18.87</v>
      </c>
      <c r="O199" t="n">
        <v>15727.09</v>
      </c>
      <c r="P199" t="n">
        <v>38.35</v>
      </c>
      <c r="Q199" t="n">
        <v>610.4400000000001</v>
      </c>
      <c r="R199" t="n">
        <v>24.74</v>
      </c>
      <c r="S199" t="n">
        <v>13.88</v>
      </c>
      <c r="T199" t="n">
        <v>5491.4</v>
      </c>
      <c r="U199" t="n">
        <v>0.5600000000000001</v>
      </c>
      <c r="V199" t="n">
        <v>0.91</v>
      </c>
      <c r="W199" t="n">
        <v>0.08</v>
      </c>
      <c r="X199" t="n">
        <v>0.34</v>
      </c>
      <c r="Y199" t="n">
        <v>1</v>
      </c>
      <c r="Z199" t="n">
        <v>10</v>
      </c>
    </row>
    <row r="200">
      <c r="A200" t="n">
        <v>4</v>
      </c>
      <c r="B200" t="n">
        <v>60</v>
      </c>
      <c r="C200" t="inlineStr">
        <is>
          <t xml:space="preserve">CONCLUIDO	</t>
        </is>
      </c>
      <c r="D200" t="n">
        <v>14.7293</v>
      </c>
      <c r="E200" t="n">
        <v>6.79</v>
      </c>
      <c r="F200" t="n">
        <v>4.3</v>
      </c>
      <c r="G200" t="n">
        <v>18.43</v>
      </c>
      <c r="H200" t="n">
        <v>0.28</v>
      </c>
      <c r="I200" t="n">
        <v>14</v>
      </c>
      <c r="J200" t="n">
        <v>125.95</v>
      </c>
      <c r="K200" t="n">
        <v>45</v>
      </c>
      <c r="L200" t="n">
        <v>2</v>
      </c>
      <c r="M200" t="n">
        <v>12</v>
      </c>
      <c r="N200" t="n">
        <v>18.95</v>
      </c>
      <c r="O200" t="n">
        <v>15767.7</v>
      </c>
      <c r="P200" t="n">
        <v>35.89</v>
      </c>
      <c r="Q200" t="n">
        <v>610.26</v>
      </c>
      <c r="R200" t="n">
        <v>22.18</v>
      </c>
      <c r="S200" t="n">
        <v>13.88</v>
      </c>
      <c r="T200" t="n">
        <v>4225.07</v>
      </c>
      <c r="U200" t="n">
        <v>0.63</v>
      </c>
      <c r="V200" t="n">
        <v>0.93</v>
      </c>
      <c r="W200" t="n">
        <v>0.07000000000000001</v>
      </c>
      <c r="X200" t="n">
        <v>0.26</v>
      </c>
      <c r="Y200" t="n">
        <v>1</v>
      </c>
      <c r="Z200" t="n">
        <v>10</v>
      </c>
    </row>
    <row r="201">
      <c r="A201" t="n">
        <v>5</v>
      </c>
      <c r="B201" t="n">
        <v>60</v>
      </c>
      <c r="C201" t="inlineStr">
        <is>
          <t xml:space="preserve">CONCLUIDO	</t>
        </is>
      </c>
      <c r="D201" t="n">
        <v>14.7911</v>
      </c>
      <c r="E201" t="n">
        <v>6.76</v>
      </c>
      <c r="F201" t="n">
        <v>4.3</v>
      </c>
      <c r="G201" t="n">
        <v>19.83</v>
      </c>
      <c r="H201" t="n">
        <v>0.31</v>
      </c>
      <c r="I201" t="n">
        <v>13</v>
      </c>
      <c r="J201" t="n">
        <v>126.28</v>
      </c>
      <c r="K201" t="n">
        <v>45</v>
      </c>
      <c r="L201" t="n">
        <v>2.25</v>
      </c>
      <c r="M201" t="n">
        <v>10</v>
      </c>
      <c r="N201" t="n">
        <v>19.03</v>
      </c>
      <c r="O201" t="n">
        <v>15808.34</v>
      </c>
      <c r="P201" t="n">
        <v>34.68</v>
      </c>
      <c r="Q201" t="n">
        <v>610.29</v>
      </c>
      <c r="R201" t="n">
        <v>21.95</v>
      </c>
      <c r="S201" t="n">
        <v>13.88</v>
      </c>
      <c r="T201" t="n">
        <v>4115.1</v>
      </c>
      <c r="U201" t="n">
        <v>0.63</v>
      </c>
      <c r="V201" t="n">
        <v>0.93</v>
      </c>
      <c r="W201" t="n">
        <v>0.08</v>
      </c>
      <c r="X201" t="n">
        <v>0.26</v>
      </c>
      <c r="Y201" t="n">
        <v>1</v>
      </c>
      <c r="Z201" t="n">
        <v>10</v>
      </c>
    </row>
    <row r="202">
      <c r="A202" t="n">
        <v>6</v>
      </c>
      <c r="B202" t="n">
        <v>60</v>
      </c>
      <c r="C202" t="inlineStr">
        <is>
          <t xml:space="preserve">CONCLUIDO	</t>
        </is>
      </c>
      <c r="D202" t="n">
        <v>14.8816</v>
      </c>
      <c r="E202" t="n">
        <v>6.72</v>
      </c>
      <c r="F202" t="n">
        <v>4.28</v>
      </c>
      <c r="G202" t="n">
        <v>21.4</v>
      </c>
      <c r="H202" t="n">
        <v>0.35</v>
      </c>
      <c r="I202" t="n">
        <v>12</v>
      </c>
      <c r="J202" t="n">
        <v>126.61</v>
      </c>
      <c r="K202" t="n">
        <v>45</v>
      </c>
      <c r="L202" t="n">
        <v>2.5</v>
      </c>
      <c r="M202" t="n">
        <v>1</v>
      </c>
      <c r="N202" t="n">
        <v>19.11</v>
      </c>
      <c r="O202" t="n">
        <v>15849</v>
      </c>
      <c r="P202" t="n">
        <v>33.91</v>
      </c>
      <c r="Q202" t="n">
        <v>610.26</v>
      </c>
      <c r="R202" t="n">
        <v>21.13</v>
      </c>
      <c r="S202" t="n">
        <v>13.88</v>
      </c>
      <c r="T202" t="n">
        <v>3708.74</v>
      </c>
      <c r="U202" t="n">
        <v>0.66</v>
      </c>
      <c r="V202" t="n">
        <v>0.93</v>
      </c>
      <c r="W202" t="n">
        <v>0.09</v>
      </c>
      <c r="X202" t="n">
        <v>0.24</v>
      </c>
      <c r="Y202" t="n">
        <v>1</v>
      </c>
      <c r="Z202" t="n">
        <v>10</v>
      </c>
    </row>
    <row r="203">
      <c r="A203" t="n">
        <v>7</v>
      </c>
      <c r="B203" t="n">
        <v>60</v>
      </c>
      <c r="C203" t="inlineStr">
        <is>
          <t xml:space="preserve">CONCLUIDO	</t>
        </is>
      </c>
      <c r="D203" t="n">
        <v>14.8816</v>
      </c>
      <c r="E203" t="n">
        <v>6.72</v>
      </c>
      <c r="F203" t="n">
        <v>4.28</v>
      </c>
      <c r="G203" t="n">
        <v>21.4</v>
      </c>
      <c r="H203" t="n">
        <v>0.38</v>
      </c>
      <c r="I203" t="n">
        <v>12</v>
      </c>
      <c r="J203" t="n">
        <v>126.94</v>
      </c>
      <c r="K203" t="n">
        <v>45</v>
      </c>
      <c r="L203" t="n">
        <v>2.75</v>
      </c>
      <c r="M203" t="n">
        <v>0</v>
      </c>
      <c r="N203" t="n">
        <v>19.19</v>
      </c>
      <c r="O203" t="n">
        <v>15889.69</v>
      </c>
      <c r="P203" t="n">
        <v>33.95</v>
      </c>
      <c r="Q203" t="n">
        <v>610.26</v>
      </c>
      <c r="R203" t="n">
        <v>21.08</v>
      </c>
      <c r="S203" t="n">
        <v>13.88</v>
      </c>
      <c r="T203" t="n">
        <v>3687.02</v>
      </c>
      <c r="U203" t="n">
        <v>0.66</v>
      </c>
      <c r="V203" t="n">
        <v>0.93</v>
      </c>
      <c r="W203" t="n">
        <v>0.09</v>
      </c>
      <c r="X203" t="n">
        <v>0.24</v>
      </c>
      <c r="Y203" t="n">
        <v>1</v>
      </c>
      <c r="Z203" t="n">
        <v>10</v>
      </c>
    </row>
    <row r="204">
      <c r="A204" t="n">
        <v>0</v>
      </c>
      <c r="B204" t="n">
        <v>135</v>
      </c>
      <c r="C204" t="inlineStr">
        <is>
          <t xml:space="preserve">CONCLUIDO	</t>
        </is>
      </c>
      <c r="D204" t="n">
        <v>8.6852</v>
      </c>
      <c r="E204" t="n">
        <v>11.51</v>
      </c>
      <c r="F204" t="n">
        <v>5.37</v>
      </c>
      <c r="G204" t="n">
        <v>4.96</v>
      </c>
      <c r="H204" t="n">
        <v>0.07000000000000001</v>
      </c>
      <c r="I204" t="n">
        <v>65</v>
      </c>
      <c r="J204" t="n">
        <v>263.32</v>
      </c>
      <c r="K204" t="n">
        <v>59.89</v>
      </c>
      <c r="L204" t="n">
        <v>1</v>
      </c>
      <c r="M204" t="n">
        <v>63</v>
      </c>
      <c r="N204" t="n">
        <v>67.43000000000001</v>
      </c>
      <c r="O204" t="n">
        <v>32710.1</v>
      </c>
      <c r="P204" t="n">
        <v>89.01000000000001</v>
      </c>
      <c r="Q204" t="n">
        <v>610.51</v>
      </c>
      <c r="R204" t="n">
        <v>55.84</v>
      </c>
      <c r="S204" t="n">
        <v>13.88</v>
      </c>
      <c r="T204" t="n">
        <v>20798.33</v>
      </c>
      <c r="U204" t="n">
        <v>0.25</v>
      </c>
      <c r="V204" t="n">
        <v>0.74</v>
      </c>
      <c r="W204" t="n">
        <v>0.16</v>
      </c>
      <c r="X204" t="n">
        <v>1.33</v>
      </c>
      <c r="Y204" t="n">
        <v>1</v>
      </c>
      <c r="Z204" t="n">
        <v>10</v>
      </c>
    </row>
    <row r="205">
      <c r="A205" t="n">
        <v>1</v>
      </c>
      <c r="B205" t="n">
        <v>135</v>
      </c>
      <c r="C205" t="inlineStr">
        <is>
          <t xml:space="preserve">CONCLUIDO	</t>
        </is>
      </c>
      <c r="D205" t="n">
        <v>9.6448</v>
      </c>
      <c r="E205" t="n">
        <v>10.37</v>
      </c>
      <c r="F205" t="n">
        <v>5.04</v>
      </c>
      <c r="G205" t="n">
        <v>6.17</v>
      </c>
      <c r="H205" t="n">
        <v>0.08</v>
      </c>
      <c r="I205" t="n">
        <v>49</v>
      </c>
      <c r="J205" t="n">
        <v>263.79</v>
      </c>
      <c r="K205" t="n">
        <v>59.89</v>
      </c>
      <c r="L205" t="n">
        <v>1.25</v>
      </c>
      <c r="M205" t="n">
        <v>47</v>
      </c>
      <c r="N205" t="n">
        <v>67.65000000000001</v>
      </c>
      <c r="O205" t="n">
        <v>32767.75</v>
      </c>
      <c r="P205" t="n">
        <v>82.84999999999999</v>
      </c>
      <c r="Q205" t="n">
        <v>610.51</v>
      </c>
      <c r="R205" t="n">
        <v>45.01</v>
      </c>
      <c r="S205" t="n">
        <v>13.88</v>
      </c>
      <c r="T205" t="n">
        <v>15463.6</v>
      </c>
      <c r="U205" t="n">
        <v>0.31</v>
      </c>
      <c r="V205" t="n">
        <v>0.79</v>
      </c>
      <c r="W205" t="n">
        <v>0.14</v>
      </c>
      <c r="X205" t="n">
        <v>1</v>
      </c>
      <c r="Y205" t="n">
        <v>1</v>
      </c>
      <c r="Z205" t="n">
        <v>10</v>
      </c>
    </row>
    <row r="206">
      <c r="A206" t="n">
        <v>2</v>
      </c>
      <c r="B206" t="n">
        <v>135</v>
      </c>
      <c r="C206" t="inlineStr">
        <is>
          <t xml:space="preserve">CONCLUIDO	</t>
        </is>
      </c>
      <c r="D206" t="n">
        <v>10.3731</v>
      </c>
      <c r="E206" t="n">
        <v>9.640000000000001</v>
      </c>
      <c r="F206" t="n">
        <v>4.82</v>
      </c>
      <c r="G206" t="n">
        <v>7.41</v>
      </c>
      <c r="H206" t="n">
        <v>0.1</v>
      </c>
      <c r="I206" t="n">
        <v>39</v>
      </c>
      <c r="J206" t="n">
        <v>264.25</v>
      </c>
      <c r="K206" t="n">
        <v>59.89</v>
      </c>
      <c r="L206" t="n">
        <v>1.5</v>
      </c>
      <c r="M206" t="n">
        <v>37</v>
      </c>
      <c r="N206" t="n">
        <v>67.87</v>
      </c>
      <c r="O206" t="n">
        <v>32825.49</v>
      </c>
      <c r="P206" t="n">
        <v>78.66</v>
      </c>
      <c r="Q206" t="n">
        <v>610.3200000000001</v>
      </c>
      <c r="R206" t="n">
        <v>38.18</v>
      </c>
      <c r="S206" t="n">
        <v>13.88</v>
      </c>
      <c r="T206" t="n">
        <v>12100.75</v>
      </c>
      <c r="U206" t="n">
        <v>0.36</v>
      </c>
      <c r="V206" t="n">
        <v>0.83</v>
      </c>
      <c r="W206" t="n">
        <v>0.12</v>
      </c>
      <c r="X206" t="n">
        <v>0.77</v>
      </c>
      <c r="Y206" t="n">
        <v>1</v>
      </c>
      <c r="Z206" t="n">
        <v>10</v>
      </c>
    </row>
    <row r="207">
      <c r="A207" t="n">
        <v>3</v>
      </c>
      <c r="B207" t="n">
        <v>135</v>
      </c>
      <c r="C207" t="inlineStr">
        <is>
          <t xml:space="preserve">CONCLUIDO	</t>
        </is>
      </c>
      <c r="D207" t="n">
        <v>10.9399</v>
      </c>
      <c r="E207" t="n">
        <v>9.140000000000001</v>
      </c>
      <c r="F207" t="n">
        <v>4.67</v>
      </c>
      <c r="G207" t="n">
        <v>8.76</v>
      </c>
      <c r="H207" t="n">
        <v>0.12</v>
      </c>
      <c r="I207" t="n">
        <v>32</v>
      </c>
      <c r="J207" t="n">
        <v>264.72</v>
      </c>
      <c r="K207" t="n">
        <v>59.89</v>
      </c>
      <c r="L207" t="n">
        <v>1.75</v>
      </c>
      <c r="M207" t="n">
        <v>30</v>
      </c>
      <c r="N207" t="n">
        <v>68.09</v>
      </c>
      <c r="O207" t="n">
        <v>32883.31</v>
      </c>
      <c r="P207" t="n">
        <v>75.70999999999999</v>
      </c>
      <c r="Q207" t="n">
        <v>610.41</v>
      </c>
      <c r="R207" t="n">
        <v>33.76</v>
      </c>
      <c r="S207" t="n">
        <v>13.88</v>
      </c>
      <c r="T207" t="n">
        <v>9923.01</v>
      </c>
      <c r="U207" t="n">
        <v>0.41</v>
      </c>
      <c r="V207" t="n">
        <v>0.85</v>
      </c>
      <c r="W207" t="n">
        <v>0.1</v>
      </c>
      <c r="X207" t="n">
        <v>0.63</v>
      </c>
      <c r="Y207" t="n">
        <v>1</v>
      </c>
      <c r="Z207" t="n">
        <v>10</v>
      </c>
    </row>
    <row r="208">
      <c r="A208" t="n">
        <v>4</v>
      </c>
      <c r="B208" t="n">
        <v>135</v>
      </c>
      <c r="C208" t="inlineStr">
        <is>
          <t xml:space="preserve">CONCLUIDO	</t>
        </is>
      </c>
      <c r="D208" t="n">
        <v>11.3012</v>
      </c>
      <c r="E208" t="n">
        <v>8.85</v>
      </c>
      <c r="F208" t="n">
        <v>4.58</v>
      </c>
      <c r="G208" t="n">
        <v>9.81</v>
      </c>
      <c r="H208" t="n">
        <v>0.13</v>
      </c>
      <c r="I208" t="n">
        <v>28</v>
      </c>
      <c r="J208" t="n">
        <v>265.19</v>
      </c>
      <c r="K208" t="n">
        <v>59.89</v>
      </c>
      <c r="L208" t="n">
        <v>2</v>
      </c>
      <c r="M208" t="n">
        <v>26</v>
      </c>
      <c r="N208" t="n">
        <v>68.31</v>
      </c>
      <c r="O208" t="n">
        <v>32941.21</v>
      </c>
      <c r="P208" t="n">
        <v>73.73999999999999</v>
      </c>
      <c r="Q208" t="n">
        <v>610.34</v>
      </c>
      <c r="R208" t="n">
        <v>30.88</v>
      </c>
      <c r="S208" t="n">
        <v>13.88</v>
      </c>
      <c r="T208" t="n">
        <v>8504.08</v>
      </c>
      <c r="U208" t="n">
        <v>0.45</v>
      </c>
      <c r="V208" t="n">
        <v>0.87</v>
      </c>
      <c r="W208" t="n">
        <v>0.1</v>
      </c>
      <c r="X208" t="n">
        <v>0.54</v>
      </c>
      <c r="Y208" t="n">
        <v>1</v>
      </c>
      <c r="Z208" t="n">
        <v>10</v>
      </c>
    </row>
    <row r="209">
      <c r="A209" t="n">
        <v>5</v>
      </c>
      <c r="B209" t="n">
        <v>135</v>
      </c>
      <c r="C209" t="inlineStr">
        <is>
          <t xml:space="preserve">CONCLUIDO	</t>
        </is>
      </c>
      <c r="D209" t="n">
        <v>11.6754</v>
      </c>
      <c r="E209" t="n">
        <v>8.56</v>
      </c>
      <c r="F209" t="n">
        <v>4.5</v>
      </c>
      <c r="G209" t="n">
        <v>11.25</v>
      </c>
      <c r="H209" t="n">
        <v>0.15</v>
      </c>
      <c r="I209" t="n">
        <v>24</v>
      </c>
      <c r="J209" t="n">
        <v>265.66</v>
      </c>
      <c r="K209" t="n">
        <v>59.89</v>
      </c>
      <c r="L209" t="n">
        <v>2.25</v>
      </c>
      <c r="M209" t="n">
        <v>22</v>
      </c>
      <c r="N209" t="n">
        <v>68.53</v>
      </c>
      <c r="O209" t="n">
        <v>32999.19</v>
      </c>
      <c r="P209" t="n">
        <v>71.95</v>
      </c>
      <c r="Q209" t="n">
        <v>610.3</v>
      </c>
      <c r="R209" t="n">
        <v>28.24</v>
      </c>
      <c r="S209" t="n">
        <v>13.88</v>
      </c>
      <c r="T209" t="n">
        <v>7205.4</v>
      </c>
      <c r="U209" t="n">
        <v>0.49</v>
      </c>
      <c r="V209" t="n">
        <v>0.89</v>
      </c>
      <c r="W209" t="n">
        <v>0.09</v>
      </c>
      <c r="X209" t="n">
        <v>0.46</v>
      </c>
      <c r="Y209" t="n">
        <v>1</v>
      </c>
      <c r="Z209" t="n">
        <v>10</v>
      </c>
    </row>
    <row r="210">
      <c r="A210" t="n">
        <v>6</v>
      </c>
      <c r="B210" t="n">
        <v>135</v>
      </c>
      <c r="C210" t="inlineStr">
        <is>
          <t xml:space="preserve">CONCLUIDO	</t>
        </is>
      </c>
      <c r="D210" t="n">
        <v>11.8757</v>
      </c>
      <c r="E210" t="n">
        <v>8.42</v>
      </c>
      <c r="F210" t="n">
        <v>4.46</v>
      </c>
      <c r="G210" t="n">
        <v>12.15</v>
      </c>
      <c r="H210" t="n">
        <v>0.17</v>
      </c>
      <c r="I210" t="n">
        <v>22</v>
      </c>
      <c r="J210" t="n">
        <v>266.13</v>
      </c>
      <c r="K210" t="n">
        <v>59.89</v>
      </c>
      <c r="L210" t="n">
        <v>2.5</v>
      </c>
      <c r="M210" t="n">
        <v>20</v>
      </c>
      <c r="N210" t="n">
        <v>68.75</v>
      </c>
      <c r="O210" t="n">
        <v>33057.26</v>
      </c>
      <c r="P210" t="n">
        <v>70.8</v>
      </c>
      <c r="Q210" t="n">
        <v>610.37</v>
      </c>
      <c r="R210" t="n">
        <v>26.89</v>
      </c>
      <c r="S210" t="n">
        <v>13.88</v>
      </c>
      <c r="T210" t="n">
        <v>6537.69</v>
      </c>
      <c r="U210" t="n">
        <v>0.52</v>
      </c>
      <c r="V210" t="n">
        <v>0.9</v>
      </c>
      <c r="W210" t="n">
        <v>0.09</v>
      </c>
      <c r="X210" t="n">
        <v>0.41</v>
      </c>
      <c r="Y210" t="n">
        <v>1</v>
      </c>
      <c r="Z210" t="n">
        <v>10</v>
      </c>
    </row>
    <row r="211">
      <c r="A211" t="n">
        <v>7</v>
      </c>
      <c r="B211" t="n">
        <v>135</v>
      </c>
      <c r="C211" t="inlineStr">
        <is>
          <t xml:space="preserve">CONCLUIDO	</t>
        </is>
      </c>
      <c r="D211" t="n">
        <v>12.2612</v>
      </c>
      <c r="E211" t="n">
        <v>8.16</v>
      </c>
      <c r="F211" t="n">
        <v>4.34</v>
      </c>
      <c r="G211" t="n">
        <v>13.71</v>
      </c>
      <c r="H211" t="n">
        <v>0.18</v>
      </c>
      <c r="I211" t="n">
        <v>19</v>
      </c>
      <c r="J211" t="n">
        <v>266.6</v>
      </c>
      <c r="K211" t="n">
        <v>59.89</v>
      </c>
      <c r="L211" t="n">
        <v>2.75</v>
      </c>
      <c r="M211" t="n">
        <v>17</v>
      </c>
      <c r="N211" t="n">
        <v>68.97</v>
      </c>
      <c r="O211" t="n">
        <v>33115.41</v>
      </c>
      <c r="P211" t="n">
        <v>68.39</v>
      </c>
      <c r="Q211" t="n">
        <v>610.36</v>
      </c>
      <c r="R211" t="n">
        <v>23.07</v>
      </c>
      <c r="S211" t="n">
        <v>13.88</v>
      </c>
      <c r="T211" t="n">
        <v>4642.97</v>
      </c>
      <c r="U211" t="n">
        <v>0.6</v>
      </c>
      <c r="V211" t="n">
        <v>0.92</v>
      </c>
      <c r="W211" t="n">
        <v>0.09</v>
      </c>
      <c r="X211" t="n">
        <v>0.3</v>
      </c>
      <c r="Y211" t="n">
        <v>1</v>
      </c>
      <c r="Z211" t="n">
        <v>10</v>
      </c>
    </row>
    <row r="212">
      <c r="A212" t="n">
        <v>8</v>
      </c>
      <c r="B212" t="n">
        <v>135</v>
      </c>
      <c r="C212" t="inlineStr">
        <is>
          <t xml:space="preserve">CONCLUIDO	</t>
        </is>
      </c>
      <c r="D212" t="n">
        <v>12.1976</v>
      </c>
      <c r="E212" t="n">
        <v>8.199999999999999</v>
      </c>
      <c r="F212" t="n">
        <v>4.44</v>
      </c>
      <c r="G212" t="n">
        <v>14.78</v>
      </c>
      <c r="H212" t="n">
        <v>0.2</v>
      </c>
      <c r="I212" t="n">
        <v>18</v>
      </c>
      <c r="J212" t="n">
        <v>267.08</v>
      </c>
      <c r="K212" t="n">
        <v>59.89</v>
      </c>
      <c r="L212" t="n">
        <v>3</v>
      </c>
      <c r="M212" t="n">
        <v>16</v>
      </c>
      <c r="N212" t="n">
        <v>69.19</v>
      </c>
      <c r="O212" t="n">
        <v>33173.65</v>
      </c>
      <c r="P212" t="n">
        <v>69.62</v>
      </c>
      <c r="Q212" t="n">
        <v>610.26</v>
      </c>
      <c r="R212" t="n">
        <v>27</v>
      </c>
      <c r="S212" t="n">
        <v>13.88</v>
      </c>
      <c r="T212" t="n">
        <v>6616.08</v>
      </c>
      <c r="U212" t="n">
        <v>0.51</v>
      </c>
      <c r="V212" t="n">
        <v>0.9</v>
      </c>
      <c r="W212" t="n">
        <v>0.07000000000000001</v>
      </c>
      <c r="X212" t="n">
        <v>0.4</v>
      </c>
      <c r="Y212" t="n">
        <v>1</v>
      </c>
      <c r="Z212" t="n">
        <v>10</v>
      </c>
    </row>
    <row r="213">
      <c r="A213" t="n">
        <v>9</v>
      </c>
      <c r="B213" t="n">
        <v>135</v>
      </c>
      <c r="C213" t="inlineStr">
        <is>
          <t xml:space="preserve">CONCLUIDO	</t>
        </is>
      </c>
      <c r="D213" t="n">
        <v>12.4792</v>
      </c>
      <c r="E213" t="n">
        <v>8.01</v>
      </c>
      <c r="F213" t="n">
        <v>4.35</v>
      </c>
      <c r="G213" t="n">
        <v>16.32</v>
      </c>
      <c r="H213" t="n">
        <v>0.22</v>
      </c>
      <c r="I213" t="n">
        <v>16</v>
      </c>
      <c r="J213" t="n">
        <v>267.55</v>
      </c>
      <c r="K213" t="n">
        <v>59.89</v>
      </c>
      <c r="L213" t="n">
        <v>3.25</v>
      </c>
      <c r="M213" t="n">
        <v>14</v>
      </c>
      <c r="N213" t="n">
        <v>69.41</v>
      </c>
      <c r="O213" t="n">
        <v>33231.97</v>
      </c>
      <c r="P213" t="n">
        <v>67.67</v>
      </c>
      <c r="Q213" t="n">
        <v>610.34</v>
      </c>
      <c r="R213" t="n">
        <v>23.7</v>
      </c>
      <c r="S213" t="n">
        <v>13.88</v>
      </c>
      <c r="T213" t="n">
        <v>4974.89</v>
      </c>
      <c r="U213" t="n">
        <v>0.59</v>
      </c>
      <c r="V213" t="n">
        <v>0.92</v>
      </c>
      <c r="W213" t="n">
        <v>0.08</v>
      </c>
      <c r="X213" t="n">
        <v>0.31</v>
      </c>
      <c r="Y213" t="n">
        <v>1</v>
      </c>
      <c r="Z213" t="n">
        <v>10</v>
      </c>
    </row>
    <row r="214">
      <c r="A214" t="n">
        <v>10</v>
      </c>
      <c r="B214" t="n">
        <v>135</v>
      </c>
      <c r="C214" t="inlineStr">
        <is>
          <t xml:space="preserve">CONCLUIDO	</t>
        </is>
      </c>
      <c r="D214" t="n">
        <v>12.5975</v>
      </c>
      <c r="E214" t="n">
        <v>7.94</v>
      </c>
      <c r="F214" t="n">
        <v>4.33</v>
      </c>
      <c r="G214" t="n">
        <v>17.31</v>
      </c>
      <c r="H214" t="n">
        <v>0.23</v>
      </c>
      <c r="I214" t="n">
        <v>15</v>
      </c>
      <c r="J214" t="n">
        <v>268.02</v>
      </c>
      <c r="K214" t="n">
        <v>59.89</v>
      </c>
      <c r="L214" t="n">
        <v>3.5</v>
      </c>
      <c r="M214" t="n">
        <v>13</v>
      </c>
      <c r="N214" t="n">
        <v>69.64</v>
      </c>
      <c r="O214" t="n">
        <v>33290.38</v>
      </c>
      <c r="P214" t="n">
        <v>66.81</v>
      </c>
      <c r="Q214" t="n">
        <v>610.5</v>
      </c>
      <c r="R214" t="n">
        <v>22.94</v>
      </c>
      <c r="S214" t="n">
        <v>13.88</v>
      </c>
      <c r="T214" t="n">
        <v>4599.67</v>
      </c>
      <c r="U214" t="n">
        <v>0.61</v>
      </c>
      <c r="V214" t="n">
        <v>0.92</v>
      </c>
      <c r="W214" t="n">
        <v>0.08</v>
      </c>
      <c r="X214" t="n">
        <v>0.29</v>
      </c>
      <c r="Y214" t="n">
        <v>1</v>
      </c>
      <c r="Z214" t="n">
        <v>10</v>
      </c>
    </row>
    <row r="215">
      <c r="A215" t="n">
        <v>11</v>
      </c>
      <c r="B215" t="n">
        <v>135</v>
      </c>
      <c r="C215" t="inlineStr">
        <is>
          <t xml:space="preserve">CONCLUIDO	</t>
        </is>
      </c>
      <c r="D215" t="n">
        <v>12.7105</v>
      </c>
      <c r="E215" t="n">
        <v>7.87</v>
      </c>
      <c r="F215" t="n">
        <v>4.31</v>
      </c>
      <c r="G215" t="n">
        <v>18.46</v>
      </c>
      <c r="H215" t="n">
        <v>0.25</v>
      </c>
      <c r="I215" t="n">
        <v>14</v>
      </c>
      <c r="J215" t="n">
        <v>268.5</v>
      </c>
      <c r="K215" t="n">
        <v>59.89</v>
      </c>
      <c r="L215" t="n">
        <v>3.75</v>
      </c>
      <c r="M215" t="n">
        <v>12</v>
      </c>
      <c r="N215" t="n">
        <v>69.86</v>
      </c>
      <c r="O215" t="n">
        <v>33348.87</v>
      </c>
      <c r="P215" t="n">
        <v>66.03</v>
      </c>
      <c r="Q215" t="n">
        <v>610.34</v>
      </c>
      <c r="R215" t="n">
        <v>22.27</v>
      </c>
      <c r="S215" t="n">
        <v>13.88</v>
      </c>
      <c r="T215" t="n">
        <v>4269.35</v>
      </c>
      <c r="U215" t="n">
        <v>0.62</v>
      </c>
      <c r="V215" t="n">
        <v>0.93</v>
      </c>
      <c r="W215" t="n">
        <v>0.08</v>
      </c>
      <c r="X215" t="n">
        <v>0.27</v>
      </c>
      <c r="Y215" t="n">
        <v>1</v>
      </c>
      <c r="Z215" t="n">
        <v>10</v>
      </c>
    </row>
    <row r="216">
      <c r="A216" t="n">
        <v>12</v>
      </c>
      <c r="B216" t="n">
        <v>135</v>
      </c>
      <c r="C216" t="inlineStr">
        <is>
          <t xml:space="preserve">CONCLUIDO	</t>
        </is>
      </c>
      <c r="D216" t="n">
        <v>12.8319</v>
      </c>
      <c r="E216" t="n">
        <v>7.79</v>
      </c>
      <c r="F216" t="n">
        <v>4.28</v>
      </c>
      <c r="G216" t="n">
        <v>19.77</v>
      </c>
      <c r="H216" t="n">
        <v>0.26</v>
      </c>
      <c r="I216" t="n">
        <v>13</v>
      </c>
      <c r="J216" t="n">
        <v>268.97</v>
      </c>
      <c r="K216" t="n">
        <v>59.89</v>
      </c>
      <c r="L216" t="n">
        <v>4</v>
      </c>
      <c r="M216" t="n">
        <v>11</v>
      </c>
      <c r="N216" t="n">
        <v>70.09</v>
      </c>
      <c r="O216" t="n">
        <v>33407.45</v>
      </c>
      <c r="P216" t="n">
        <v>65.12</v>
      </c>
      <c r="Q216" t="n">
        <v>610.36</v>
      </c>
      <c r="R216" t="n">
        <v>21.54</v>
      </c>
      <c r="S216" t="n">
        <v>13.88</v>
      </c>
      <c r="T216" t="n">
        <v>3912.24</v>
      </c>
      <c r="U216" t="n">
        <v>0.64</v>
      </c>
      <c r="V216" t="n">
        <v>0.93</v>
      </c>
      <c r="W216" t="n">
        <v>0.08</v>
      </c>
      <c r="X216" t="n">
        <v>0.24</v>
      </c>
      <c r="Y216" t="n">
        <v>1</v>
      </c>
      <c r="Z216" t="n">
        <v>10</v>
      </c>
    </row>
    <row r="217">
      <c r="A217" t="n">
        <v>13</v>
      </c>
      <c r="B217" t="n">
        <v>135</v>
      </c>
      <c r="C217" t="inlineStr">
        <is>
          <t xml:space="preserve">CONCLUIDO	</t>
        </is>
      </c>
      <c r="D217" t="n">
        <v>12.9552</v>
      </c>
      <c r="E217" t="n">
        <v>7.72</v>
      </c>
      <c r="F217" t="n">
        <v>4.26</v>
      </c>
      <c r="G217" t="n">
        <v>21.3</v>
      </c>
      <c r="H217" t="n">
        <v>0.28</v>
      </c>
      <c r="I217" t="n">
        <v>12</v>
      </c>
      <c r="J217" t="n">
        <v>269.45</v>
      </c>
      <c r="K217" t="n">
        <v>59.89</v>
      </c>
      <c r="L217" t="n">
        <v>4.25</v>
      </c>
      <c r="M217" t="n">
        <v>10</v>
      </c>
      <c r="N217" t="n">
        <v>70.31</v>
      </c>
      <c r="O217" t="n">
        <v>33466.11</v>
      </c>
      <c r="P217" t="n">
        <v>64.20999999999999</v>
      </c>
      <c r="Q217" t="n">
        <v>610.26</v>
      </c>
      <c r="R217" t="n">
        <v>20.79</v>
      </c>
      <c r="S217" t="n">
        <v>13.88</v>
      </c>
      <c r="T217" t="n">
        <v>3540.77</v>
      </c>
      <c r="U217" t="n">
        <v>0.67</v>
      </c>
      <c r="V217" t="n">
        <v>0.9399999999999999</v>
      </c>
      <c r="W217" t="n">
        <v>0.07000000000000001</v>
      </c>
      <c r="X217" t="n">
        <v>0.22</v>
      </c>
      <c r="Y217" t="n">
        <v>1</v>
      </c>
      <c r="Z217" t="n">
        <v>10</v>
      </c>
    </row>
    <row r="218">
      <c r="A218" t="n">
        <v>14</v>
      </c>
      <c r="B218" t="n">
        <v>135</v>
      </c>
      <c r="C218" t="inlineStr">
        <is>
          <t xml:space="preserve">CONCLUIDO	</t>
        </is>
      </c>
      <c r="D218" t="n">
        <v>12.9482</v>
      </c>
      <c r="E218" t="n">
        <v>7.72</v>
      </c>
      <c r="F218" t="n">
        <v>4.26</v>
      </c>
      <c r="G218" t="n">
        <v>21.32</v>
      </c>
      <c r="H218" t="n">
        <v>0.3</v>
      </c>
      <c r="I218" t="n">
        <v>12</v>
      </c>
      <c r="J218" t="n">
        <v>269.92</v>
      </c>
      <c r="K218" t="n">
        <v>59.89</v>
      </c>
      <c r="L218" t="n">
        <v>4.5</v>
      </c>
      <c r="M218" t="n">
        <v>10</v>
      </c>
      <c r="N218" t="n">
        <v>70.54000000000001</v>
      </c>
      <c r="O218" t="n">
        <v>33524.86</v>
      </c>
      <c r="P218" t="n">
        <v>63.64</v>
      </c>
      <c r="Q218" t="n">
        <v>610.26</v>
      </c>
      <c r="R218" t="n">
        <v>20.96</v>
      </c>
      <c r="S218" t="n">
        <v>13.88</v>
      </c>
      <c r="T218" t="n">
        <v>3623.61</v>
      </c>
      <c r="U218" t="n">
        <v>0.66</v>
      </c>
      <c r="V218" t="n">
        <v>0.9399999999999999</v>
      </c>
      <c r="W218" t="n">
        <v>0.07000000000000001</v>
      </c>
      <c r="X218" t="n">
        <v>0.22</v>
      </c>
      <c r="Y218" t="n">
        <v>1</v>
      </c>
      <c r="Z218" t="n">
        <v>10</v>
      </c>
    </row>
    <row r="219">
      <c r="A219" t="n">
        <v>15</v>
      </c>
      <c r="B219" t="n">
        <v>135</v>
      </c>
      <c r="C219" t="inlineStr">
        <is>
          <t xml:space="preserve">CONCLUIDO	</t>
        </is>
      </c>
      <c r="D219" t="n">
        <v>13.0781</v>
      </c>
      <c r="E219" t="n">
        <v>7.65</v>
      </c>
      <c r="F219" t="n">
        <v>4.24</v>
      </c>
      <c r="G219" t="n">
        <v>23.11</v>
      </c>
      <c r="H219" t="n">
        <v>0.31</v>
      </c>
      <c r="I219" t="n">
        <v>11</v>
      </c>
      <c r="J219" t="n">
        <v>270.4</v>
      </c>
      <c r="K219" t="n">
        <v>59.89</v>
      </c>
      <c r="L219" t="n">
        <v>4.75</v>
      </c>
      <c r="M219" t="n">
        <v>9</v>
      </c>
      <c r="N219" t="n">
        <v>70.76000000000001</v>
      </c>
      <c r="O219" t="n">
        <v>33583.7</v>
      </c>
      <c r="P219" t="n">
        <v>62.72</v>
      </c>
      <c r="Q219" t="n">
        <v>610.26</v>
      </c>
      <c r="R219" t="n">
        <v>20.16</v>
      </c>
      <c r="S219" t="n">
        <v>13.88</v>
      </c>
      <c r="T219" t="n">
        <v>3230.95</v>
      </c>
      <c r="U219" t="n">
        <v>0.6899999999999999</v>
      </c>
      <c r="V219" t="n">
        <v>0.9399999999999999</v>
      </c>
      <c r="W219" t="n">
        <v>0.07000000000000001</v>
      </c>
      <c r="X219" t="n">
        <v>0.2</v>
      </c>
      <c r="Y219" t="n">
        <v>1</v>
      </c>
      <c r="Z219" t="n">
        <v>10</v>
      </c>
    </row>
    <row r="220">
      <c r="A220" t="n">
        <v>16</v>
      </c>
      <c r="B220" t="n">
        <v>135</v>
      </c>
      <c r="C220" t="inlineStr">
        <is>
          <t xml:space="preserve">CONCLUIDO	</t>
        </is>
      </c>
      <c r="D220" t="n">
        <v>13.2602</v>
      </c>
      <c r="E220" t="n">
        <v>7.54</v>
      </c>
      <c r="F220" t="n">
        <v>4.18</v>
      </c>
      <c r="G220" t="n">
        <v>25.1</v>
      </c>
      <c r="H220" t="n">
        <v>0.33</v>
      </c>
      <c r="I220" t="n">
        <v>10</v>
      </c>
      <c r="J220" t="n">
        <v>270.88</v>
      </c>
      <c r="K220" t="n">
        <v>59.89</v>
      </c>
      <c r="L220" t="n">
        <v>5</v>
      </c>
      <c r="M220" t="n">
        <v>8</v>
      </c>
      <c r="N220" t="n">
        <v>70.98999999999999</v>
      </c>
      <c r="O220" t="n">
        <v>33642.62</v>
      </c>
      <c r="P220" t="n">
        <v>61.19</v>
      </c>
      <c r="Q220" t="n">
        <v>610.4299999999999</v>
      </c>
      <c r="R220" t="n">
        <v>18.2</v>
      </c>
      <c r="S220" t="n">
        <v>13.88</v>
      </c>
      <c r="T220" t="n">
        <v>2252.93</v>
      </c>
      <c r="U220" t="n">
        <v>0.76</v>
      </c>
      <c r="V220" t="n">
        <v>0.95</v>
      </c>
      <c r="W220" t="n">
        <v>0.07000000000000001</v>
      </c>
      <c r="X220" t="n">
        <v>0.14</v>
      </c>
      <c r="Y220" t="n">
        <v>1</v>
      </c>
      <c r="Z220" t="n">
        <v>10</v>
      </c>
    </row>
    <row r="221">
      <c r="A221" t="n">
        <v>17</v>
      </c>
      <c r="B221" t="n">
        <v>135</v>
      </c>
      <c r="C221" t="inlineStr">
        <is>
          <t xml:space="preserve">CONCLUIDO	</t>
        </is>
      </c>
      <c r="D221" t="n">
        <v>13.1921</v>
      </c>
      <c r="E221" t="n">
        <v>7.58</v>
      </c>
      <c r="F221" t="n">
        <v>4.22</v>
      </c>
      <c r="G221" t="n">
        <v>25.33</v>
      </c>
      <c r="H221" t="n">
        <v>0.34</v>
      </c>
      <c r="I221" t="n">
        <v>10</v>
      </c>
      <c r="J221" t="n">
        <v>271.36</v>
      </c>
      <c r="K221" t="n">
        <v>59.89</v>
      </c>
      <c r="L221" t="n">
        <v>5.25</v>
      </c>
      <c r="M221" t="n">
        <v>8</v>
      </c>
      <c r="N221" t="n">
        <v>71.22</v>
      </c>
      <c r="O221" t="n">
        <v>33701.64</v>
      </c>
      <c r="P221" t="n">
        <v>61.6</v>
      </c>
      <c r="Q221" t="n">
        <v>610.29</v>
      </c>
      <c r="R221" t="n">
        <v>19.84</v>
      </c>
      <c r="S221" t="n">
        <v>13.88</v>
      </c>
      <c r="T221" t="n">
        <v>3076.03</v>
      </c>
      <c r="U221" t="n">
        <v>0.7</v>
      </c>
      <c r="V221" t="n">
        <v>0.9399999999999999</v>
      </c>
      <c r="W221" t="n">
        <v>0.07000000000000001</v>
      </c>
      <c r="X221" t="n">
        <v>0.18</v>
      </c>
      <c r="Y221" t="n">
        <v>1</v>
      </c>
      <c r="Z221" t="n">
        <v>10</v>
      </c>
    </row>
    <row r="222">
      <c r="A222" t="n">
        <v>18</v>
      </c>
      <c r="B222" t="n">
        <v>135</v>
      </c>
      <c r="C222" t="inlineStr">
        <is>
          <t xml:space="preserve">CONCLUIDO	</t>
        </is>
      </c>
      <c r="D222" t="n">
        <v>13.318</v>
      </c>
      <c r="E222" t="n">
        <v>7.51</v>
      </c>
      <c r="F222" t="n">
        <v>4.2</v>
      </c>
      <c r="G222" t="n">
        <v>28</v>
      </c>
      <c r="H222" t="n">
        <v>0.36</v>
      </c>
      <c r="I222" t="n">
        <v>9</v>
      </c>
      <c r="J222" t="n">
        <v>271.84</v>
      </c>
      <c r="K222" t="n">
        <v>59.89</v>
      </c>
      <c r="L222" t="n">
        <v>5.5</v>
      </c>
      <c r="M222" t="n">
        <v>7</v>
      </c>
      <c r="N222" t="n">
        <v>71.45</v>
      </c>
      <c r="O222" t="n">
        <v>33760.74</v>
      </c>
      <c r="P222" t="n">
        <v>60.67</v>
      </c>
      <c r="Q222" t="n">
        <v>610.3</v>
      </c>
      <c r="R222" t="n">
        <v>19.07</v>
      </c>
      <c r="S222" t="n">
        <v>13.88</v>
      </c>
      <c r="T222" t="n">
        <v>2694.88</v>
      </c>
      <c r="U222" t="n">
        <v>0.73</v>
      </c>
      <c r="V222" t="n">
        <v>0.95</v>
      </c>
      <c r="W222" t="n">
        <v>0.07000000000000001</v>
      </c>
      <c r="X222" t="n">
        <v>0.16</v>
      </c>
      <c r="Y222" t="n">
        <v>1</v>
      </c>
      <c r="Z222" t="n">
        <v>10</v>
      </c>
    </row>
    <row r="223">
      <c r="A223" t="n">
        <v>19</v>
      </c>
      <c r="B223" t="n">
        <v>135</v>
      </c>
      <c r="C223" t="inlineStr">
        <is>
          <t xml:space="preserve">CONCLUIDO	</t>
        </is>
      </c>
      <c r="D223" t="n">
        <v>13.3175</v>
      </c>
      <c r="E223" t="n">
        <v>7.51</v>
      </c>
      <c r="F223" t="n">
        <v>4.2</v>
      </c>
      <c r="G223" t="n">
        <v>28.01</v>
      </c>
      <c r="H223" t="n">
        <v>0.38</v>
      </c>
      <c r="I223" t="n">
        <v>9</v>
      </c>
      <c r="J223" t="n">
        <v>272.32</v>
      </c>
      <c r="K223" t="n">
        <v>59.89</v>
      </c>
      <c r="L223" t="n">
        <v>5.75</v>
      </c>
      <c r="M223" t="n">
        <v>7</v>
      </c>
      <c r="N223" t="n">
        <v>71.68000000000001</v>
      </c>
      <c r="O223" t="n">
        <v>33820.05</v>
      </c>
      <c r="P223" t="n">
        <v>60.14</v>
      </c>
      <c r="Q223" t="n">
        <v>610.29</v>
      </c>
      <c r="R223" t="n">
        <v>19.01</v>
      </c>
      <c r="S223" t="n">
        <v>13.88</v>
      </c>
      <c r="T223" t="n">
        <v>2667.36</v>
      </c>
      <c r="U223" t="n">
        <v>0.73</v>
      </c>
      <c r="V223" t="n">
        <v>0.95</v>
      </c>
      <c r="W223" t="n">
        <v>0.07000000000000001</v>
      </c>
      <c r="X223" t="n">
        <v>0.16</v>
      </c>
      <c r="Y223" t="n">
        <v>1</v>
      </c>
      <c r="Z223" t="n">
        <v>10</v>
      </c>
    </row>
    <row r="224">
      <c r="A224" t="n">
        <v>20</v>
      </c>
      <c r="B224" t="n">
        <v>135</v>
      </c>
      <c r="C224" t="inlineStr">
        <is>
          <t xml:space="preserve">CONCLUIDO	</t>
        </is>
      </c>
      <c r="D224" t="n">
        <v>13.3052</v>
      </c>
      <c r="E224" t="n">
        <v>7.52</v>
      </c>
      <c r="F224" t="n">
        <v>4.21</v>
      </c>
      <c r="G224" t="n">
        <v>28.05</v>
      </c>
      <c r="H224" t="n">
        <v>0.39</v>
      </c>
      <c r="I224" t="n">
        <v>9</v>
      </c>
      <c r="J224" t="n">
        <v>272.8</v>
      </c>
      <c r="K224" t="n">
        <v>59.89</v>
      </c>
      <c r="L224" t="n">
        <v>6</v>
      </c>
      <c r="M224" t="n">
        <v>7</v>
      </c>
      <c r="N224" t="n">
        <v>71.91</v>
      </c>
      <c r="O224" t="n">
        <v>33879.33</v>
      </c>
      <c r="P224" t="n">
        <v>59.38</v>
      </c>
      <c r="Q224" t="n">
        <v>610.28</v>
      </c>
      <c r="R224" t="n">
        <v>19.25</v>
      </c>
      <c r="S224" t="n">
        <v>13.88</v>
      </c>
      <c r="T224" t="n">
        <v>2783</v>
      </c>
      <c r="U224" t="n">
        <v>0.72</v>
      </c>
      <c r="V224" t="n">
        <v>0.95</v>
      </c>
      <c r="W224" t="n">
        <v>0.07000000000000001</v>
      </c>
      <c r="X224" t="n">
        <v>0.17</v>
      </c>
      <c r="Y224" t="n">
        <v>1</v>
      </c>
      <c r="Z224" t="n">
        <v>10</v>
      </c>
    </row>
    <row r="225">
      <c r="A225" t="n">
        <v>21</v>
      </c>
      <c r="B225" t="n">
        <v>135</v>
      </c>
      <c r="C225" t="inlineStr">
        <is>
          <t xml:space="preserve">CONCLUIDO	</t>
        </is>
      </c>
      <c r="D225" t="n">
        <v>13.4459</v>
      </c>
      <c r="E225" t="n">
        <v>7.44</v>
      </c>
      <c r="F225" t="n">
        <v>4.18</v>
      </c>
      <c r="G225" t="n">
        <v>31.35</v>
      </c>
      <c r="H225" t="n">
        <v>0.41</v>
      </c>
      <c r="I225" t="n">
        <v>8</v>
      </c>
      <c r="J225" t="n">
        <v>273.28</v>
      </c>
      <c r="K225" t="n">
        <v>59.89</v>
      </c>
      <c r="L225" t="n">
        <v>6.25</v>
      </c>
      <c r="M225" t="n">
        <v>6</v>
      </c>
      <c r="N225" t="n">
        <v>72.14</v>
      </c>
      <c r="O225" t="n">
        <v>33938.7</v>
      </c>
      <c r="P225" t="n">
        <v>58.58</v>
      </c>
      <c r="Q225" t="n">
        <v>610.26</v>
      </c>
      <c r="R225" t="n">
        <v>18.36</v>
      </c>
      <c r="S225" t="n">
        <v>13.88</v>
      </c>
      <c r="T225" t="n">
        <v>2346.16</v>
      </c>
      <c r="U225" t="n">
        <v>0.76</v>
      </c>
      <c r="V225" t="n">
        <v>0.95</v>
      </c>
      <c r="W225" t="n">
        <v>0.07000000000000001</v>
      </c>
      <c r="X225" t="n">
        <v>0.14</v>
      </c>
      <c r="Y225" t="n">
        <v>1</v>
      </c>
      <c r="Z225" t="n">
        <v>10</v>
      </c>
    </row>
    <row r="226">
      <c r="A226" t="n">
        <v>22</v>
      </c>
      <c r="B226" t="n">
        <v>135</v>
      </c>
      <c r="C226" t="inlineStr">
        <is>
          <t xml:space="preserve">CONCLUIDO	</t>
        </is>
      </c>
      <c r="D226" t="n">
        <v>13.4389</v>
      </c>
      <c r="E226" t="n">
        <v>7.44</v>
      </c>
      <c r="F226" t="n">
        <v>4.18</v>
      </c>
      <c r="G226" t="n">
        <v>31.38</v>
      </c>
      <c r="H226" t="n">
        <v>0.42</v>
      </c>
      <c r="I226" t="n">
        <v>8</v>
      </c>
      <c r="J226" t="n">
        <v>273.76</v>
      </c>
      <c r="K226" t="n">
        <v>59.89</v>
      </c>
      <c r="L226" t="n">
        <v>6.5</v>
      </c>
      <c r="M226" t="n">
        <v>6</v>
      </c>
      <c r="N226" t="n">
        <v>72.37</v>
      </c>
      <c r="O226" t="n">
        <v>33998.16</v>
      </c>
      <c r="P226" t="n">
        <v>58.19</v>
      </c>
      <c r="Q226" t="n">
        <v>610.26</v>
      </c>
      <c r="R226" t="n">
        <v>18.52</v>
      </c>
      <c r="S226" t="n">
        <v>13.88</v>
      </c>
      <c r="T226" t="n">
        <v>2426</v>
      </c>
      <c r="U226" t="n">
        <v>0.75</v>
      </c>
      <c r="V226" t="n">
        <v>0.95</v>
      </c>
      <c r="W226" t="n">
        <v>0.07000000000000001</v>
      </c>
      <c r="X226" t="n">
        <v>0.14</v>
      </c>
      <c r="Y226" t="n">
        <v>1</v>
      </c>
      <c r="Z226" t="n">
        <v>10</v>
      </c>
    </row>
    <row r="227">
      <c r="A227" t="n">
        <v>23</v>
      </c>
      <c r="B227" t="n">
        <v>135</v>
      </c>
      <c r="C227" t="inlineStr">
        <is>
          <t xml:space="preserve">CONCLUIDO	</t>
        </is>
      </c>
      <c r="D227" t="n">
        <v>13.4479</v>
      </c>
      <c r="E227" t="n">
        <v>7.44</v>
      </c>
      <c r="F227" t="n">
        <v>4.18</v>
      </c>
      <c r="G227" t="n">
        <v>31.34</v>
      </c>
      <c r="H227" t="n">
        <v>0.44</v>
      </c>
      <c r="I227" t="n">
        <v>8</v>
      </c>
      <c r="J227" t="n">
        <v>274.24</v>
      </c>
      <c r="K227" t="n">
        <v>59.89</v>
      </c>
      <c r="L227" t="n">
        <v>6.75</v>
      </c>
      <c r="M227" t="n">
        <v>6</v>
      </c>
      <c r="N227" t="n">
        <v>72.61</v>
      </c>
      <c r="O227" t="n">
        <v>34057.71</v>
      </c>
      <c r="P227" t="n">
        <v>57.22</v>
      </c>
      <c r="Q227" t="n">
        <v>610.29</v>
      </c>
      <c r="R227" t="n">
        <v>18.27</v>
      </c>
      <c r="S227" t="n">
        <v>13.88</v>
      </c>
      <c r="T227" t="n">
        <v>2301.14</v>
      </c>
      <c r="U227" t="n">
        <v>0.76</v>
      </c>
      <c r="V227" t="n">
        <v>0.95</v>
      </c>
      <c r="W227" t="n">
        <v>0.07000000000000001</v>
      </c>
      <c r="X227" t="n">
        <v>0.14</v>
      </c>
      <c r="Y227" t="n">
        <v>1</v>
      </c>
      <c r="Z227" t="n">
        <v>10</v>
      </c>
    </row>
    <row r="228">
      <c r="A228" t="n">
        <v>24</v>
      </c>
      <c r="B228" t="n">
        <v>135</v>
      </c>
      <c r="C228" t="inlineStr">
        <is>
          <t xml:space="preserve">CONCLUIDO	</t>
        </is>
      </c>
      <c r="D228" t="n">
        <v>13.6286</v>
      </c>
      <c r="E228" t="n">
        <v>7.34</v>
      </c>
      <c r="F228" t="n">
        <v>4.13</v>
      </c>
      <c r="G228" t="n">
        <v>35.4</v>
      </c>
      <c r="H228" t="n">
        <v>0.45</v>
      </c>
      <c r="I228" t="n">
        <v>7</v>
      </c>
      <c r="J228" t="n">
        <v>274.73</v>
      </c>
      <c r="K228" t="n">
        <v>59.89</v>
      </c>
      <c r="L228" t="n">
        <v>7</v>
      </c>
      <c r="M228" t="n">
        <v>5</v>
      </c>
      <c r="N228" t="n">
        <v>72.84</v>
      </c>
      <c r="O228" t="n">
        <v>34117.35</v>
      </c>
      <c r="P228" t="n">
        <v>55.96</v>
      </c>
      <c r="Q228" t="n">
        <v>610.26</v>
      </c>
      <c r="R228" t="n">
        <v>16.84</v>
      </c>
      <c r="S228" t="n">
        <v>13.88</v>
      </c>
      <c r="T228" t="n">
        <v>1588.87</v>
      </c>
      <c r="U228" t="n">
        <v>0.82</v>
      </c>
      <c r="V228" t="n">
        <v>0.97</v>
      </c>
      <c r="W228" t="n">
        <v>0.06</v>
      </c>
      <c r="X228" t="n">
        <v>0.09</v>
      </c>
      <c r="Y228" t="n">
        <v>1</v>
      </c>
      <c r="Z228" t="n">
        <v>10</v>
      </c>
    </row>
    <row r="229">
      <c r="A229" t="n">
        <v>25</v>
      </c>
      <c r="B229" t="n">
        <v>135</v>
      </c>
      <c r="C229" t="inlineStr">
        <is>
          <t xml:space="preserve">CONCLUIDO	</t>
        </is>
      </c>
      <c r="D229" t="n">
        <v>13.5619</v>
      </c>
      <c r="E229" t="n">
        <v>7.37</v>
      </c>
      <c r="F229" t="n">
        <v>4.17</v>
      </c>
      <c r="G229" t="n">
        <v>35.71</v>
      </c>
      <c r="H229" t="n">
        <v>0.47</v>
      </c>
      <c r="I229" t="n">
        <v>7</v>
      </c>
      <c r="J229" t="n">
        <v>275.21</v>
      </c>
      <c r="K229" t="n">
        <v>59.89</v>
      </c>
      <c r="L229" t="n">
        <v>7.25</v>
      </c>
      <c r="M229" t="n">
        <v>5</v>
      </c>
      <c r="N229" t="n">
        <v>73.08</v>
      </c>
      <c r="O229" t="n">
        <v>34177.09</v>
      </c>
      <c r="P229" t="n">
        <v>55.95</v>
      </c>
      <c r="Q229" t="n">
        <v>610.26</v>
      </c>
      <c r="R229" t="n">
        <v>18.01</v>
      </c>
      <c r="S229" t="n">
        <v>13.88</v>
      </c>
      <c r="T229" t="n">
        <v>2174.5</v>
      </c>
      <c r="U229" t="n">
        <v>0.77</v>
      </c>
      <c r="V229" t="n">
        <v>0.96</v>
      </c>
      <c r="W229" t="n">
        <v>0.06</v>
      </c>
      <c r="X229" t="n">
        <v>0.13</v>
      </c>
      <c r="Y229" t="n">
        <v>1</v>
      </c>
      <c r="Z229" t="n">
        <v>10</v>
      </c>
    </row>
    <row r="230">
      <c r="A230" t="n">
        <v>26</v>
      </c>
      <c r="B230" t="n">
        <v>135</v>
      </c>
      <c r="C230" t="inlineStr">
        <is>
          <t xml:space="preserve">CONCLUIDO	</t>
        </is>
      </c>
      <c r="D230" t="n">
        <v>13.5568</v>
      </c>
      <c r="E230" t="n">
        <v>7.38</v>
      </c>
      <c r="F230" t="n">
        <v>4.17</v>
      </c>
      <c r="G230" t="n">
        <v>35.74</v>
      </c>
      <c r="H230" t="n">
        <v>0.48</v>
      </c>
      <c r="I230" t="n">
        <v>7</v>
      </c>
      <c r="J230" t="n">
        <v>275.7</v>
      </c>
      <c r="K230" t="n">
        <v>59.89</v>
      </c>
      <c r="L230" t="n">
        <v>7.5</v>
      </c>
      <c r="M230" t="n">
        <v>5</v>
      </c>
      <c r="N230" t="n">
        <v>73.31</v>
      </c>
      <c r="O230" t="n">
        <v>34236.91</v>
      </c>
      <c r="P230" t="n">
        <v>54.69</v>
      </c>
      <c r="Q230" t="n">
        <v>610.26</v>
      </c>
      <c r="R230" t="n">
        <v>18.11</v>
      </c>
      <c r="S230" t="n">
        <v>13.88</v>
      </c>
      <c r="T230" t="n">
        <v>2227.16</v>
      </c>
      <c r="U230" t="n">
        <v>0.77</v>
      </c>
      <c r="V230" t="n">
        <v>0.96</v>
      </c>
      <c r="W230" t="n">
        <v>0.07000000000000001</v>
      </c>
      <c r="X230" t="n">
        <v>0.13</v>
      </c>
      <c r="Y230" t="n">
        <v>1</v>
      </c>
      <c r="Z230" t="n">
        <v>10</v>
      </c>
    </row>
    <row r="231">
      <c r="A231" t="n">
        <v>27</v>
      </c>
      <c r="B231" t="n">
        <v>135</v>
      </c>
      <c r="C231" t="inlineStr">
        <is>
          <t xml:space="preserve">CONCLUIDO	</t>
        </is>
      </c>
      <c r="D231" t="n">
        <v>13.7112</v>
      </c>
      <c r="E231" t="n">
        <v>7.29</v>
      </c>
      <c r="F231" t="n">
        <v>4.14</v>
      </c>
      <c r="G231" t="n">
        <v>41.37</v>
      </c>
      <c r="H231" t="n">
        <v>0.5</v>
      </c>
      <c r="I231" t="n">
        <v>6</v>
      </c>
      <c r="J231" t="n">
        <v>276.18</v>
      </c>
      <c r="K231" t="n">
        <v>59.89</v>
      </c>
      <c r="L231" t="n">
        <v>7.75</v>
      </c>
      <c r="M231" t="n">
        <v>4</v>
      </c>
      <c r="N231" t="n">
        <v>73.55</v>
      </c>
      <c r="O231" t="n">
        <v>34296.82</v>
      </c>
      <c r="P231" t="n">
        <v>53.68</v>
      </c>
      <c r="Q231" t="n">
        <v>610.26</v>
      </c>
      <c r="R231" t="n">
        <v>17.01</v>
      </c>
      <c r="S231" t="n">
        <v>13.88</v>
      </c>
      <c r="T231" t="n">
        <v>1682.28</v>
      </c>
      <c r="U231" t="n">
        <v>0.82</v>
      </c>
      <c r="V231" t="n">
        <v>0.96</v>
      </c>
      <c r="W231" t="n">
        <v>0.06</v>
      </c>
      <c r="X231" t="n">
        <v>0.1</v>
      </c>
      <c r="Y231" t="n">
        <v>1</v>
      </c>
      <c r="Z231" t="n">
        <v>10</v>
      </c>
    </row>
    <row r="232">
      <c r="A232" t="n">
        <v>28</v>
      </c>
      <c r="B232" t="n">
        <v>135</v>
      </c>
      <c r="C232" t="inlineStr">
        <is>
          <t xml:space="preserve">CONCLUIDO	</t>
        </is>
      </c>
      <c r="D232" t="n">
        <v>13.7054</v>
      </c>
      <c r="E232" t="n">
        <v>7.3</v>
      </c>
      <c r="F232" t="n">
        <v>4.14</v>
      </c>
      <c r="G232" t="n">
        <v>41.4</v>
      </c>
      <c r="H232" t="n">
        <v>0.51</v>
      </c>
      <c r="I232" t="n">
        <v>6</v>
      </c>
      <c r="J232" t="n">
        <v>276.67</v>
      </c>
      <c r="K232" t="n">
        <v>59.89</v>
      </c>
      <c r="L232" t="n">
        <v>8</v>
      </c>
      <c r="M232" t="n">
        <v>4</v>
      </c>
      <c r="N232" t="n">
        <v>73.78</v>
      </c>
      <c r="O232" t="n">
        <v>34356.83</v>
      </c>
      <c r="P232" t="n">
        <v>53.81</v>
      </c>
      <c r="Q232" t="n">
        <v>610.26</v>
      </c>
      <c r="R232" t="n">
        <v>17.12</v>
      </c>
      <c r="S232" t="n">
        <v>13.88</v>
      </c>
      <c r="T232" t="n">
        <v>1736.61</v>
      </c>
      <c r="U232" t="n">
        <v>0.8100000000000001</v>
      </c>
      <c r="V232" t="n">
        <v>0.96</v>
      </c>
      <c r="W232" t="n">
        <v>0.06</v>
      </c>
      <c r="X232" t="n">
        <v>0.1</v>
      </c>
      <c r="Y232" t="n">
        <v>1</v>
      </c>
      <c r="Z232" t="n">
        <v>10</v>
      </c>
    </row>
    <row r="233">
      <c r="A233" t="n">
        <v>29</v>
      </c>
      <c r="B233" t="n">
        <v>135</v>
      </c>
      <c r="C233" t="inlineStr">
        <is>
          <t xml:space="preserve">CONCLUIDO	</t>
        </is>
      </c>
      <c r="D233" t="n">
        <v>13.7038</v>
      </c>
      <c r="E233" t="n">
        <v>7.3</v>
      </c>
      <c r="F233" t="n">
        <v>4.14</v>
      </c>
      <c r="G233" t="n">
        <v>41.41</v>
      </c>
      <c r="H233" t="n">
        <v>0.53</v>
      </c>
      <c r="I233" t="n">
        <v>6</v>
      </c>
      <c r="J233" t="n">
        <v>277.16</v>
      </c>
      <c r="K233" t="n">
        <v>59.89</v>
      </c>
      <c r="L233" t="n">
        <v>8.25</v>
      </c>
      <c r="M233" t="n">
        <v>1</v>
      </c>
      <c r="N233" t="n">
        <v>74.02</v>
      </c>
      <c r="O233" t="n">
        <v>34416.93</v>
      </c>
      <c r="P233" t="n">
        <v>53.52</v>
      </c>
      <c r="Q233" t="n">
        <v>610.26</v>
      </c>
      <c r="R233" t="n">
        <v>17.01</v>
      </c>
      <c r="S233" t="n">
        <v>13.88</v>
      </c>
      <c r="T233" t="n">
        <v>1678.03</v>
      </c>
      <c r="U233" t="n">
        <v>0.82</v>
      </c>
      <c r="V233" t="n">
        <v>0.96</v>
      </c>
      <c r="W233" t="n">
        <v>0.07000000000000001</v>
      </c>
      <c r="X233" t="n">
        <v>0.1</v>
      </c>
      <c r="Y233" t="n">
        <v>1</v>
      </c>
      <c r="Z233" t="n">
        <v>10</v>
      </c>
    </row>
    <row r="234">
      <c r="A234" t="n">
        <v>30</v>
      </c>
      <c r="B234" t="n">
        <v>135</v>
      </c>
      <c r="C234" t="inlineStr">
        <is>
          <t xml:space="preserve">CONCLUIDO	</t>
        </is>
      </c>
      <c r="D234" t="n">
        <v>13.7044</v>
      </c>
      <c r="E234" t="n">
        <v>7.3</v>
      </c>
      <c r="F234" t="n">
        <v>4.14</v>
      </c>
      <c r="G234" t="n">
        <v>41.41</v>
      </c>
      <c r="H234" t="n">
        <v>0.55</v>
      </c>
      <c r="I234" t="n">
        <v>6</v>
      </c>
      <c r="J234" t="n">
        <v>277.65</v>
      </c>
      <c r="K234" t="n">
        <v>59.89</v>
      </c>
      <c r="L234" t="n">
        <v>8.5</v>
      </c>
      <c r="M234" t="n">
        <v>0</v>
      </c>
      <c r="N234" t="n">
        <v>74.26000000000001</v>
      </c>
      <c r="O234" t="n">
        <v>34477.13</v>
      </c>
      <c r="P234" t="n">
        <v>53.52</v>
      </c>
      <c r="Q234" t="n">
        <v>610.3</v>
      </c>
      <c r="R234" t="n">
        <v>16.91</v>
      </c>
      <c r="S234" t="n">
        <v>13.88</v>
      </c>
      <c r="T234" t="n">
        <v>1628.07</v>
      </c>
      <c r="U234" t="n">
        <v>0.82</v>
      </c>
      <c r="V234" t="n">
        <v>0.96</v>
      </c>
      <c r="W234" t="n">
        <v>0.07000000000000001</v>
      </c>
      <c r="X234" t="n">
        <v>0.1</v>
      </c>
      <c r="Y234" t="n">
        <v>1</v>
      </c>
      <c r="Z234" t="n">
        <v>10</v>
      </c>
    </row>
    <row r="235">
      <c r="A235" t="n">
        <v>0</v>
      </c>
      <c r="B235" t="n">
        <v>80</v>
      </c>
      <c r="C235" t="inlineStr">
        <is>
          <t xml:space="preserve">CONCLUIDO	</t>
        </is>
      </c>
      <c r="D235" t="n">
        <v>11.6876</v>
      </c>
      <c r="E235" t="n">
        <v>8.56</v>
      </c>
      <c r="F235" t="n">
        <v>4.88</v>
      </c>
      <c r="G235" t="n">
        <v>6.97</v>
      </c>
      <c r="H235" t="n">
        <v>0.11</v>
      </c>
      <c r="I235" t="n">
        <v>42</v>
      </c>
      <c r="J235" t="n">
        <v>159.12</v>
      </c>
      <c r="K235" t="n">
        <v>50.28</v>
      </c>
      <c r="L235" t="n">
        <v>1</v>
      </c>
      <c r="M235" t="n">
        <v>40</v>
      </c>
      <c r="N235" t="n">
        <v>27.84</v>
      </c>
      <c r="O235" t="n">
        <v>19859.16</v>
      </c>
      <c r="P235" t="n">
        <v>56.84</v>
      </c>
      <c r="Q235" t="n">
        <v>610.37</v>
      </c>
      <c r="R235" t="n">
        <v>40.26</v>
      </c>
      <c r="S235" t="n">
        <v>13.88</v>
      </c>
      <c r="T235" t="n">
        <v>13123.06</v>
      </c>
      <c r="U235" t="n">
        <v>0.34</v>
      </c>
      <c r="V235" t="n">
        <v>0.82</v>
      </c>
      <c r="W235" t="n">
        <v>0.12</v>
      </c>
      <c r="X235" t="n">
        <v>0.84</v>
      </c>
      <c r="Y235" t="n">
        <v>1</v>
      </c>
      <c r="Z235" t="n">
        <v>10</v>
      </c>
    </row>
    <row r="236">
      <c r="A236" t="n">
        <v>1</v>
      </c>
      <c r="B236" t="n">
        <v>80</v>
      </c>
      <c r="C236" t="inlineStr">
        <is>
          <t xml:space="preserve">CONCLUIDO	</t>
        </is>
      </c>
      <c r="D236" t="n">
        <v>12.4516</v>
      </c>
      <c r="E236" t="n">
        <v>8.029999999999999</v>
      </c>
      <c r="F236" t="n">
        <v>4.68</v>
      </c>
      <c r="G236" t="n">
        <v>8.77</v>
      </c>
      <c r="H236" t="n">
        <v>0.14</v>
      </c>
      <c r="I236" t="n">
        <v>32</v>
      </c>
      <c r="J236" t="n">
        <v>159.48</v>
      </c>
      <c r="K236" t="n">
        <v>50.28</v>
      </c>
      <c r="L236" t="n">
        <v>1.25</v>
      </c>
      <c r="M236" t="n">
        <v>30</v>
      </c>
      <c r="N236" t="n">
        <v>27.95</v>
      </c>
      <c r="O236" t="n">
        <v>19902.91</v>
      </c>
      <c r="P236" t="n">
        <v>53.56</v>
      </c>
      <c r="Q236" t="n">
        <v>610.42</v>
      </c>
      <c r="R236" t="n">
        <v>33.83</v>
      </c>
      <c r="S236" t="n">
        <v>13.88</v>
      </c>
      <c r="T236" t="n">
        <v>9959.42</v>
      </c>
      <c r="U236" t="n">
        <v>0.41</v>
      </c>
      <c r="V236" t="n">
        <v>0.85</v>
      </c>
      <c r="W236" t="n">
        <v>0.11</v>
      </c>
      <c r="X236" t="n">
        <v>0.63</v>
      </c>
      <c r="Y236" t="n">
        <v>1</v>
      </c>
      <c r="Z236" t="n">
        <v>10</v>
      </c>
    </row>
    <row r="237">
      <c r="A237" t="n">
        <v>2</v>
      </c>
      <c r="B237" t="n">
        <v>80</v>
      </c>
      <c r="C237" t="inlineStr">
        <is>
          <t xml:space="preserve">CONCLUIDO	</t>
        </is>
      </c>
      <c r="D237" t="n">
        <v>12.9772</v>
      </c>
      <c r="E237" t="n">
        <v>7.71</v>
      </c>
      <c r="F237" t="n">
        <v>4.54</v>
      </c>
      <c r="G237" t="n">
        <v>10.49</v>
      </c>
      <c r="H237" t="n">
        <v>0.17</v>
      </c>
      <c r="I237" t="n">
        <v>26</v>
      </c>
      <c r="J237" t="n">
        <v>159.83</v>
      </c>
      <c r="K237" t="n">
        <v>50.28</v>
      </c>
      <c r="L237" t="n">
        <v>1.5</v>
      </c>
      <c r="M237" t="n">
        <v>24</v>
      </c>
      <c r="N237" t="n">
        <v>28.05</v>
      </c>
      <c r="O237" t="n">
        <v>19946.71</v>
      </c>
      <c r="P237" t="n">
        <v>51.09</v>
      </c>
      <c r="Q237" t="n">
        <v>610.29</v>
      </c>
      <c r="R237" t="n">
        <v>29.8</v>
      </c>
      <c r="S237" t="n">
        <v>13.88</v>
      </c>
      <c r="T237" t="n">
        <v>7972.97</v>
      </c>
      <c r="U237" t="n">
        <v>0.47</v>
      </c>
      <c r="V237" t="n">
        <v>0.88</v>
      </c>
      <c r="W237" t="n">
        <v>0.09</v>
      </c>
      <c r="X237" t="n">
        <v>0.5</v>
      </c>
      <c r="Y237" t="n">
        <v>1</v>
      </c>
      <c r="Z237" t="n">
        <v>10</v>
      </c>
    </row>
    <row r="238">
      <c r="A238" t="n">
        <v>3</v>
      </c>
      <c r="B238" t="n">
        <v>80</v>
      </c>
      <c r="C238" t="inlineStr">
        <is>
          <t xml:space="preserve">CONCLUIDO	</t>
        </is>
      </c>
      <c r="D238" t="n">
        <v>13.4559</v>
      </c>
      <c r="E238" t="n">
        <v>7.43</v>
      </c>
      <c r="F238" t="n">
        <v>4.43</v>
      </c>
      <c r="G238" t="n">
        <v>12.66</v>
      </c>
      <c r="H238" t="n">
        <v>0.19</v>
      </c>
      <c r="I238" t="n">
        <v>21</v>
      </c>
      <c r="J238" t="n">
        <v>160.19</v>
      </c>
      <c r="K238" t="n">
        <v>50.28</v>
      </c>
      <c r="L238" t="n">
        <v>1.75</v>
      </c>
      <c r="M238" t="n">
        <v>19</v>
      </c>
      <c r="N238" t="n">
        <v>28.16</v>
      </c>
      <c r="O238" t="n">
        <v>19990.53</v>
      </c>
      <c r="P238" t="n">
        <v>48.76</v>
      </c>
      <c r="Q238" t="n">
        <v>610.33</v>
      </c>
      <c r="R238" t="n">
        <v>26.11</v>
      </c>
      <c r="S238" t="n">
        <v>13.88</v>
      </c>
      <c r="T238" t="n">
        <v>6154.67</v>
      </c>
      <c r="U238" t="n">
        <v>0.53</v>
      </c>
      <c r="V238" t="n">
        <v>0.9</v>
      </c>
      <c r="W238" t="n">
        <v>0.09</v>
      </c>
      <c r="X238" t="n">
        <v>0.39</v>
      </c>
      <c r="Y238" t="n">
        <v>1</v>
      </c>
      <c r="Z238" t="n">
        <v>10</v>
      </c>
    </row>
    <row r="239">
      <c r="A239" t="n">
        <v>4</v>
      </c>
      <c r="B239" t="n">
        <v>80</v>
      </c>
      <c r="C239" t="inlineStr">
        <is>
          <t xml:space="preserve">CONCLUIDO	</t>
        </is>
      </c>
      <c r="D239" t="n">
        <v>13.7667</v>
      </c>
      <c r="E239" t="n">
        <v>7.26</v>
      </c>
      <c r="F239" t="n">
        <v>4.36</v>
      </c>
      <c r="G239" t="n">
        <v>14.53</v>
      </c>
      <c r="H239" t="n">
        <v>0.22</v>
      </c>
      <c r="I239" t="n">
        <v>18</v>
      </c>
      <c r="J239" t="n">
        <v>160.54</v>
      </c>
      <c r="K239" t="n">
        <v>50.28</v>
      </c>
      <c r="L239" t="n">
        <v>2</v>
      </c>
      <c r="M239" t="n">
        <v>16</v>
      </c>
      <c r="N239" t="n">
        <v>28.26</v>
      </c>
      <c r="O239" t="n">
        <v>20034.4</v>
      </c>
      <c r="P239" t="n">
        <v>47.08</v>
      </c>
      <c r="Q239" t="n">
        <v>610.38</v>
      </c>
      <c r="R239" t="n">
        <v>24.24</v>
      </c>
      <c r="S239" t="n">
        <v>13.88</v>
      </c>
      <c r="T239" t="n">
        <v>5232.62</v>
      </c>
      <c r="U239" t="n">
        <v>0.57</v>
      </c>
      <c r="V239" t="n">
        <v>0.92</v>
      </c>
      <c r="W239" t="n">
        <v>0.07000000000000001</v>
      </c>
      <c r="X239" t="n">
        <v>0.32</v>
      </c>
      <c r="Y239" t="n">
        <v>1</v>
      </c>
      <c r="Z239" t="n">
        <v>10</v>
      </c>
    </row>
    <row r="240">
      <c r="A240" t="n">
        <v>5</v>
      </c>
      <c r="B240" t="n">
        <v>80</v>
      </c>
      <c r="C240" t="inlineStr">
        <is>
          <t xml:space="preserve">CONCLUIDO	</t>
        </is>
      </c>
      <c r="D240" t="n">
        <v>13.9163</v>
      </c>
      <c r="E240" t="n">
        <v>7.19</v>
      </c>
      <c r="F240" t="n">
        <v>4.35</v>
      </c>
      <c r="G240" t="n">
        <v>16.3</v>
      </c>
      <c r="H240" t="n">
        <v>0.25</v>
      </c>
      <c r="I240" t="n">
        <v>16</v>
      </c>
      <c r="J240" t="n">
        <v>160.9</v>
      </c>
      <c r="K240" t="n">
        <v>50.28</v>
      </c>
      <c r="L240" t="n">
        <v>2.25</v>
      </c>
      <c r="M240" t="n">
        <v>14</v>
      </c>
      <c r="N240" t="n">
        <v>28.37</v>
      </c>
      <c r="O240" t="n">
        <v>20078.3</v>
      </c>
      <c r="P240" t="n">
        <v>46.15</v>
      </c>
      <c r="Q240" t="n">
        <v>610.26</v>
      </c>
      <c r="R240" t="n">
        <v>23.57</v>
      </c>
      <c r="S240" t="n">
        <v>13.88</v>
      </c>
      <c r="T240" t="n">
        <v>4911.87</v>
      </c>
      <c r="U240" t="n">
        <v>0.59</v>
      </c>
      <c r="V240" t="n">
        <v>0.92</v>
      </c>
      <c r="W240" t="n">
        <v>0.08</v>
      </c>
      <c r="X240" t="n">
        <v>0.31</v>
      </c>
      <c r="Y240" t="n">
        <v>1</v>
      </c>
      <c r="Z240" t="n">
        <v>10</v>
      </c>
    </row>
    <row r="241">
      <c r="A241" t="n">
        <v>6</v>
      </c>
      <c r="B241" t="n">
        <v>80</v>
      </c>
      <c r="C241" t="inlineStr">
        <is>
          <t xml:space="preserve">CONCLUIDO	</t>
        </is>
      </c>
      <c r="D241" t="n">
        <v>14.1182</v>
      </c>
      <c r="E241" t="n">
        <v>7.08</v>
      </c>
      <c r="F241" t="n">
        <v>4.31</v>
      </c>
      <c r="G241" t="n">
        <v>18.46</v>
      </c>
      <c r="H241" t="n">
        <v>0.27</v>
      </c>
      <c r="I241" t="n">
        <v>14</v>
      </c>
      <c r="J241" t="n">
        <v>161.26</v>
      </c>
      <c r="K241" t="n">
        <v>50.28</v>
      </c>
      <c r="L241" t="n">
        <v>2.5</v>
      </c>
      <c r="M241" t="n">
        <v>12</v>
      </c>
      <c r="N241" t="n">
        <v>28.48</v>
      </c>
      <c r="O241" t="n">
        <v>20122.23</v>
      </c>
      <c r="P241" t="n">
        <v>44.48</v>
      </c>
      <c r="Q241" t="n">
        <v>610.26</v>
      </c>
      <c r="R241" t="n">
        <v>22.38</v>
      </c>
      <c r="S241" t="n">
        <v>13.88</v>
      </c>
      <c r="T241" t="n">
        <v>4326.83</v>
      </c>
      <c r="U241" t="n">
        <v>0.62</v>
      </c>
      <c r="V241" t="n">
        <v>0.93</v>
      </c>
      <c r="W241" t="n">
        <v>0.08</v>
      </c>
      <c r="X241" t="n">
        <v>0.27</v>
      </c>
      <c r="Y241" t="n">
        <v>1</v>
      </c>
      <c r="Z241" t="n">
        <v>10</v>
      </c>
    </row>
    <row r="242">
      <c r="A242" t="n">
        <v>7</v>
      </c>
      <c r="B242" t="n">
        <v>80</v>
      </c>
      <c r="C242" t="inlineStr">
        <is>
          <t xml:space="preserve">CONCLUIDO	</t>
        </is>
      </c>
      <c r="D242" t="n">
        <v>14.2354</v>
      </c>
      <c r="E242" t="n">
        <v>7.02</v>
      </c>
      <c r="F242" t="n">
        <v>4.28</v>
      </c>
      <c r="G242" t="n">
        <v>19.76</v>
      </c>
      <c r="H242" t="n">
        <v>0.3</v>
      </c>
      <c r="I242" t="n">
        <v>13</v>
      </c>
      <c r="J242" t="n">
        <v>161.61</v>
      </c>
      <c r="K242" t="n">
        <v>50.28</v>
      </c>
      <c r="L242" t="n">
        <v>2.75</v>
      </c>
      <c r="M242" t="n">
        <v>11</v>
      </c>
      <c r="N242" t="n">
        <v>28.58</v>
      </c>
      <c r="O242" t="n">
        <v>20166.2</v>
      </c>
      <c r="P242" t="n">
        <v>43.25</v>
      </c>
      <c r="Q242" t="n">
        <v>610.3</v>
      </c>
      <c r="R242" t="n">
        <v>21.54</v>
      </c>
      <c r="S242" t="n">
        <v>13.88</v>
      </c>
      <c r="T242" t="n">
        <v>3910.25</v>
      </c>
      <c r="U242" t="n">
        <v>0.64</v>
      </c>
      <c r="V242" t="n">
        <v>0.93</v>
      </c>
      <c r="W242" t="n">
        <v>0.07000000000000001</v>
      </c>
      <c r="X242" t="n">
        <v>0.24</v>
      </c>
      <c r="Y242" t="n">
        <v>1</v>
      </c>
      <c r="Z242" t="n">
        <v>10</v>
      </c>
    </row>
    <row r="243">
      <c r="A243" t="n">
        <v>8</v>
      </c>
      <c r="B243" t="n">
        <v>80</v>
      </c>
      <c r="C243" t="inlineStr">
        <is>
          <t xml:space="preserve">CONCLUIDO	</t>
        </is>
      </c>
      <c r="D243" t="n">
        <v>14.4532</v>
      </c>
      <c r="E243" t="n">
        <v>6.92</v>
      </c>
      <c r="F243" t="n">
        <v>4.24</v>
      </c>
      <c r="G243" t="n">
        <v>23.13</v>
      </c>
      <c r="H243" t="n">
        <v>0.33</v>
      </c>
      <c r="I243" t="n">
        <v>11</v>
      </c>
      <c r="J243" t="n">
        <v>161.97</v>
      </c>
      <c r="K243" t="n">
        <v>50.28</v>
      </c>
      <c r="L243" t="n">
        <v>3</v>
      </c>
      <c r="M243" t="n">
        <v>9</v>
      </c>
      <c r="N243" t="n">
        <v>28.69</v>
      </c>
      <c r="O243" t="n">
        <v>20210.21</v>
      </c>
      <c r="P243" t="n">
        <v>41.52</v>
      </c>
      <c r="Q243" t="n">
        <v>610.33</v>
      </c>
      <c r="R243" t="n">
        <v>20.22</v>
      </c>
      <c r="S243" t="n">
        <v>13.88</v>
      </c>
      <c r="T243" t="n">
        <v>3262.03</v>
      </c>
      <c r="U243" t="n">
        <v>0.6899999999999999</v>
      </c>
      <c r="V243" t="n">
        <v>0.9399999999999999</v>
      </c>
      <c r="W243" t="n">
        <v>0.07000000000000001</v>
      </c>
      <c r="X243" t="n">
        <v>0.2</v>
      </c>
      <c r="Y243" t="n">
        <v>1</v>
      </c>
      <c r="Z243" t="n">
        <v>10</v>
      </c>
    </row>
    <row r="244">
      <c r="A244" t="n">
        <v>9</v>
      </c>
      <c r="B244" t="n">
        <v>80</v>
      </c>
      <c r="C244" t="inlineStr">
        <is>
          <t xml:space="preserve">CONCLUIDO	</t>
        </is>
      </c>
      <c r="D244" t="n">
        <v>14.6574</v>
      </c>
      <c r="E244" t="n">
        <v>6.82</v>
      </c>
      <c r="F244" t="n">
        <v>4.18</v>
      </c>
      <c r="G244" t="n">
        <v>25.05</v>
      </c>
      <c r="H244" t="n">
        <v>0.35</v>
      </c>
      <c r="I244" t="n">
        <v>10</v>
      </c>
      <c r="J244" t="n">
        <v>162.33</v>
      </c>
      <c r="K244" t="n">
        <v>50.28</v>
      </c>
      <c r="L244" t="n">
        <v>3.25</v>
      </c>
      <c r="M244" t="n">
        <v>7</v>
      </c>
      <c r="N244" t="n">
        <v>28.8</v>
      </c>
      <c r="O244" t="n">
        <v>20254.26</v>
      </c>
      <c r="P244" t="n">
        <v>39.38</v>
      </c>
      <c r="Q244" t="n">
        <v>610.3</v>
      </c>
      <c r="R244" t="n">
        <v>18.12</v>
      </c>
      <c r="S244" t="n">
        <v>13.88</v>
      </c>
      <c r="T244" t="n">
        <v>2212.68</v>
      </c>
      <c r="U244" t="n">
        <v>0.77</v>
      </c>
      <c r="V244" t="n">
        <v>0.96</v>
      </c>
      <c r="W244" t="n">
        <v>0.07000000000000001</v>
      </c>
      <c r="X244" t="n">
        <v>0.14</v>
      </c>
      <c r="Y244" t="n">
        <v>1</v>
      </c>
      <c r="Z244" t="n">
        <v>10</v>
      </c>
    </row>
    <row r="245">
      <c r="A245" t="n">
        <v>10</v>
      </c>
      <c r="B245" t="n">
        <v>80</v>
      </c>
      <c r="C245" t="inlineStr">
        <is>
          <t xml:space="preserve">CONCLUIDO	</t>
        </is>
      </c>
      <c r="D245" t="n">
        <v>14.6544</v>
      </c>
      <c r="E245" t="n">
        <v>6.82</v>
      </c>
      <c r="F245" t="n">
        <v>4.21</v>
      </c>
      <c r="G245" t="n">
        <v>28.06</v>
      </c>
      <c r="H245" t="n">
        <v>0.38</v>
      </c>
      <c r="I245" t="n">
        <v>9</v>
      </c>
      <c r="J245" t="n">
        <v>162.68</v>
      </c>
      <c r="K245" t="n">
        <v>50.28</v>
      </c>
      <c r="L245" t="n">
        <v>3.5</v>
      </c>
      <c r="M245" t="n">
        <v>4</v>
      </c>
      <c r="N245" t="n">
        <v>28.9</v>
      </c>
      <c r="O245" t="n">
        <v>20298.34</v>
      </c>
      <c r="P245" t="n">
        <v>38.81</v>
      </c>
      <c r="Q245" t="n">
        <v>610.29</v>
      </c>
      <c r="R245" t="n">
        <v>19.2</v>
      </c>
      <c r="S245" t="n">
        <v>13.88</v>
      </c>
      <c r="T245" t="n">
        <v>2760.1</v>
      </c>
      <c r="U245" t="n">
        <v>0.72</v>
      </c>
      <c r="V245" t="n">
        <v>0.95</v>
      </c>
      <c r="W245" t="n">
        <v>0.07000000000000001</v>
      </c>
      <c r="X245" t="n">
        <v>0.17</v>
      </c>
      <c r="Y245" t="n">
        <v>1</v>
      </c>
      <c r="Z245" t="n">
        <v>10</v>
      </c>
    </row>
    <row r="246">
      <c r="A246" t="n">
        <v>11</v>
      </c>
      <c r="B246" t="n">
        <v>80</v>
      </c>
      <c r="C246" t="inlineStr">
        <is>
          <t xml:space="preserve">CONCLUIDO	</t>
        </is>
      </c>
      <c r="D246" t="n">
        <v>14.6568</v>
      </c>
      <c r="E246" t="n">
        <v>6.82</v>
      </c>
      <c r="F246" t="n">
        <v>4.21</v>
      </c>
      <c r="G246" t="n">
        <v>28.06</v>
      </c>
      <c r="H246" t="n">
        <v>0.41</v>
      </c>
      <c r="I246" t="n">
        <v>9</v>
      </c>
      <c r="J246" t="n">
        <v>163.04</v>
      </c>
      <c r="K246" t="n">
        <v>50.28</v>
      </c>
      <c r="L246" t="n">
        <v>3.75</v>
      </c>
      <c r="M246" t="n">
        <v>0</v>
      </c>
      <c r="N246" t="n">
        <v>29.01</v>
      </c>
      <c r="O246" t="n">
        <v>20342.46</v>
      </c>
      <c r="P246" t="n">
        <v>38.61</v>
      </c>
      <c r="Q246" t="n">
        <v>610.26</v>
      </c>
      <c r="R246" t="n">
        <v>19.02</v>
      </c>
      <c r="S246" t="n">
        <v>13.88</v>
      </c>
      <c r="T246" t="n">
        <v>2671.35</v>
      </c>
      <c r="U246" t="n">
        <v>0.73</v>
      </c>
      <c r="V246" t="n">
        <v>0.95</v>
      </c>
      <c r="W246" t="n">
        <v>0.08</v>
      </c>
      <c r="X246" t="n">
        <v>0.17</v>
      </c>
      <c r="Y246" t="n">
        <v>1</v>
      </c>
      <c r="Z246" t="n">
        <v>10</v>
      </c>
    </row>
    <row r="247">
      <c r="A247" t="n">
        <v>0</v>
      </c>
      <c r="B247" t="n">
        <v>115</v>
      </c>
      <c r="C247" t="inlineStr">
        <is>
          <t xml:space="preserve">CONCLUIDO	</t>
        </is>
      </c>
      <c r="D247" t="n">
        <v>9.720499999999999</v>
      </c>
      <c r="E247" t="n">
        <v>10.29</v>
      </c>
      <c r="F247" t="n">
        <v>5.17</v>
      </c>
      <c r="G247" t="n">
        <v>5.54</v>
      </c>
      <c r="H247" t="n">
        <v>0.08</v>
      </c>
      <c r="I247" t="n">
        <v>56</v>
      </c>
      <c r="J247" t="n">
        <v>222.93</v>
      </c>
      <c r="K247" t="n">
        <v>56.94</v>
      </c>
      <c r="L247" t="n">
        <v>1</v>
      </c>
      <c r="M247" t="n">
        <v>54</v>
      </c>
      <c r="N247" t="n">
        <v>49.99</v>
      </c>
      <c r="O247" t="n">
        <v>27728.69</v>
      </c>
      <c r="P247" t="n">
        <v>76.48999999999999</v>
      </c>
      <c r="Q247" t="n">
        <v>610.36</v>
      </c>
      <c r="R247" t="n">
        <v>49.4</v>
      </c>
      <c r="S247" t="n">
        <v>13.88</v>
      </c>
      <c r="T247" t="n">
        <v>17625.58</v>
      </c>
      <c r="U247" t="n">
        <v>0.28</v>
      </c>
      <c r="V247" t="n">
        <v>0.77</v>
      </c>
      <c r="W247" t="n">
        <v>0.14</v>
      </c>
      <c r="X247" t="n">
        <v>1.13</v>
      </c>
      <c r="Y247" t="n">
        <v>1</v>
      </c>
      <c r="Z247" t="n">
        <v>10</v>
      </c>
    </row>
    <row r="248">
      <c r="A248" t="n">
        <v>1</v>
      </c>
      <c r="B248" t="n">
        <v>115</v>
      </c>
      <c r="C248" t="inlineStr">
        <is>
          <t xml:space="preserve">CONCLUIDO	</t>
        </is>
      </c>
      <c r="D248" t="n">
        <v>10.5705</v>
      </c>
      <c r="E248" t="n">
        <v>9.460000000000001</v>
      </c>
      <c r="F248" t="n">
        <v>4.91</v>
      </c>
      <c r="G248" t="n">
        <v>6.85</v>
      </c>
      <c r="H248" t="n">
        <v>0.1</v>
      </c>
      <c r="I248" t="n">
        <v>43</v>
      </c>
      <c r="J248" t="n">
        <v>223.35</v>
      </c>
      <c r="K248" t="n">
        <v>56.94</v>
      </c>
      <c r="L248" t="n">
        <v>1.25</v>
      </c>
      <c r="M248" t="n">
        <v>41</v>
      </c>
      <c r="N248" t="n">
        <v>50.15</v>
      </c>
      <c r="O248" t="n">
        <v>27780.03</v>
      </c>
      <c r="P248" t="n">
        <v>72.06</v>
      </c>
      <c r="Q248" t="n">
        <v>610.51</v>
      </c>
      <c r="R248" t="n">
        <v>41.04</v>
      </c>
      <c r="S248" t="n">
        <v>13.88</v>
      </c>
      <c r="T248" t="n">
        <v>13510.84</v>
      </c>
      <c r="U248" t="n">
        <v>0.34</v>
      </c>
      <c r="V248" t="n">
        <v>0.8100000000000001</v>
      </c>
      <c r="W248" t="n">
        <v>0.13</v>
      </c>
      <c r="X248" t="n">
        <v>0.87</v>
      </c>
      <c r="Y248" t="n">
        <v>1</v>
      </c>
      <c r="Z248" t="n">
        <v>10</v>
      </c>
    </row>
    <row r="249">
      <c r="A249" t="n">
        <v>2</v>
      </c>
      <c r="B249" t="n">
        <v>115</v>
      </c>
      <c r="C249" t="inlineStr">
        <is>
          <t xml:space="preserve">CONCLUIDO	</t>
        </is>
      </c>
      <c r="D249" t="n">
        <v>11.2923</v>
      </c>
      <c r="E249" t="n">
        <v>8.859999999999999</v>
      </c>
      <c r="F249" t="n">
        <v>4.7</v>
      </c>
      <c r="G249" t="n">
        <v>8.300000000000001</v>
      </c>
      <c r="H249" t="n">
        <v>0.12</v>
      </c>
      <c r="I249" t="n">
        <v>34</v>
      </c>
      <c r="J249" t="n">
        <v>223.76</v>
      </c>
      <c r="K249" t="n">
        <v>56.94</v>
      </c>
      <c r="L249" t="n">
        <v>1.5</v>
      </c>
      <c r="M249" t="n">
        <v>32</v>
      </c>
      <c r="N249" t="n">
        <v>50.32</v>
      </c>
      <c r="O249" t="n">
        <v>27831.42</v>
      </c>
      <c r="P249" t="n">
        <v>68.33</v>
      </c>
      <c r="Q249" t="n">
        <v>610.26</v>
      </c>
      <c r="R249" t="n">
        <v>34.71</v>
      </c>
      <c r="S249" t="n">
        <v>13.88</v>
      </c>
      <c r="T249" t="n">
        <v>10392.45</v>
      </c>
      <c r="U249" t="n">
        <v>0.4</v>
      </c>
      <c r="V249" t="n">
        <v>0.85</v>
      </c>
      <c r="W249" t="n">
        <v>0.11</v>
      </c>
      <c r="X249" t="n">
        <v>0.66</v>
      </c>
      <c r="Y249" t="n">
        <v>1</v>
      </c>
      <c r="Z249" t="n">
        <v>10</v>
      </c>
    </row>
    <row r="250">
      <c r="A250" t="n">
        <v>3</v>
      </c>
      <c r="B250" t="n">
        <v>115</v>
      </c>
      <c r="C250" t="inlineStr">
        <is>
          <t xml:space="preserve">CONCLUIDO	</t>
        </is>
      </c>
      <c r="D250" t="n">
        <v>11.806</v>
      </c>
      <c r="E250" t="n">
        <v>8.470000000000001</v>
      </c>
      <c r="F250" t="n">
        <v>4.58</v>
      </c>
      <c r="G250" t="n">
        <v>9.82</v>
      </c>
      <c r="H250" t="n">
        <v>0.14</v>
      </c>
      <c r="I250" t="n">
        <v>28</v>
      </c>
      <c r="J250" t="n">
        <v>224.18</v>
      </c>
      <c r="K250" t="n">
        <v>56.94</v>
      </c>
      <c r="L250" t="n">
        <v>1.75</v>
      </c>
      <c r="M250" t="n">
        <v>26</v>
      </c>
      <c r="N250" t="n">
        <v>50.49</v>
      </c>
      <c r="O250" t="n">
        <v>27882.87</v>
      </c>
      <c r="P250" t="n">
        <v>65.81999999999999</v>
      </c>
      <c r="Q250" t="n">
        <v>610.3200000000001</v>
      </c>
      <c r="R250" t="n">
        <v>30.91</v>
      </c>
      <c r="S250" t="n">
        <v>13.88</v>
      </c>
      <c r="T250" t="n">
        <v>8520.280000000001</v>
      </c>
      <c r="U250" t="n">
        <v>0.45</v>
      </c>
      <c r="V250" t="n">
        <v>0.87</v>
      </c>
      <c r="W250" t="n">
        <v>0.1</v>
      </c>
      <c r="X250" t="n">
        <v>0.54</v>
      </c>
      <c r="Y250" t="n">
        <v>1</v>
      </c>
      <c r="Z250" t="n">
        <v>10</v>
      </c>
    </row>
    <row r="251">
      <c r="A251" t="n">
        <v>4</v>
      </c>
      <c r="B251" t="n">
        <v>115</v>
      </c>
      <c r="C251" t="inlineStr">
        <is>
          <t xml:space="preserve">CONCLUIDO	</t>
        </is>
      </c>
      <c r="D251" t="n">
        <v>12.1761</v>
      </c>
      <c r="E251" t="n">
        <v>8.210000000000001</v>
      </c>
      <c r="F251" t="n">
        <v>4.5</v>
      </c>
      <c r="G251" t="n">
        <v>11.25</v>
      </c>
      <c r="H251" t="n">
        <v>0.16</v>
      </c>
      <c r="I251" t="n">
        <v>24</v>
      </c>
      <c r="J251" t="n">
        <v>224.6</v>
      </c>
      <c r="K251" t="n">
        <v>56.94</v>
      </c>
      <c r="L251" t="n">
        <v>2</v>
      </c>
      <c r="M251" t="n">
        <v>22</v>
      </c>
      <c r="N251" t="n">
        <v>50.65</v>
      </c>
      <c r="O251" t="n">
        <v>27934.37</v>
      </c>
      <c r="P251" t="n">
        <v>64.08</v>
      </c>
      <c r="Q251" t="n">
        <v>610.3</v>
      </c>
      <c r="R251" t="n">
        <v>28.24</v>
      </c>
      <c r="S251" t="n">
        <v>13.88</v>
      </c>
      <c r="T251" t="n">
        <v>7207.37</v>
      </c>
      <c r="U251" t="n">
        <v>0.49</v>
      </c>
      <c r="V251" t="n">
        <v>0.89</v>
      </c>
      <c r="W251" t="n">
        <v>0.09</v>
      </c>
      <c r="X251" t="n">
        <v>0.46</v>
      </c>
      <c r="Y251" t="n">
        <v>1</v>
      </c>
      <c r="Z251" t="n">
        <v>10</v>
      </c>
    </row>
    <row r="252">
      <c r="A252" t="n">
        <v>5</v>
      </c>
      <c r="B252" t="n">
        <v>115</v>
      </c>
      <c r="C252" t="inlineStr">
        <is>
          <t xml:space="preserve">CONCLUIDO	</t>
        </is>
      </c>
      <c r="D252" t="n">
        <v>12.4762</v>
      </c>
      <c r="E252" t="n">
        <v>8.02</v>
      </c>
      <c r="F252" t="n">
        <v>4.43</v>
      </c>
      <c r="G252" t="n">
        <v>12.67</v>
      </c>
      <c r="H252" t="n">
        <v>0.18</v>
      </c>
      <c r="I252" t="n">
        <v>21</v>
      </c>
      <c r="J252" t="n">
        <v>225.01</v>
      </c>
      <c r="K252" t="n">
        <v>56.94</v>
      </c>
      <c r="L252" t="n">
        <v>2.25</v>
      </c>
      <c r="M252" t="n">
        <v>19</v>
      </c>
      <c r="N252" t="n">
        <v>50.82</v>
      </c>
      <c r="O252" t="n">
        <v>27985.94</v>
      </c>
      <c r="P252" t="n">
        <v>62.55</v>
      </c>
      <c r="Q252" t="n">
        <v>610.39</v>
      </c>
      <c r="R252" t="n">
        <v>26.18</v>
      </c>
      <c r="S252" t="n">
        <v>13.88</v>
      </c>
      <c r="T252" t="n">
        <v>6191.64</v>
      </c>
      <c r="U252" t="n">
        <v>0.53</v>
      </c>
      <c r="V252" t="n">
        <v>0.9</v>
      </c>
      <c r="W252" t="n">
        <v>0.09</v>
      </c>
      <c r="X252" t="n">
        <v>0.39</v>
      </c>
      <c r="Y252" t="n">
        <v>1</v>
      </c>
      <c r="Z252" t="n">
        <v>10</v>
      </c>
    </row>
    <row r="253">
      <c r="A253" t="n">
        <v>6</v>
      </c>
      <c r="B253" t="n">
        <v>115</v>
      </c>
      <c r="C253" t="inlineStr">
        <is>
          <t xml:space="preserve">CONCLUIDO	</t>
        </is>
      </c>
      <c r="D253" t="n">
        <v>12.7805</v>
      </c>
      <c r="E253" t="n">
        <v>7.82</v>
      </c>
      <c r="F253" t="n">
        <v>4.33</v>
      </c>
      <c r="G253" t="n">
        <v>13.67</v>
      </c>
      <c r="H253" t="n">
        <v>0.2</v>
      </c>
      <c r="I253" t="n">
        <v>19</v>
      </c>
      <c r="J253" t="n">
        <v>225.43</v>
      </c>
      <c r="K253" t="n">
        <v>56.94</v>
      </c>
      <c r="L253" t="n">
        <v>2.5</v>
      </c>
      <c r="M253" t="n">
        <v>17</v>
      </c>
      <c r="N253" t="n">
        <v>50.99</v>
      </c>
      <c r="O253" t="n">
        <v>28037.57</v>
      </c>
      <c r="P253" t="n">
        <v>60.31</v>
      </c>
      <c r="Q253" t="n">
        <v>610.5</v>
      </c>
      <c r="R253" t="n">
        <v>22.81</v>
      </c>
      <c r="S253" t="n">
        <v>13.88</v>
      </c>
      <c r="T253" t="n">
        <v>4515.67</v>
      </c>
      <c r="U253" t="n">
        <v>0.61</v>
      </c>
      <c r="V253" t="n">
        <v>0.92</v>
      </c>
      <c r="W253" t="n">
        <v>0.08</v>
      </c>
      <c r="X253" t="n">
        <v>0.29</v>
      </c>
      <c r="Y253" t="n">
        <v>1</v>
      </c>
      <c r="Z253" t="n">
        <v>10</v>
      </c>
    </row>
    <row r="254">
      <c r="A254" t="n">
        <v>7</v>
      </c>
      <c r="B254" t="n">
        <v>115</v>
      </c>
      <c r="C254" t="inlineStr">
        <is>
          <t xml:space="preserve">CONCLUIDO	</t>
        </is>
      </c>
      <c r="D254" t="n">
        <v>12.8548</v>
      </c>
      <c r="E254" t="n">
        <v>7.78</v>
      </c>
      <c r="F254" t="n">
        <v>4.37</v>
      </c>
      <c r="G254" t="n">
        <v>15.43</v>
      </c>
      <c r="H254" t="n">
        <v>0.22</v>
      </c>
      <c r="I254" t="n">
        <v>17</v>
      </c>
      <c r="J254" t="n">
        <v>225.85</v>
      </c>
      <c r="K254" t="n">
        <v>56.94</v>
      </c>
      <c r="L254" t="n">
        <v>2.75</v>
      </c>
      <c r="M254" t="n">
        <v>15</v>
      </c>
      <c r="N254" t="n">
        <v>51.16</v>
      </c>
      <c r="O254" t="n">
        <v>28089.25</v>
      </c>
      <c r="P254" t="n">
        <v>60.52</v>
      </c>
      <c r="Q254" t="n">
        <v>610.3099999999999</v>
      </c>
      <c r="R254" t="n">
        <v>24.41</v>
      </c>
      <c r="S254" t="n">
        <v>13.88</v>
      </c>
      <c r="T254" t="n">
        <v>5324.11</v>
      </c>
      <c r="U254" t="n">
        <v>0.57</v>
      </c>
      <c r="V254" t="n">
        <v>0.91</v>
      </c>
      <c r="W254" t="n">
        <v>0.08</v>
      </c>
      <c r="X254" t="n">
        <v>0.33</v>
      </c>
      <c r="Y254" t="n">
        <v>1</v>
      </c>
      <c r="Z254" t="n">
        <v>10</v>
      </c>
    </row>
    <row r="255">
      <c r="A255" t="n">
        <v>8</v>
      </c>
      <c r="B255" t="n">
        <v>115</v>
      </c>
      <c r="C255" t="inlineStr">
        <is>
          <t xml:space="preserve">CONCLUIDO	</t>
        </is>
      </c>
      <c r="D255" t="n">
        <v>12.9459</v>
      </c>
      <c r="E255" t="n">
        <v>7.72</v>
      </c>
      <c r="F255" t="n">
        <v>4.36</v>
      </c>
      <c r="G255" t="n">
        <v>16.36</v>
      </c>
      <c r="H255" t="n">
        <v>0.24</v>
      </c>
      <c r="I255" t="n">
        <v>16</v>
      </c>
      <c r="J255" t="n">
        <v>226.27</v>
      </c>
      <c r="K255" t="n">
        <v>56.94</v>
      </c>
      <c r="L255" t="n">
        <v>3</v>
      </c>
      <c r="M255" t="n">
        <v>14</v>
      </c>
      <c r="N255" t="n">
        <v>51.33</v>
      </c>
      <c r="O255" t="n">
        <v>28140.99</v>
      </c>
      <c r="P255" t="n">
        <v>59.8</v>
      </c>
      <c r="Q255" t="n">
        <v>610.3200000000001</v>
      </c>
      <c r="R255" t="n">
        <v>24.06</v>
      </c>
      <c r="S255" t="n">
        <v>13.88</v>
      </c>
      <c r="T255" t="n">
        <v>5156.13</v>
      </c>
      <c r="U255" t="n">
        <v>0.58</v>
      </c>
      <c r="V255" t="n">
        <v>0.91</v>
      </c>
      <c r="W255" t="n">
        <v>0.08</v>
      </c>
      <c r="X255" t="n">
        <v>0.32</v>
      </c>
      <c r="Y255" t="n">
        <v>1</v>
      </c>
      <c r="Z255" t="n">
        <v>10</v>
      </c>
    </row>
    <row r="256">
      <c r="A256" t="n">
        <v>9</v>
      </c>
      <c r="B256" t="n">
        <v>115</v>
      </c>
      <c r="C256" t="inlineStr">
        <is>
          <t xml:space="preserve">CONCLUIDO	</t>
        </is>
      </c>
      <c r="D256" t="n">
        <v>13.1994</v>
      </c>
      <c r="E256" t="n">
        <v>7.58</v>
      </c>
      <c r="F256" t="n">
        <v>4.3</v>
      </c>
      <c r="G256" t="n">
        <v>18.43</v>
      </c>
      <c r="H256" t="n">
        <v>0.25</v>
      </c>
      <c r="I256" t="n">
        <v>14</v>
      </c>
      <c r="J256" t="n">
        <v>226.69</v>
      </c>
      <c r="K256" t="n">
        <v>56.94</v>
      </c>
      <c r="L256" t="n">
        <v>3.25</v>
      </c>
      <c r="M256" t="n">
        <v>12</v>
      </c>
      <c r="N256" t="n">
        <v>51.5</v>
      </c>
      <c r="O256" t="n">
        <v>28192.8</v>
      </c>
      <c r="P256" t="n">
        <v>58.08</v>
      </c>
      <c r="Q256" t="n">
        <v>610.26</v>
      </c>
      <c r="R256" t="n">
        <v>22.22</v>
      </c>
      <c r="S256" t="n">
        <v>13.88</v>
      </c>
      <c r="T256" t="n">
        <v>4246.83</v>
      </c>
      <c r="U256" t="n">
        <v>0.62</v>
      </c>
      <c r="V256" t="n">
        <v>0.93</v>
      </c>
      <c r="W256" t="n">
        <v>0.07000000000000001</v>
      </c>
      <c r="X256" t="n">
        <v>0.26</v>
      </c>
      <c r="Y256" t="n">
        <v>1</v>
      </c>
      <c r="Z256" t="n">
        <v>10</v>
      </c>
    </row>
    <row r="257">
      <c r="A257" t="n">
        <v>10</v>
      </c>
      <c r="B257" t="n">
        <v>115</v>
      </c>
      <c r="C257" t="inlineStr">
        <is>
          <t xml:space="preserve">CONCLUIDO	</t>
        </is>
      </c>
      <c r="D257" t="n">
        <v>13.3136</v>
      </c>
      <c r="E257" t="n">
        <v>7.51</v>
      </c>
      <c r="F257" t="n">
        <v>4.28</v>
      </c>
      <c r="G257" t="n">
        <v>19.75</v>
      </c>
      <c r="H257" t="n">
        <v>0.27</v>
      </c>
      <c r="I257" t="n">
        <v>13</v>
      </c>
      <c r="J257" t="n">
        <v>227.11</v>
      </c>
      <c r="K257" t="n">
        <v>56.94</v>
      </c>
      <c r="L257" t="n">
        <v>3.5</v>
      </c>
      <c r="M257" t="n">
        <v>11</v>
      </c>
      <c r="N257" t="n">
        <v>51.67</v>
      </c>
      <c r="O257" t="n">
        <v>28244.66</v>
      </c>
      <c r="P257" t="n">
        <v>57.32</v>
      </c>
      <c r="Q257" t="n">
        <v>610.38</v>
      </c>
      <c r="R257" t="n">
        <v>21.47</v>
      </c>
      <c r="S257" t="n">
        <v>13.88</v>
      </c>
      <c r="T257" t="n">
        <v>3873.05</v>
      </c>
      <c r="U257" t="n">
        <v>0.65</v>
      </c>
      <c r="V257" t="n">
        <v>0.93</v>
      </c>
      <c r="W257" t="n">
        <v>0.07000000000000001</v>
      </c>
      <c r="X257" t="n">
        <v>0.24</v>
      </c>
      <c r="Y257" t="n">
        <v>1</v>
      </c>
      <c r="Z257" t="n">
        <v>10</v>
      </c>
    </row>
    <row r="258">
      <c r="A258" t="n">
        <v>11</v>
      </c>
      <c r="B258" t="n">
        <v>115</v>
      </c>
      <c r="C258" t="inlineStr">
        <is>
          <t xml:space="preserve">CONCLUIDO	</t>
        </is>
      </c>
      <c r="D258" t="n">
        <v>13.4283</v>
      </c>
      <c r="E258" t="n">
        <v>7.45</v>
      </c>
      <c r="F258" t="n">
        <v>4.26</v>
      </c>
      <c r="G258" t="n">
        <v>21.3</v>
      </c>
      <c r="H258" t="n">
        <v>0.29</v>
      </c>
      <c r="I258" t="n">
        <v>12</v>
      </c>
      <c r="J258" t="n">
        <v>227.53</v>
      </c>
      <c r="K258" t="n">
        <v>56.94</v>
      </c>
      <c r="L258" t="n">
        <v>3.75</v>
      </c>
      <c r="M258" t="n">
        <v>10</v>
      </c>
      <c r="N258" t="n">
        <v>51.84</v>
      </c>
      <c r="O258" t="n">
        <v>28296.58</v>
      </c>
      <c r="P258" t="n">
        <v>56.38</v>
      </c>
      <c r="Q258" t="n">
        <v>610.3099999999999</v>
      </c>
      <c r="R258" t="n">
        <v>20.82</v>
      </c>
      <c r="S258" t="n">
        <v>13.88</v>
      </c>
      <c r="T258" t="n">
        <v>3554.43</v>
      </c>
      <c r="U258" t="n">
        <v>0.67</v>
      </c>
      <c r="V258" t="n">
        <v>0.9399999999999999</v>
      </c>
      <c r="W258" t="n">
        <v>0.07000000000000001</v>
      </c>
      <c r="X258" t="n">
        <v>0.22</v>
      </c>
      <c r="Y258" t="n">
        <v>1</v>
      </c>
      <c r="Z258" t="n">
        <v>10</v>
      </c>
    </row>
    <row r="259">
      <c r="A259" t="n">
        <v>12</v>
      </c>
      <c r="B259" t="n">
        <v>115</v>
      </c>
      <c r="C259" t="inlineStr">
        <is>
          <t xml:space="preserve">CONCLUIDO	</t>
        </is>
      </c>
      <c r="D259" t="n">
        <v>13.542</v>
      </c>
      <c r="E259" t="n">
        <v>7.38</v>
      </c>
      <c r="F259" t="n">
        <v>4.24</v>
      </c>
      <c r="G259" t="n">
        <v>23.13</v>
      </c>
      <c r="H259" t="n">
        <v>0.31</v>
      </c>
      <c r="I259" t="n">
        <v>11</v>
      </c>
      <c r="J259" t="n">
        <v>227.95</v>
      </c>
      <c r="K259" t="n">
        <v>56.94</v>
      </c>
      <c r="L259" t="n">
        <v>4</v>
      </c>
      <c r="M259" t="n">
        <v>9</v>
      </c>
      <c r="N259" t="n">
        <v>52.01</v>
      </c>
      <c r="O259" t="n">
        <v>28348.56</v>
      </c>
      <c r="P259" t="n">
        <v>55.3</v>
      </c>
      <c r="Q259" t="n">
        <v>610.26</v>
      </c>
      <c r="R259" t="n">
        <v>20.25</v>
      </c>
      <c r="S259" t="n">
        <v>13.88</v>
      </c>
      <c r="T259" t="n">
        <v>3277.03</v>
      </c>
      <c r="U259" t="n">
        <v>0.6899999999999999</v>
      </c>
      <c r="V259" t="n">
        <v>0.9399999999999999</v>
      </c>
      <c r="W259" t="n">
        <v>0.07000000000000001</v>
      </c>
      <c r="X259" t="n">
        <v>0.2</v>
      </c>
      <c r="Y259" t="n">
        <v>1</v>
      </c>
      <c r="Z259" t="n">
        <v>10</v>
      </c>
    </row>
    <row r="260">
      <c r="A260" t="n">
        <v>13</v>
      </c>
      <c r="B260" t="n">
        <v>115</v>
      </c>
      <c r="C260" t="inlineStr">
        <is>
          <t xml:space="preserve">CONCLUIDO	</t>
        </is>
      </c>
      <c r="D260" t="n">
        <v>13.5598</v>
      </c>
      <c r="E260" t="n">
        <v>7.37</v>
      </c>
      <c r="F260" t="n">
        <v>4.23</v>
      </c>
      <c r="G260" t="n">
        <v>23.08</v>
      </c>
      <c r="H260" t="n">
        <v>0.33</v>
      </c>
      <c r="I260" t="n">
        <v>11</v>
      </c>
      <c r="J260" t="n">
        <v>228.38</v>
      </c>
      <c r="K260" t="n">
        <v>56.94</v>
      </c>
      <c r="L260" t="n">
        <v>4.25</v>
      </c>
      <c r="M260" t="n">
        <v>9</v>
      </c>
      <c r="N260" t="n">
        <v>52.18</v>
      </c>
      <c r="O260" t="n">
        <v>28400.61</v>
      </c>
      <c r="P260" t="n">
        <v>54.44</v>
      </c>
      <c r="Q260" t="n">
        <v>610.29</v>
      </c>
      <c r="R260" t="n">
        <v>19.87</v>
      </c>
      <c r="S260" t="n">
        <v>13.88</v>
      </c>
      <c r="T260" t="n">
        <v>3086.41</v>
      </c>
      <c r="U260" t="n">
        <v>0.7</v>
      </c>
      <c r="V260" t="n">
        <v>0.9399999999999999</v>
      </c>
      <c r="W260" t="n">
        <v>0.07000000000000001</v>
      </c>
      <c r="X260" t="n">
        <v>0.19</v>
      </c>
      <c r="Y260" t="n">
        <v>1</v>
      </c>
      <c r="Z260" t="n">
        <v>10</v>
      </c>
    </row>
    <row r="261">
      <c r="A261" t="n">
        <v>14</v>
      </c>
      <c r="B261" t="n">
        <v>115</v>
      </c>
      <c r="C261" t="inlineStr">
        <is>
          <t xml:space="preserve">CONCLUIDO	</t>
        </is>
      </c>
      <c r="D261" t="n">
        <v>13.707</v>
      </c>
      <c r="E261" t="n">
        <v>7.3</v>
      </c>
      <c r="F261" t="n">
        <v>4.2</v>
      </c>
      <c r="G261" t="n">
        <v>25.18</v>
      </c>
      <c r="H261" t="n">
        <v>0.35</v>
      </c>
      <c r="I261" t="n">
        <v>10</v>
      </c>
      <c r="J261" t="n">
        <v>228.8</v>
      </c>
      <c r="K261" t="n">
        <v>56.94</v>
      </c>
      <c r="L261" t="n">
        <v>4.5</v>
      </c>
      <c r="M261" t="n">
        <v>8</v>
      </c>
      <c r="N261" t="n">
        <v>52.36</v>
      </c>
      <c r="O261" t="n">
        <v>28452.71</v>
      </c>
      <c r="P261" t="n">
        <v>53.41</v>
      </c>
      <c r="Q261" t="n">
        <v>610.34</v>
      </c>
      <c r="R261" t="n">
        <v>18.93</v>
      </c>
      <c r="S261" t="n">
        <v>13.88</v>
      </c>
      <c r="T261" t="n">
        <v>2620</v>
      </c>
      <c r="U261" t="n">
        <v>0.73</v>
      </c>
      <c r="V261" t="n">
        <v>0.95</v>
      </c>
      <c r="W261" t="n">
        <v>0.07000000000000001</v>
      </c>
      <c r="X261" t="n">
        <v>0.15</v>
      </c>
      <c r="Y261" t="n">
        <v>1</v>
      </c>
      <c r="Z261" t="n">
        <v>10</v>
      </c>
    </row>
    <row r="262">
      <c r="A262" t="n">
        <v>15</v>
      </c>
      <c r="B262" t="n">
        <v>115</v>
      </c>
      <c r="C262" t="inlineStr">
        <is>
          <t xml:space="preserve">CONCLUIDO	</t>
        </is>
      </c>
      <c r="D262" t="n">
        <v>13.7736</v>
      </c>
      <c r="E262" t="n">
        <v>7.26</v>
      </c>
      <c r="F262" t="n">
        <v>4.2</v>
      </c>
      <c r="G262" t="n">
        <v>28.03</v>
      </c>
      <c r="H262" t="n">
        <v>0.37</v>
      </c>
      <c r="I262" t="n">
        <v>9</v>
      </c>
      <c r="J262" t="n">
        <v>229.22</v>
      </c>
      <c r="K262" t="n">
        <v>56.94</v>
      </c>
      <c r="L262" t="n">
        <v>4.75</v>
      </c>
      <c r="M262" t="n">
        <v>7</v>
      </c>
      <c r="N262" t="n">
        <v>52.53</v>
      </c>
      <c r="O262" t="n">
        <v>28504.87</v>
      </c>
      <c r="P262" t="n">
        <v>52.75</v>
      </c>
      <c r="Q262" t="n">
        <v>610.26</v>
      </c>
      <c r="R262" t="n">
        <v>19.17</v>
      </c>
      <c r="S262" t="n">
        <v>13.88</v>
      </c>
      <c r="T262" t="n">
        <v>2745.79</v>
      </c>
      <c r="U262" t="n">
        <v>0.72</v>
      </c>
      <c r="V262" t="n">
        <v>0.95</v>
      </c>
      <c r="W262" t="n">
        <v>0.07000000000000001</v>
      </c>
      <c r="X262" t="n">
        <v>0.16</v>
      </c>
      <c r="Y262" t="n">
        <v>1</v>
      </c>
      <c r="Z262" t="n">
        <v>10</v>
      </c>
    </row>
    <row r="263">
      <c r="A263" t="n">
        <v>16</v>
      </c>
      <c r="B263" t="n">
        <v>115</v>
      </c>
      <c r="C263" t="inlineStr">
        <is>
          <t xml:space="preserve">CONCLUIDO	</t>
        </is>
      </c>
      <c r="D263" t="n">
        <v>13.7831</v>
      </c>
      <c r="E263" t="n">
        <v>7.26</v>
      </c>
      <c r="F263" t="n">
        <v>4.2</v>
      </c>
      <c r="G263" t="n">
        <v>28</v>
      </c>
      <c r="H263" t="n">
        <v>0.39</v>
      </c>
      <c r="I263" t="n">
        <v>9</v>
      </c>
      <c r="J263" t="n">
        <v>229.65</v>
      </c>
      <c r="K263" t="n">
        <v>56.94</v>
      </c>
      <c r="L263" t="n">
        <v>5</v>
      </c>
      <c r="M263" t="n">
        <v>7</v>
      </c>
      <c r="N263" t="n">
        <v>52.7</v>
      </c>
      <c r="O263" t="n">
        <v>28557.1</v>
      </c>
      <c r="P263" t="n">
        <v>52.12</v>
      </c>
      <c r="Q263" t="n">
        <v>610.3</v>
      </c>
      <c r="R263" t="n">
        <v>18.93</v>
      </c>
      <c r="S263" t="n">
        <v>13.88</v>
      </c>
      <c r="T263" t="n">
        <v>2624.18</v>
      </c>
      <c r="U263" t="n">
        <v>0.73</v>
      </c>
      <c r="V263" t="n">
        <v>0.95</v>
      </c>
      <c r="W263" t="n">
        <v>0.07000000000000001</v>
      </c>
      <c r="X263" t="n">
        <v>0.16</v>
      </c>
      <c r="Y263" t="n">
        <v>1</v>
      </c>
      <c r="Z263" t="n">
        <v>10</v>
      </c>
    </row>
    <row r="264">
      <c r="A264" t="n">
        <v>17</v>
      </c>
      <c r="B264" t="n">
        <v>115</v>
      </c>
      <c r="C264" t="inlineStr">
        <is>
          <t xml:space="preserve">CONCLUIDO	</t>
        </is>
      </c>
      <c r="D264" t="n">
        <v>13.898</v>
      </c>
      <c r="E264" t="n">
        <v>7.2</v>
      </c>
      <c r="F264" t="n">
        <v>4.18</v>
      </c>
      <c r="G264" t="n">
        <v>31.38</v>
      </c>
      <c r="H264" t="n">
        <v>0.41</v>
      </c>
      <c r="I264" t="n">
        <v>8</v>
      </c>
      <c r="J264" t="n">
        <v>230.07</v>
      </c>
      <c r="K264" t="n">
        <v>56.94</v>
      </c>
      <c r="L264" t="n">
        <v>5.25</v>
      </c>
      <c r="M264" t="n">
        <v>6</v>
      </c>
      <c r="N264" t="n">
        <v>52.88</v>
      </c>
      <c r="O264" t="n">
        <v>28609.38</v>
      </c>
      <c r="P264" t="n">
        <v>50.86</v>
      </c>
      <c r="Q264" t="n">
        <v>610.26</v>
      </c>
      <c r="R264" t="n">
        <v>18.46</v>
      </c>
      <c r="S264" t="n">
        <v>13.88</v>
      </c>
      <c r="T264" t="n">
        <v>2393.75</v>
      </c>
      <c r="U264" t="n">
        <v>0.75</v>
      </c>
      <c r="V264" t="n">
        <v>0.95</v>
      </c>
      <c r="W264" t="n">
        <v>0.07000000000000001</v>
      </c>
      <c r="X264" t="n">
        <v>0.14</v>
      </c>
      <c r="Y264" t="n">
        <v>1</v>
      </c>
      <c r="Z264" t="n">
        <v>10</v>
      </c>
    </row>
    <row r="265">
      <c r="A265" t="n">
        <v>18</v>
      </c>
      <c r="B265" t="n">
        <v>115</v>
      </c>
      <c r="C265" t="inlineStr">
        <is>
          <t xml:space="preserve">CONCLUIDO	</t>
        </is>
      </c>
      <c r="D265" t="n">
        <v>13.9071</v>
      </c>
      <c r="E265" t="n">
        <v>7.19</v>
      </c>
      <c r="F265" t="n">
        <v>4.18</v>
      </c>
      <c r="G265" t="n">
        <v>31.34</v>
      </c>
      <c r="H265" t="n">
        <v>0.42</v>
      </c>
      <c r="I265" t="n">
        <v>8</v>
      </c>
      <c r="J265" t="n">
        <v>230.49</v>
      </c>
      <c r="K265" t="n">
        <v>56.94</v>
      </c>
      <c r="L265" t="n">
        <v>5.5</v>
      </c>
      <c r="M265" t="n">
        <v>6</v>
      </c>
      <c r="N265" t="n">
        <v>53.05</v>
      </c>
      <c r="O265" t="n">
        <v>28661.73</v>
      </c>
      <c r="P265" t="n">
        <v>50.18</v>
      </c>
      <c r="Q265" t="n">
        <v>610.26</v>
      </c>
      <c r="R265" t="n">
        <v>18.29</v>
      </c>
      <c r="S265" t="n">
        <v>13.88</v>
      </c>
      <c r="T265" t="n">
        <v>2311.47</v>
      </c>
      <c r="U265" t="n">
        <v>0.76</v>
      </c>
      <c r="V265" t="n">
        <v>0.95</v>
      </c>
      <c r="W265" t="n">
        <v>0.07000000000000001</v>
      </c>
      <c r="X265" t="n">
        <v>0.14</v>
      </c>
      <c r="Y265" t="n">
        <v>1</v>
      </c>
      <c r="Z265" t="n">
        <v>10</v>
      </c>
    </row>
    <row r="266">
      <c r="A266" t="n">
        <v>19</v>
      </c>
      <c r="B266" t="n">
        <v>115</v>
      </c>
      <c r="C266" t="inlineStr">
        <is>
          <t xml:space="preserve">CONCLUIDO	</t>
        </is>
      </c>
      <c r="D266" t="n">
        <v>13.9093</v>
      </c>
      <c r="E266" t="n">
        <v>7.19</v>
      </c>
      <c r="F266" t="n">
        <v>4.18</v>
      </c>
      <c r="G266" t="n">
        <v>31.33</v>
      </c>
      <c r="H266" t="n">
        <v>0.44</v>
      </c>
      <c r="I266" t="n">
        <v>8</v>
      </c>
      <c r="J266" t="n">
        <v>230.92</v>
      </c>
      <c r="K266" t="n">
        <v>56.94</v>
      </c>
      <c r="L266" t="n">
        <v>5.75</v>
      </c>
      <c r="M266" t="n">
        <v>6</v>
      </c>
      <c r="N266" t="n">
        <v>53.23</v>
      </c>
      <c r="O266" t="n">
        <v>28714.14</v>
      </c>
      <c r="P266" t="n">
        <v>49.24</v>
      </c>
      <c r="Q266" t="n">
        <v>610.26</v>
      </c>
      <c r="R266" t="n">
        <v>18.3</v>
      </c>
      <c r="S266" t="n">
        <v>13.88</v>
      </c>
      <c r="T266" t="n">
        <v>2312.79</v>
      </c>
      <c r="U266" t="n">
        <v>0.76</v>
      </c>
      <c r="V266" t="n">
        <v>0.95</v>
      </c>
      <c r="W266" t="n">
        <v>0.07000000000000001</v>
      </c>
      <c r="X266" t="n">
        <v>0.14</v>
      </c>
      <c r="Y266" t="n">
        <v>1</v>
      </c>
      <c r="Z266" t="n">
        <v>10</v>
      </c>
    </row>
    <row r="267">
      <c r="A267" t="n">
        <v>20</v>
      </c>
      <c r="B267" t="n">
        <v>115</v>
      </c>
      <c r="C267" t="inlineStr">
        <is>
          <t xml:space="preserve">CONCLUIDO	</t>
        </is>
      </c>
      <c r="D267" t="n">
        <v>14.0801</v>
      </c>
      <c r="E267" t="n">
        <v>7.1</v>
      </c>
      <c r="F267" t="n">
        <v>4.13</v>
      </c>
      <c r="G267" t="n">
        <v>35.44</v>
      </c>
      <c r="H267" t="n">
        <v>0.46</v>
      </c>
      <c r="I267" t="n">
        <v>7</v>
      </c>
      <c r="J267" t="n">
        <v>231.34</v>
      </c>
      <c r="K267" t="n">
        <v>56.94</v>
      </c>
      <c r="L267" t="n">
        <v>6</v>
      </c>
      <c r="M267" t="n">
        <v>4</v>
      </c>
      <c r="N267" t="n">
        <v>53.4</v>
      </c>
      <c r="O267" t="n">
        <v>28766.61</v>
      </c>
      <c r="P267" t="n">
        <v>47.87</v>
      </c>
      <c r="Q267" t="n">
        <v>610.26</v>
      </c>
      <c r="R267" t="n">
        <v>16.87</v>
      </c>
      <c r="S267" t="n">
        <v>13.88</v>
      </c>
      <c r="T267" t="n">
        <v>1607.45</v>
      </c>
      <c r="U267" t="n">
        <v>0.82</v>
      </c>
      <c r="V267" t="n">
        <v>0.96</v>
      </c>
      <c r="W267" t="n">
        <v>0.06</v>
      </c>
      <c r="X267" t="n">
        <v>0.09</v>
      </c>
      <c r="Y267" t="n">
        <v>1</v>
      </c>
      <c r="Z267" t="n">
        <v>10</v>
      </c>
    </row>
    <row r="268">
      <c r="A268" t="n">
        <v>21</v>
      </c>
      <c r="B268" t="n">
        <v>115</v>
      </c>
      <c r="C268" t="inlineStr">
        <is>
          <t xml:space="preserve">CONCLUIDO	</t>
        </is>
      </c>
      <c r="D268" t="n">
        <v>13.9969</v>
      </c>
      <c r="E268" t="n">
        <v>7.14</v>
      </c>
      <c r="F268" t="n">
        <v>4.18</v>
      </c>
      <c r="G268" t="n">
        <v>35.8</v>
      </c>
      <c r="H268" t="n">
        <v>0.48</v>
      </c>
      <c r="I268" t="n">
        <v>7</v>
      </c>
      <c r="J268" t="n">
        <v>231.77</v>
      </c>
      <c r="K268" t="n">
        <v>56.94</v>
      </c>
      <c r="L268" t="n">
        <v>6.25</v>
      </c>
      <c r="M268" t="n">
        <v>2</v>
      </c>
      <c r="N268" t="n">
        <v>53.58</v>
      </c>
      <c r="O268" t="n">
        <v>28819.14</v>
      </c>
      <c r="P268" t="n">
        <v>48.21</v>
      </c>
      <c r="Q268" t="n">
        <v>610.26</v>
      </c>
      <c r="R268" t="n">
        <v>18.31</v>
      </c>
      <c r="S268" t="n">
        <v>13.88</v>
      </c>
      <c r="T268" t="n">
        <v>2326.82</v>
      </c>
      <c r="U268" t="n">
        <v>0.76</v>
      </c>
      <c r="V268" t="n">
        <v>0.95</v>
      </c>
      <c r="W268" t="n">
        <v>0.07000000000000001</v>
      </c>
      <c r="X268" t="n">
        <v>0.14</v>
      </c>
      <c r="Y268" t="n">
        <v>1</v>
      </c>
      <c r="Z268" t="n">
        <v>10</v>
      </c>
    </row>
    <row r="269">
      <c r="A269" t="n">
        <v>22</v>
      </c>
      <c r="B269" t="n">
        <v>115</v>
      </c>
      <c r="C269" t="inlineStr">
        <is>
          <t xml:space="preserve">CONCLUIDO	</t>
        </is>
      </c>
      <c r="D269" t="n">
        <v>14.0029</v>
      </c>
      <c r="E269" t="n">
        <v>7.14</v>
      </c>
      <c r="F269" t="n">
        <v>4.17</v>
      </c>
      <c r="G269" t="n">
        <v>35.77</v>
      </c>
      <c r="H269" t="n">
        <v>0.5</v>
      </c>
      <c r="I269" t="n">
        <v>7</v>
      </c>
      <c r="J269" t="n">
        <v>232.2</v>
      </c>
      <c r="K269" t="n">
        <v>56.94</v>
      </c>
      <c r="L269" t="n">
        <v>6.5</v>
      </c>
      <c r="M269" t="n">
        <v>1</v>
      </c>
      <c r="N269" t="n">
        <v>53.75</v>
      </c>
      <c r="O269" t="n">
        <v>28871.74</v>
      </c>
      <c r="P269" t="n">
        <v>47.9</v>
      </c>
      <c r="Q269" t="n">
        <v>610.26</v>
      </c>
      <c r="R269" t="n">
        <v>18.05</v>
      </c>
      <c r="S269" t="n">
        <v>13.88</v>
      </c>
      <c r="T269" t="n">
        <v>2194.6</v>
      </c>
      <c r="U269" t="n">
        <v>0.77</v>
      </c>
      <c r="V269" t="n">
        <v>0.96</v>
      </c>
      <c r="W269" t="n">
        <v>0.07000000000000001</v>
      </c>
      <c r="X269" t="n">
        <v>0.13</v>
      </c>
      <c r="Y269" t="n">
        <v>1</v>
      </c>
      <c r="Z269" t="n">
        <v>10</v>
      </c>
    </row>
    <row r="270">
      <c r="A270" t="n">
        <v>23</v>
      </c>
      <c r="B270" t="n">
        <v>115</v>
      </c>
      <c r="C270" t="inlineStr">
        <is>
          <t xml:space="preserve">CONCLUIDO	</t>
        </is>
      </c>
      <c r="D270" t="n">
        <v>14.0203</v>
      </c>
      <c r="E270" t="n">
        <v>7.13</v>
      </c>
      <c r="F270" t="n">
        <v>4.16</v>
      </c>
      <c r="G270" t="n">
        <v>35.7</v>
      </c>
      <c r="H270" t="n">
        <v>0.52</v>
      </c>
      <c r="I270" t="n">
        <v>7</v>
      </c>
      <c r="J270" t="n">
        <v>232.62</v>
      </c>
      <c r="K270" t="n">
        <v>56.94</v>
      </c>
      <c r="L270" t="n">
        <v>6.75</v>
      </c>
      <c r="M270" t="n">
        <v>0</v>
      </c>
      <c r="N270" t="n">
        <v>53.93</v>
      </c>
      <c r="O270" t="n">
        <v>28924.39</v>
      </c>
      <c r="P270" t="n">
        <v>47.63</v>
      </c>
      <c r="Q270" t="n">
        <v>610.26</v>
      </c>
      <c r="R270" t="n">
        <v>17.66</v>
      </c>
      <c r="S270" t="n">
        <v>13.88</v>
      </c>
      <c r="T270" t="n">
        <v>2000.84</v>
      </c>
      <c r="U270" t="n">
        <v>0.79</v>
      </c>
      <c r="V270" t="n">
        <v>0.96</v>
      </c>
      <c r="W270" t="n">
        <v>0.07000000000000001</v>
      </c>
      <c r="X270" t="n">
        <v>0.12</v>
      </c>
      <c r="Y270" t="n">
        <v>1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14.9477</v>
      </c>
      <c r="E271" t="n">
        <v>6.69</v>
      </c>
      <c r="F271" t="n">
        <v>4.44</v>
      </c>
      <c r="G271" t="n">
        <v>12.68</v>
      </c>
      <c r="H271" t="n">
        <v>0.22</v>
      </c>
      <c r="I271" t="n">
        <v>21</v>
      </c>
      <c r="J271" t="n">
        <v>80.84</v>
      </c>
      <c r="K271" t="n">
        <v>35.1</v>
      </c>
      <c r="L271" t="n">
        <v>1</v>
      </c>
      <c r="M271" t="n">
        <v>18</v>
      </c>
      <c r="N271" t="n">
        <v>9.74</v>
      </c>
      <c r="O271" t="n">
        <v>10204.21</v>
      </c>
      <c r="P271" t="n">
        <v>27.86</v>
      </c>
      <c r="Q271" t="n">
        <v>610.45</v>
      </c>
      <c r="R271" t="n">
        <v>26.24</v>
      </c>
      <c r="S271" t="n">
        <v>13.88</v>
      </c>
      <c r="T271" t="n">
        <v>6218.88</v>
      </c>
      <c r="U271" t="n">
        <v>0.53</v>
      </c>
      <c r="V271" t="n">
        <v>0.9</v>
      </c>
      <c r="W271" t="n">
        <v>0.09</v>
      </c>
      <c r="X271" t="n">
        <v>0.4</v>
      </c>
      <c r="Y271" t="n">
        <v>1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15.0994</v>
      </c>
      <c r="E272" t="n">
        <v>6.62</v>
      </c>
      <c r="F272" t="n">
        <v>4.4</v>
      </c>
      <c r="G272" t="n">
        <v>13.91</v>
      </c>
      <c r="H272" t="n">
        <v>0.27</v>
      </c>
      <c r="I272" t="n">
        <v>19</v>
      </c>
      <c r="J272" t="n">
        <v>81.14</v>
      </c>
      <c r="K272" t="n">
        <v>35.1</v>
      </c>
      <c r="L272" t="n">
        <v>1.25</v>
      </c>
      <c r="M272" t="n">
        <v>0</v>
      </c>
      <c r="N272" t="n">
        <v>9.789999999999999</v>
      </c>
      <c r="O272" t="n">
        <v>10241.25</v>
      </c>
      <c r="P272" t="n">
        <v>27.06</v>
      </c>
      <c r="Q272" t="n">
        <v>610.3</v>
      </c>
      <c r="R272" t="n">
        <v>24.22</v>
      </c>
      <c r="S272" t="n">
        <v>13.88</v>
      </c>
      <c r="T272" t="n">
        <v>5220.08</v>
      </c>
      <c r="U272" t="n">
        <v>0.57</v>
      </c>
      <c r="V272" t="n">
        <v>0.91</v>
      </c>
      <c r="W272" t="n">
        <v>0.12</v>
      </c>
      <c r="X272" t="n">
        <v>0.36</v>
      </c>
      <c r="Y272" t="n">
        <v>1</v>
      </c>
      <c r="Z272" t="n">
        <v>10</v>
      </c>
    </row>
    <row r="273">
      <c r="A273" t="n">
        <v>0</v>
      </c>
      <c r="B273" t="n">
        <v>50</v>
      </c>
      <c r="C273" t="inlineStr">
        <is>
          <t xml:space="preserve">CONCLUIDO	</t>
        </is>
      </c>
      <c r="D273" t="n">
        <v>13.7258</v>
      </c>
      <c r="E273" t="n">
        <v>7.29</v>
      </c>
      <c r="F273" t="n">
        <v>4.61</v>
      </c>
      <c r="G273" t="n">
        <v>9.529999999999999</v>
      </c>
      <c r="H273" t="n">
        <v>0.16</v>
      </c>
      <c r="I273" t="n">
        <v>29</v>
      </c>
      <c r="J273" t="n">
        <v>107.41</v>
      </c>
      <c r="K273" t="n">
        <v>41.65</v>
      </c>
      <c r="L273" t="n">
        <v>1</v>
      </c>
      <c r="M273" t="n">
        <v>27</v>
      </c>
      <c r="N273" t="n">
        <v>14.77</v>
      </c>
      <c r="O273" t="n">
        <v>13481.73</v>
      </c>
      <c r="P273" t="n">
        <v>39.02</v>
      </c>
      <c r="Q273" t="n">
        <v>610.3</v>
      </c>
      <c r="R273" t="n">
        <v>31.64</v>
      </c>
      <c r="S273" t="n">
        <v>13.88</v>
      </c>
      <c r="T273" t="n">
        <v>8881.42</v>
      </c>
      <c r="U273" t="n">
        <v>0.44</v>
      </c>
      <c r="V273" t="n">
        <v>0.87</v>
      </c>
      <c r="W273" t="n">
        <v>0.1</v>
      </c>
      <c r="X273" t="n">
        <v>0.5600000000000001</v>
      </c>
      <c r="Y273" t="n">
        <v>1</v>
      </c>
      <c r="Z273" t="n">
        <v>10</v>
      </c>
    </row>
    <row r="274">
      <c r="A274" t="n">
        <v>1</v>
      </c>
      <c r="B274" t="n">
        <v>50</v>
      </c>
      <c r="C274" t="inlineStr">
        <is>
          <t xml:space="preserve">CONCLUIDO	</t>
        </is>
      </c>
      <c r="D274" t="n">
        <v>14.3284</v>
      </c>
      <c r="E274" t="n">
        <v>6.98</v>
      </c>
      <c r="F274" t="n">
        <v>4.45</v>
      </c>
      <c r="G274" t="n">
        <v>12.15</v>
      </c>
      <c r="H274" t="n">
        <v>0.2</v>
      </c>
      <c r="I274" t="n">
        <v>22</v>
      </c>
      <c r="J274" t="n">
        <v>107.73</v>
      </c>
      <c r="K274" t="n">
        <v>41.65</v>
      </c>
      <c r="L274" t="n">
        <v>1.25</v>
      </c>
      <c r="M274" t="n">
        <v>20</v>
      </c>
      <c r="N274" t="n">
        <v>14.83</v>
      </c>
      <c r="O274" t="n">
        <v>13520.81</v>
      </c>
      <c r="P274" t="n">
        <v>36.25</v>
      </c>
      <c r="Q274" t="n">
        <v>610.39</v>
      </c>
      <c r="R274" t="n">
        <v>26.79</v>
      </c>
      <c r="S274" t="n">
        <v>13.88</v>
      </c>
      <c r="T274" t="n">
        <v>6489.6</v>
      </c>
      <c r="U274" t="n">
        <v>0.52</v>
      </c>
      <c r="V274" t="n">
        <v>0.9</v>
      </c>
      <c r="W274" t="n">
        <v>0.09</v>
      </c>
      <c r="X274" t="n">
        <v>0.41</v>
      </c>
      <c r="Y274" t="n">
        <v>1</v>
      </c>
      <c r="Z274" t="n">
        <v>10</v>
      </c>
    </row>
    <row r="275">
      <c r="A275" t="n">
        <v>2</v>
      </c>
      <c r="B275" t="n">
        <v>50</v>
      </c>
      <c r="C275" t="inlineStr">
        <is>
          <t xml:space="preserve">CONCLUIDO	</t>
        </is>
      </c>
      <c r="D275" t="n">
        <v>14.5009</v>
      </c>
      <c r="E275" t="n">
        <v>6.9</v>
      </c>
      <c r="F275" t="n">
        <v>4.46</v>
      </c>
      <c r="G275" t="n">
        <v>14.87</v>
      </c>
      <c r="H275" t="n">
        <v>0.24</v>
      </c>
      <c r="I275" t="n">
        <v>18</v>
      </c>
      <c r="J275" t="n">
        <v>108.05</v>
      </c>
      <c r="K275" t="n">
        <v>41.65</v>
      </c>
      <c r="L275" t="n">
        <v>1.5</v>
      </c>
      <c r="M275" t="n">
        <v>16</v>
      </c>
      <c r="N275" t="n">
        <v>14.9</v>
      </c>
      <c r="O275" t="n">
        <v>13559.91</v>
      </c>
      <c r="P275" t="n">
        <v>34.87</v>
      </c>
      <c r="Q275" t="n">
        <v>610.38</v>
      </c>
      <c r="R275" t="n">
        <v>27.68</v>
      </c>
      <c r="S275" t="n">
        <v>13.88</v>
      </c>
      <c r="T275" t="n">
        <v>6955.4</v>
      </c>
      <c r="U275" t="n">
        <v>0.5</v>
      </c>
      <c r="V275" t="n">
        <v>0.89</v>
      </c>
      <c r="W275" t="n">
        <v>0.08</v>
      </c>
      <c r="X275" t="n">
        <v>0.42</v>
      </c>
      <c r="Y275" t="n">
        <v>1</v>
      </c>
      <c r="Z275" t="n">
        <v>10</v>
      </c>
    </row>
    <row r="276">
      <c r="A276" t="n">
        <v>3</v>
      </c>
      <c r="B276" t="n">
        <v>50</v>
      </c>
      <c r="C276" t="inlineStr">
        <is>
          <t xml:space="preserve">CONCLUIDO	</t>
        </is>
      </c>
      <c r="D276" t="n">
        <v>15.0181</v>
      </c>
      <c r="E276" t="n">
        <v>6.66</v>
      </c>
      <c r="F276" t="n">
        <v>4.31</v>
      </c>
      <c r="G276" t="n">
        <v>18.48</v>
      </c>
      <c r="H276" t="n">
        <v>0.28</v>
      </c>
      <c r="I276" t="n">
        <v>14</v>
      </c>
      <c r="J276" t="n">
        <v>108.37</v>
      </c>
      <c r="K276" t="n">
        <v>41.65</v>
      </c>
      <c r="L276" t="n">
        <v>1.75</v>
      </c>
      <c r="M276" t="n">
        <v>7</v>
      </c>
      <c r="N276" t="n">
        <v>14.97</v>
      </c>
      <c r="O276" t="n">
        <v>13599.17</v>
      </c>
      <c r="P276" t="n">
        <v>31.42</v>
      </c>
      <c r="Q276" t="n">
        <v>610.29</v>
      </c>
      <c r="R276" t="n">
        <v>22.27</v>
      </c>
      <c r="S276" t="n">
        <v>13.88</v>
      </c>
      <c r="T276" t="n">
        <v>4270.88</v>
      </c>
      <c r="U276" t="n">
        <v>0.62</v>
      </c>
      <c r="V276" t="n">
        <v>0.93</v>
      </c>
      <c r="W276" t="n">
        <v>0.08</v>
      </c>
      <c r="X276" t="n">
        <v>0.27</v>
      </c>
      <c r="Y276" t="n">
        <v>1</v>
      </c>
      <c r="Z276" t="n">
        <v>10</v>
      </c>
    </row>
    <row r="277">
      <c r="A277" t="n">
        <v>4</v>
      </c>
      <c r="B277" t="n">
        <v>50</v>
      </c>
      <c r="C277" t="inlineStr">
        <is>
          <t xml:space="preserve">CONCLUIDO	</t>
        </is>
      </c>
      <c r="D277" t="n">
        <v>15.0094</v>
      </c>
      <c r="E277" t="n">
        <v>6.66</v>
      </c>
      <c r="F277" t="n">
        <v>4.32</v>
      </c>
      <c r="G277" t="n">
        <v>18.49</v>
      </c>
      <c r="H277" t="n">
        <v>0.32</v>
      </c>
      <c r="I277" t="n">
        <v>14</v>
      </c>
      <c r="J277" t="n">
        <v>108.68</v>
      </c>
      <c r="K277" t="n">
        <v>41.65</v>
      </c>
      <c r="L277" t="n">
        <v>2</v>
      </c>
      <c r="M277" t="n">
        <v>1</v>
      </c>
      <c r="N277" t="n">
        <v>15.03</v>
      </c>
      <c r="O277" t="n">
        <v>13638.32</v>
      </c>
      <c r="P277" t="n">
        <v>31.32</v>
      </c>
      <c r="Q277" t="n">
        <v>610.29</v>
      </c>
      <c r="R277" t="n">
        <v>22.23</v>
      </c>
      <c r="S277" t="n">
        <v>13.88</v>
      </c>
      <c r="T277" t="n">
        <v>4250.44</v>
      </c>
      <c r="U277" t="n">
        <v>0.62</v>
      </c>
      <c r="V277" t="n">
        <v>0.92</v>
      </c>
      <c r="W277" t="n">
        <v>0.09</v>
      </c>
      <c r="X277" t="n">
        <v>0.27</v>
      </c>
      <c r="Y277" t="n">
        <v>1</v>
      </c>
      <c r="Z277" t="n">
        <v>10</v>
      </c>
    </row>
    <row r="278">
      <c r="A278" t="n">
        <v>5</v>
      </c>
      <c r="B278" t="n">
        <v>50</v>
      </c>
      <c r="C278" t="inlineStr">
        <is>
          <t xml:space="preserve">CONCLUIDO	</t>
        </is>
      </c>
      <c r="D278" t="n">
        <v>15.0081</v>
      </c>
      <c r="E278" t="n">
        <v>6.66</v>
      </c>
      <c r="F278" t="n">
        <v>4.32</v>
      </c>
      <c r="G278" t="n">
        <v>18.5</v>
      </c>
      <c r="H278" t="n">
        <v>0.36</v>
      </c>
      <c r="I278" t="n">
        <v>14</v>
      </c>
      <c r="J278" t="n">
        <v>109</v>
      </c>
      <c r="K278" t="n">
        <v>41.65</v>
      </c>
      <c r="L278" t="n">
        <v>2.25</v>
      </c>
      <c r="M278" t="n">
        <v>0</v>
      </c>
      <c r="N278" t="n">
        <v>15.1</v>
      </c>
      <c r="O278" t="n">
        <v>13677.51</v>
      </c>
      <c r="P278" t="n">
        <v>31.39</v>
      </c>
      <c r="Q278" t="n">
        <v>610.29</v>
      </c>
      <c r="R278" t="n">
        <v>22.21</v>
      </c>
      <c r="S278" t="n">
        <v>13.88</v>
      </c>
      <c r="T278" t="n">
        <v>4238.58</v>
      </c>
      <c r="U278" t="n">
        <v>0.63</v>
      </c>
      <c r="V278" t="n">
        <v>0.92</v>
      </c>
      <c r="W278" t="n">
        <v>0.09</v>
      </c>
      <c r="X278" t="n">
        <v>0.28</v>
      </c>
      <c r="Y278" t="n">
        <v>1</v>
      </c>
      <c r="Z278" t="n">
        <v>10</v>
      </c>
    </row>
    <row r="279">
      <c r="A279" t="n">
        <v>0</v>
      </c>
      <c r="B279" t="n">
        <v>25</v>
      </c>
      <c r="C279" t="inlineStr">
        <is>
          <t xml:space="preserve">CONCLUIDO	</t>
        </is>
      </c>
      <c r="D279" t="n">
        <v>14.8521</v>
      </c>
      <c r="E279" t="n">
        <v>6.73</v>
      </c>
      <c r="F279" t="n">
        <v>4.58</v>
      </c>
      <c r="G279" t="n">
        <v>10.56</v>
      </c>
      <c r="H279" t="n">
        <v>0.28</v>
      </c>
      <c r="I279" t="n">
        <v>26</v>
      </c>
      <c r="J279" t="n">
        <v>61.76</v>
      </c>
      <c r="K279" t="n">
        <v>28.92</v>
      </c>
      <c r="L279" t="n">
        <v>1</v>
      </c>
      <c r="M279" t="n">
        <v>0</v>
      </c>
      <c r="N279" t="n">
        <v>6.84</v>
      </c>
      <c r="O279" t="n">
        <v>7851.41</v>
      </c>
      <c r="P279" t="n">
        <v>23.87</v>
      </c>
      <c r="Q279" t="n">
        <v>610.39</v>
      </c>
      <c r="R279" t="n">
        <v>29.86</v>
      </c>
      <c r="S279" t="n">
        <v>13.88</v>
      </c>
      <c r="T279" t="n">
        <v>8007.4</v>
      </c>
      <c r="U279" t="n">
        <v>0.46</v>
      </c>
      <c r="V279" t="n">
        <v>0.87</v>
      </c>
      <c r="W279" t="n">
        <v>0.12</v>
      </c>
      <c r="X279" t="n">
        <v>0.53</v>
      </c>
      <c r="Y279" t="n">
        <v>1</v>
      </c>
      <c r="Z279" t="n">
        <v>10</v>
      </c>
    </row>
    <row r="280">
      <c r="A280" t="n">
        <v>0</v>
      </c>
      <c r="B280" t="n">
        <v>85</v>
      </c>
      <c r="C280" t="inlineStr">
        <is>
          <t xml:space="preserve">CONCLUIDO	</t>
        </is>
      </c>
      <c r="D280" t="n">
        <v>11.3787</v>
      </c>
      <c r="E280" t="n">
        <v>8.789999999999999</v>
      </c>
      <c r="F280" t="n">
        <v>4.92</v>
      </c>
      <c r="G280" t="n">
        <v>6.72</v>
      </c>
      <c r="H280" t="n">
        <v>0.11</v>
      </c>
      <c r="I280" t="n">
        <v>44</v>
      </c>
      <c r="J280" t="n">
        <v>167.88</v>
      </c>
      <c r="K280" t="n">
        <v>51.39</v>
      </c>
      <c r="L280" t="n">
        <v>1</v>
      </c>
      <c r="M280" t="n">
        <v>42</v>
      </c>
      <c r="N280" t="n">
        <v>30.49</v>
      </c>
      <c r="O280" t="n">
        <v>20939.59</v>
      </c>
      <c r="P280" t="n">
        <v>59.7</v>
      </c>
      <c r="Q280" t="n">
        <v>610.41</v>
      </c>
      <c r="R280" t="n">
        <v>41.56</v>
      </c>
      <c r="S280" t="n">
        <v>13.88</v>
      </c>
      <c r="T280" t="n">
        <v>13763.08</v>
      </c>
      <c r="U280" t="n">
        <v>0.33</v>
      </c>
      <c r="V280" t="n">
        <v>0.8100000000000001</v>
      </c>
      <c r="W280" t="n">
        <v>0.12</v>
      </c>
      <c r="X280" t="n">
        <v>0.88</v>
      </c>
      <c r="Y280" t="n">
        <v>1</v>
      </c>
      <c r="Z280" t="n">
        <v>10</v>
      </c>
    </row>
    <row r="281">
      <c r="A281" t="n">
        <v>1</v>
      </c>
      <c r="B281" t="n">
        <v>85</v>
      </c>
      <c r="C281" t="inlineStr">
        <is>
          <t xml:space="preserve">CONCLUIDO	</t>
        </is>
      </c>
      <c r="D281" t="n">
        <v>12.1273</v>
      </c>
      <c r="E281" t="n">
        <v>8.25</v>
      </c>
      <c r="F281" t="n">
        <v>4.72</v>
      </c>
      <c r="G281" t="n">
        <v>8.33</v>
      </c>
      <c r="H281" t="n">
        <v>0.13</v>
      </c>
      <c r="I281" t="n">
        <v>34</v>
      </c>
      <c r="J281" t="n">
        <v>168.25</v>
      </c>
      <c r="K281" t="n">
        <v>51.39</v>
      </c>
      <c r="L281" t="n">
        <v>1.25</v>
      </c>
      <c r="M281" t="n">
        <v>32</v>
      </c>
      <c r="N281" t="n">
        <v>30.6</v>
      </c>
      <c r="O281" t="n">
        <v>20984.25</v>
      </c>
      <c r="P281" t="n">
        <v>56.35</v>
      </c>
      <c r="Q281" t="n">
        <v>610.37</v>
      </c>
      <c r="R281" t="n">
        <v>35.37</v>
      </c>
      <c r="S281" t="n">
        <v>13.88</v>
      </c>
      <c r="T281" t="n">
        <v>10718.54</v>
      </c>
      <c r="U281" t="n">
        <v>0.39</v>
      </c>
      <c r="V281" t="n">
        <v>0.85</v>
      </c>
      <c r="W281" t="n">
        <v>0.11</v>
      </c>
      <c r="X281" t="n">
        <v>0.68</v>
      </c>
      <c r="Y281" t="n">
        <v>1</v>
      </c>
      <c r="Z281" t="n">
        <v>10</v>
      </c>
    </row>
    <row r="282">
      <c r="A282" t="n">
        <v>2</v>
      </c>
      <c r="B282" t="n">
        <v>85</v>
      </c>
      <c r="C282" t="inlineStr">
        <is>
          <t xml:space="preserve">CONCLUIDO	</t>
        </is>
      </c>
      <c r="D282" t="n">
        <v>12.7271</v>
      </c>
      <c r="E282" t="n">
        <v>7.86</v>
      </c>
      <c r="F282" t="n">
        <v>4.57</v>
      </c>
      <c r="G282" t="n">
        <v>10.15</v>
      </c>
      <c r="H282" t="n">
        <v>0.16</v>
      </c>
      <c r="I282" t="n">
        <v>27</v>
      </c>
      <c r="J282" t="n">
        <v>168.61</v>
      </c>
      <c r="K282" t="n">
        <v>51.39</v>
      </c>
      <c r="L282" t="n">
        <v>1.5</v>
      </c>
      <c r="M282" t="n">
        <v>25</v>
      </c>
      <c r="N282" t="n">
        <v>30.71</v>
      </c>
      <c r="O282" t="n">
        <v>21028.94</v>
      </c>
      <c r="P282" t="n">
        <v>53.67</v>
      </c>
      <c r="Q282" t="n">
        <v>610.49</v>
      </c>
      <c r="R282" t="n">
        <v>30.51</v>
      </c>
      <c r="S282" t="n">
        <v>13.88</v>
      </c>
      <c r="T282" t="n">
        <v>8325.879999999999</v>
      </c>
      <c r="U282" t="n">
        <v>0.46</v>
      </c>
      <c r="V282" t="n">
        <v>0.87</v>
      </c>
      <c r="W282" t="n">
        <v>0.1</v>
      </c>
      <c r="X282" t="n">
        <v>0.53</v>
      </c>
      <c r="Y282" t="n">
        <v>1</v>
      </c>
      <c r="Z282" t="n">
        <v>10</v>
      </c>
    </row>
    <row r="283">
      <c r="A283" t="n">
        <v>3</v>
      </c>
      <c r="B283" t="n">
        <v>85</v>
      </c>
      <c r="C283" t="inlineStr">
        <is>
          <t xml:space="preserve">CONCLUIDO	</t>
        </is>
      </c>
      <c r="D283" t="n">
        <v>13.1004</v>
      </c>
      <c r="E283" t="n">
        <v>7.63</v>
      </c>
      <c r="F283" t="n">
        <v>4.48</v>
      </c>
      <c r="G283" t="n">
        <v>11.69</v>
      </c>
      <c r="H283" t="n">
        <v>0.18</v>
      </c>
      <c r="I283" t="n">
        <v>23</v>
      </c>
      <c r="J283" t="n">
        <v>168.97</v>
      </c>
      <c r="K283" t="n">
        <v>51.39</v>
      </c>
      <c r="L283" t="n">
        <v>1.75</v>
      </c>
      <c r="M283" t="n">
        <v>21</v>
      </c>
      <c r="N283" t="n">
        <v>30.83</v>
      </c>
      <c r="O283" t="n">
        <v>21073.68</v>
      </c>
      <c r="P283" t="n">
        <v>51.73</v>
      </c>
      <c r="Q283" t="n">
        <v>610.29</v>
      </c>
      <c r="R283" t="n">
        <v>27.68</v>
      </c>
      <c r="S283" t="n">
        <v>13.88</v>
      </c>
      <c r="T283" t="n">
        <v>6931.12</v>
      </c>
      <c r="U283" t="n">
        <v>0.5</v>
      </c>
      <c r="V283" t="n">
        <v>0.89</v>
      </c>
      <c r="W283" t="n">
        <v>0.09</v>
      </c>
      <c r="X283" t="n">
        <v>0.44</v>
      </c>
      <c r="Y283" t="n">
        <v>1</v>
      </c>
      <c r="Z283" t="n">
        <v>10</v>
      </c>
    </row>
    <row r="284">
      <c r="A284" t="n">
        <v>4</v>
      </c>
      <c r="B284" t="n">
        <v>85</v>
      </c>
      <c r="C284" t="inlineStr">
        <is>
          <t xml:space="preserve">CONCLUIDO	</t>
        </is>
      </c>
      <c r="D284" t="n">
        <v>13.626</v>
      </c>
      <c r="E284" t="n">
        <v>7.34</v>
      </c>
      <c r="F284" t="n">
        <v>4.32</v>
      </c>
      <c r="G284" t="n">
        <v>13.65</v>
      </c>
      <c r="H284" t="n">
        <v>0.21</v>
      </c>
      <c r="I284" t="n">
        <v>19</v>
      </c>
      <c r="J284" t="n">
        <v>169.33</v>
      </c>
      <c r="K284" t="n">
        <v>51.39</v>
      </c>
      <c r="L284" t="n">
        <v>2</v>
      </c>
      <c r="M284" t="n">
        <v>17</v>
      </c>
      <c r="N284" t="n">
        <v>30.94</v>
      </c>
      <c r="O284" t="n">
        <v>21118.46</v>
      </c>
      <c r="P284" t="n">
        <v>48.74</v>
      </c>
      <c r="Q284" t="n">
        <v>610.26</v>
      </c>
      <c r="R284" t="n">
        <v>22.58</v>
      </c>
      <c r="S284" t="n">
        <v>13.88</v>
      </c>
      <c r="T284" t="n">
        <v>4398.29</v>
      </c>
      <c r="U284" t="n">
        <v>0.61</v>
      </c>
      <c r="V284" t="n">
        <v>0.92</v>
      </c>
      <c r="W284" t="n">
        <v>0.08</v>
      </c>
      <c r="X284" t="n">
        <v>0.28</v>
      </c>
      <c r="Y284" t="n">
        <v>1</v>
      </c>
      <c r="Z284" t="n">
        <v>10</v>
      </c>
    </row>
    <row r="285">
      <c r="A285" t="n">
        <v>5</v>
      </c>
      <c r="B285" t="n">
        <v>85</v>
      </c>
      <c r="C285" t="inlineStr">
        <is>
          <t xml:space="preserve">CONCLUIDO	</t>
        </is>
      </c>
      <c r="D285" t="n">
        <v>13.6271</v>
      </c>
      <c r="E285" t="n">
        <v>7.34</v>
      </c>
      <c r="F285" t="n">
        <v>4.39</v>
      </c>
      <c r="G285" t="n">
        <v>15.49</v>
      </c>
      <c r="H285" t="n">
        <v>0.24</v>
      </c>
      <c r="I285" t="n">
        <v>17</v>
      </c>
      <c r="J285" t="n">
        <v>169.7</v>
      </c>
      <c r="K285" t="n">
        <v>51.39</v>
      </c>
      <c r="L285" t="n">
        <v>2.25</v>
      </c>
      <c r="M285" t="n">
        <v>15</v>
      </c>
      <c r="N285" t="n">
        <v>31.05</v>
      </c>
      <c r="O285" t="n">
        <v>21163.27</v>
      </c>
      <c r="P285" t="n">
        <v>48.89</v>
      </c>
      <c r="Q285" t="n">
        <v>610.29</v>
      </c>
      <c r="R285" t="n">
        <v>25.16</v>
      </c>
      <c r="S285" t="n">
        <v>13.88</v>
      </c>
      <c r="T285" t="n">
        <v>5698.1</v>
      </c>
      <c r="U285" t="n">
        <v>0.55</v>
      </c>
      <c r="V285" t="n">
        <v>0.91</v>
      </c>
      <c r="W285" t="n">
        <v>0.08</v>
      </c>
      <c r="X285" t="n">
        <v>0.35</v>
      </c>
      <c r="Y285" t="n">
        <v>1</v>
      </c>
      <c r="Z285" t="n">
        <v>10</v>
      </c>
    </row>
    <row r="286">
      <c r="A286" t="n">
        <v>6</v>
      </c>
      <c r="B286" t="n">
        <v>85</v>
      </c>
      <c r="C286" t="inlineStr">
        <is>
          <t xml:space="preserve">CONCLUIDO	</t>
        </is>
      </c>
      <c r="D286" t="n">
        <v>13.8643</v>
      </c>
      <c r="E286" t="n">
        <v>7.21</v>
      </c>
      <c r="F286" t="n">
        <v>4.33</v>
      </c>
      <c r="G286" t="n">
        <v>17.33</v>
      </c>
      <c r="H286" t="n">
        <v>0.26</v>
      </c>
      <c r="I286" t="n">
        <v>15</v>
      </c>
      <c r="J286" t="n">
        <v>170.06</v>
      </c>
      <c r="K286" t="n">
        <v>51.39</v>
      </c>
      <c r="L286" t="n">
        <v>2.5</v>
      </c>
      <c r="M286" t="n">
        <v>13</v>
      </c>
      <c r="N286" t="n">
        <v>31.17</v>
      </c>
      <c r="O286" t="n">
        <v>21208.12</v>
      </c>
      <c r="P286" t="n">
        <v>47.42</v>
      </c>
      <c r="Q286" t="n">
        <v>610.3200000000001</v>
      </c>
      <c r="R286" t="n">
        <v>23.12</v>
      </c>
      <c r="S286" t="n">
        <v>13.88</v>
      </c>
      <c r="T286" t="n">
        <v>4687.98</v>
      </c>
      <c r="U286" t="n">
        <v>0.6</v>
      </c>
      <c r="V286" t="n">
        <v>0.92</v>
      </c>
      <c r="W286" t="n">
        <v>0.08</v>
      </c>
      <c r="X286" t="n">
        <v>0.29</v>
      </c>
      <c r="Y286" t="n">
        <v>1</v>
      </c>
      <c r="Z286" t="n">
        <v>10</v>
      </c>
    </row>
    <row r="287">
      <c r="A287" t="n">
        <v>7</v>
      </c>
      <c r="B287" t="n">
        <v>85</v>
      </c>
      <c r="C287" t="inlineStr">
        <is>
          <t xml:space="preserve">CONCLUIDO	</t>
        </is>
      </c>
      <c r="D287" t="n">
        <v>14.0944</v>
      </c>
      <c r="E287" t="n">
        <v>7.1</v>
      </c>
      <c r="F287" t="n">
        <v>4.28</v>
      </c>
      <c r="G287" t="n">
        <v>19.76</v>
      </c>
      <c r="H287" t="n">
        <v>0.29</v>
      </c>
      <c r="I287" t="n">
        <v>13</v>
      </c>
      <c r="J287" t="n">
        <v>170.42</v>
      </c>
      <c r="K287" t="n">
        <v>51.39</v>
      </c>
      <c r="L287" t="n">
        <v>2.75</v>
      </c>
      <c r="M287" t="n">
        <v>11</v>
      </c>
      <c r="N287" t="n">
        <v>31.28</v>
      </c>
      <c r="O287" t="n">
        <v>21253.01</v>
      </c>
      <c r="P287" t="n">
        <v>45.74</v>
      </c>
      <c r="Q287" t="n">
        <v>610.36</v>
      </c>
      <c r="R287" t="n">
        <v>21.54</v>
      </c>
      <c r="S287" t="n">
        <v>13.88</v>
      </c>
      <c r="T287" t="n">
        <v>3911.9</v>
      </c>
      <c r="U287" t="n">
        <v>0.64</v>
      </c>
      <c r="V287" t="n">
        <v>0.93</v>
      </c>
      <c r="W287" t="n">
        <v>0.07000000000000001</v>
      </c>
      <c r="X287" t="n">
        <v>0.24</v>
      </c>
      <c r="Y287" t="n">
        <v>1</v>
      </c>
      <c r="Z287" t="n">
        <v>10</v>
      </c>
    </row>
    <row r="288">
      <c r="A288" t="n">
        <v>8</v>
      </c>
      <c r="B288" t="n">
        <v>85</v>
      </c>
      <c r="C288" t="inlineStr">
        <is>
          <t xml:space="preserve">CONCLUIDO	</t>
        </is>
      </c>
      <c r="D288" t="n">
        <v>14.2062</v>
      </c>
      <c r="E288" t="n">
        <v>7.04</v>
      </c>
      <c r="F288" t="n">
        <v>4.26</v>
      </c>
      <c r="G288" t="n">
        <v>21.3</v>
      </c>
      <c r="H288" t="n">
        <v>0.31</v>
      </c>
      <c r="I288" t="n">
        <v>12</v>
      </c>
      <c r="J288" t="n">
        <v>170.79</v>
      </c>
      <c r="K288" t="n">
        <v>51.39</v>
      </c>
      <c r="L288" t="n">
        <v>3</v>
      </c>
      <c r="M288" t="n">
        <v>10</v>
      </c>
      <c r="N288" t="n">
        <v>31.4</v>
      </c>
      <c r="O288" t="n">
        <v>21297.94</v>
      </c>
      <c r="P288" t="n">
        <v>44.52</v>
      </c>
      <c r="Q288" t="n">
        <v>610.26</v>
      </c>
      <c r="R288" t="n">
        <v>20.9</v>
      </c>
      <c r="S288" t="n">
        <v>13.88</v>
      </c>
      <c r="T288" t="n">
        <v>3594.66</v>
      </c>
      <c r="U288" t="n">
        <v>0.66</v>
      </c>
      <c r="V288" t="n">
        <v>0.9399999999999999</v>
      </c>
      <c r="W288" t="n">
        <v>0.07000000000000001</v>
      </c>
      <c r="X288" t="n">
        <v>0.22</v>
      </c>
      <c r="Y288" t="n">
        <v>1</v>
      </c>
      <c r="Z288" t="n">
        <v>10</v>
      </c>
    </row>
    <row r="289">
      <c r="A289" t="n">
        <v>9</v>
      </c>
      <c r="B289" t="n">
        <v>85</v>
      </c>
      <c r="C289" t="inlineStr">
        <is>
          <t xml:space="preserve">CONCLUIDO	</t>
        </is>
      </c>
      <c r="D289" t="n">
        <v>14.3261</v>
      </c>
      <c r="E289" t="n">
        <v>6.98</v>
      </c>
      <c r="F289" t="n">
        <v>4.24</v>
      </c>
      <c r="G289" t="n">
        <v>23.1</v>
      </c>
      <c r="H289" t="n">
        <v>0.34</v>
      </c>
      <c r="I289" t="n">
        <v>11</v>
      </c>
      <c r="J289" t="n">
        <v>171.15</v>
      </c>
      <c r="K289" t="n">
        <v>51.39</v>
      </c>
      <c r="L289" t="n">
        <v>3.25</v>
      </c>
      <c r="M289" t="n">
        <v>9</v>
      </c>
      <c r="N289" t="n">
        <v>31.51</v>
      </c>
      <c r="O289" t="n">
        <v>21342.91</v>
      </c>
      <c r="P289" t="n">
        <v>42.99</v>
      </c>
      <c r="Q289" t="n">
        <v>610.29</v>
      </c>
      <c r="R289" t="n">
        <v>20.06</v>
      </c>
      <c r="S289" t="n">
        <v>13.88</v>
      </c>
      <c r="T289" t="n">
        <v>3178.05</v>
      </c>
      <c r="U289" t="n">
        <v>0.6899999999999999</v>
      </c>
      <c r="V289" t="n">
        <v>0.9399999999999999</v>
      </c>
      <c r="W289" t="n">
        <v>0.07000000000000001</v>
      </c>
      <c r="X289" t="n">
        <v>0.19</v>
      </c>
      <c r="Y289" t="n">
        <v>1</v>
      </c>
      <c r="Z289" t="n">
        <v>10</v>
      </c>
    </row>
    <row r="290">
      <c r="A290" t="n">
        <v>10</v>
      </c>
      <c r="B290" t="n">
        <v>85</v>
      </c>
      <c r="C290" t="inlineStr">
        <is>
          <t xml:space="preserve">CONCLUIDO	</t>
        </is>
      </c>
      <c r="D290" t="n">
        <v>14.4671</v>
      </c>
      <c r="E290" t="n">
        <v>6.91</v>
      </c>
      <c r="F290" t="n">
        <v>4.2</v>
      </c>
      <c r="G290" t="n">
        <v>25.2</v>
      </c>
      <c r="H290" t="n">
        <v>0.36</v>
      </c>
      <c r="I290" t="n">
        <v>10</v>
      </c>
      <c r="J290" t="n">
        <v>171.52</v>
      </c>
      <c r="K290" t="n">
        <v>51.39</v>
      </c>
      <c r="L290" t="n">
        <v>3.5</v>
      </c>
      <c r="M290" t="n">
        <v>8</v>
      </c>
      <c r="N290" t="n">
        <v>31.63</v>
      </c>
      <c r="O290" t="n">
        <v>21387.92</v>
      </c>
      <c r="P290" t="n">
        <v>41.66</v>
      </c>
      <c r="Q290" t="n">
        <v>610.3200000000001</v>
      </c>
      <c r="R290" t="n">
        <v>19.08</v>
      </c>
      <c r="S290" t="n">
        <v>13.88</v>
      </c>
      <c r="T290" t="n">
        <v>2696.89</v>
      </c>
      <c r="U290" t="n">
        <v>0.73</v>
      </c>
      <c r="V290" t="n">
        <v>0.95</v>
      </c>
      <c r="W290" t="n">
        <v>0.07000000000000001</v>
      </c>
      <c r="X290" t="n">
        <v>0.16</v>
      </c>
      <c r="Y290" t="n">
        <v>1</v>
      </c>
      <c r="Z290" t="n">
        <v>10</v>
      </c>
    </row>
    <row r="291">
      <c r="A291" t="n">
        <v>11</v>
      </c>
      <c r="B291" t="n">
        <v>85</v>
      </c>
      <c r="C291" t="inlineStr">
        <is>
          <t xml:space="preserve">CONCLUIDO	</t>
        </is>
      </c>
      <c r="D291" t="n">
        <v>14.5243</v>
      </c>
      <c r="E291" t="n">
        <v>6.88</v>
      </c>
      <c r="F291" t="n">
        <v>4.21</v>
      </c>
      <c r="G291" t="n">
        <v>28.05</v>
      </c>
      <c r="H291" t="n">
        <v>0.39</v>
      </c>
      <c r="I291" t="n">
        <v>9</v>
      </c>
      <c r="J291" t="n">
        <v>171.88</v>
      </c>
      <c r="K291" t="n">
        <v>51.39</v>
      </c>
      <c r="L291" t="n">
        <v>3.75</v>
      </c>
      <c r="M291" t="n">
        <v>6</v>
      </c>
      <c r="N291" t="n">
        <v>31.74</v>
      </c>
      <c r="O291" t="n">
        <v>21432.96</v>
      </c>
      <c r="P291" t="n">
        <v>40.63</v>
      </c>
      <c r="Q291" t="n">
        <v>610.35</v>
      </c>
      <c r="R291" t="n">
        <v>19.22</v>
      </c>
      <c r="S291" t="n">
        <v>13.88</v>
      </c>
      <c r="T291" t="n">
        <v>2772.12</v>
      </c>
      <c r="U291" t="n">
        <v>0.72</v>
      </c>
      <c r="V291" t="n">
        <v>0.95</v>
      </c>
      <c r="W291" t="n">
        <v>0.07000000000000001</v>
      </c>
      <c r="X291" t="n">
        <v>0.17</v>
      </c>
      <c r="Y291" t="n">
        <v>1</v>
      </c>
      <c r="Z291" t="n">
        <v>10</v>
      </c>
    </row>
    <row r="292">
      <c r="A292" t="n">
        <v>12</v>
      </c>
      <c r="B292" t="n">
        <v>85</v>
      </c>
      <c r="C292" t="inlineStr">
        <is>
          <t xml:space="preserve">CONCLUIDO	</t>
        </is>
      </c>
      <c r="D292" t="n">
        <v>14.5109</v>
      </c>
      <c r="E292" t="n">
        <v>6.89</v>
      </c>
      <c r="F292" t="n">
        <v>4.21</v>
      </c>
      <c r="G292" t="n">
        <v>28.09</v>
      </c>
      <c r="H292" t="n">
        <v>0.41</v>
      </c>
      <c r="I292" t="n">
        <v>9</v>
      </c>
      <c r="J292" t="n">
        <v>172.25</v>
      </c>
      <c r="K292" t="n">
        <v>51.39</v>
      </c>
      <c r="L292" t="n">
        <v>4</v>
      </c>
      <c r="M292" t="n">
        <v>2</v>
      </c>
      <c r="N292" t="n">
        <v>31.86</v>
      </c>
      <c r="O292" t="n">
        <v>21478.05</v>
      </c>
      <c r="P292" t="n">
        <v>40.08</v>
      </c>
      <c r="Q292" t="n">
        <v>610.26</v>
      </c>
      <c r="R292" t="n">
        <v>19.3</v>
      </c>
      <c r="S292" t="n">
        <v>13.88</v>
      </c>
      <c r="T292" t="n">
        <v>2808.61</v>
      </c>
      <c r="U292" t="n">
        <v>0.72</v>
      </c>
      <c r="V292" t="n">
        <v>0.95</v>
      </c>
      <c r="W292" t="n">
        <v>0.07000000000000001</v>
      </c>
      <c r="X292" t="n">
        <v>0.17</v>
      </c>
      <c r="Y292" t="n">
        <v>1</v>
      </c>
      <c r="Z292" t="n">
        <v>10</v>
      </c>
    </row>
    <row r="293">
      <c r="A293" t="n">
        <v>13</v>
      </c>
      <c r="B293" t="n">
        <v>85</v>
      </c>
      <c r="C293" t="inlineStr">
        <is>
          <t xml:space="preserve">CONCLUIDO	</t>
        </is>
      </c>
      <c r="D293" t="n">
        <v>14.498</v>
      </c>
      <c r="E293" t="n">
        <v>6.9</v>
      </c>
      <c r="F293" t="n">
        <v>4.22</v>
      </c>
      <c r="G293" t="n">
        <v>28.13</v>
      </c>
      <c r="H293" t="n">
        <v>0.44</v>
      </c>
      <c r="I293" t="n">
        <v>9</v>
      </c>
      <c r="J293" t="n">
        <v>172.61</v>
      </c>
      <c r="K293" t="n">
        <v>51.39</v>
      </c>
      <c r="L293" t="n">
        <v>4.25</v>
      </c>
      <c r="M293" t="n">
        <v>0</v>
      </c>
      <c r="N293" t="n">
        <v>31.97</v>
      </c>
      <c r="O293" t="n">
        <v>21523.17</v>
      </c>
      <c r="P293" t="n">
        <v>40.01</v>
      </c>
      <c r="Q293" t="n">
        <v>610.27</v>
      </c>
      <c r="R293" t="n">
        <v>19.32</v>
      </c>
      <c r="S293" t="n">
        <v>13.88</v>
      </c>
      <c r="T293" t="n">
        <v>2821.39</v>
      </c>
      <c r="U293" t="n">
        <v>0.72</v>
      </c>
      <c r="V293" t="n">
        <v>0.95</v>
      </c>
      <c r="W293" t="n">
        <v>0.08</v>
      </c>
      <c r="X293" t="n">
        <v>0.18</v>
      </c>
      <c r="Y293" t="n">
        <v>1</v>
      </c>
      <c r="Z293" t="n">
        <v>10</v>
      </c>
    </row>
    <row r="294">
      <c r="A294" t="n">
        <v>0</v>
      </c>
      <c r="B294" t="n">
        <v>20</v>
      </c>
      <c r="C294" t="inlineStr">
        <is>
          <t xml:space="preserve">CONCLUIDO	</t>
        </is>
      </c>
      <c r="D294" t="n">
        <v>14.6139</v>
      </c>
      <c r="E294" t="n">
        <v>6.84</v>
      </c>
      <c r="F294" t="n">
        <v>4.7</v>
      </c>
      <c r="G294" t="n">
        <v>8.82</v>
      </c>
      <c r="H294" t="n">
        <v>0.34</v>
      </c>
      <c r="I294" t="n">
        <v>32</v>
      </c>
      <c r="J294" t="n">
        <v>51.33</v>
      </c>
      <c r="K294" t="n">
        <v>24.83</v>
      </c>
      <c r="L294" t="n">
        <v>1</v>
      </c>
      <c r="M294" t="n">
        <v>0</v>
      </c>
      <c r="N294" t="n">
        <v>5.51</v>
      </c>
      <c r="O294" t="n">
        <v>6564.78</v>
      </c>
      <c r="P294" t="n">
        <v>21.8</v>
      </c>
      <c r="Q294" t="n">
        <v>610.59</v>
      </c>
      <c r="R294" t="n">
        <v>33.44</v>
      </c>
      <c r="S294" t="n">
        <v>13.88</v>
      </c>
      <c r="T294" t="n">
        <v>9763.66</v>
      </c>
      <c r="U294" t="n">
        <v>0.42</v>
      </c>
      <c r="V294" t="n">
        <v>0.85</v>
      </c>
      <c r="W294" t="n">
        <v>0.15</v>
      </c>
      <c r="X294" t="n">
        <v>0.66</v>
      </c>
      <c r="Y294" t="n">
        <v>1</v>
      </c>
      <c r="Z294" t="n">
        <v>10</v>
      </c>
    </row>
    <row r="295">
      <c r="A295" t="n">
        <v>0</v>
      </c>
      <c r="B295" t="n">
        <v>120</v>
      </c>
      <c r="C295" t="inlineStr">
        <is>
          <t xml:space="preserve">CONCLUIDO	</t>
        </is>
      </c>
      <c r="D295" t="n">
        <v>9.4655</v>
      </c>
      <c r="E295" t="n">
        <v>10.56</v>
      </c>
      <c r="F295" t="n">
        <v>5.21</v>
      </c>
      <c r="G295" t="n">
        <v>5.39</v>
      </c>
      <c r="H295" t="n">
        <v>0.08</v>
      </c>
      <c r="I295" t="n">
        <v>58</v>
      </c>
      <c r="J295" t="n">
        <v>232.68</v>
      </c>
      <c r="K295" t="n">
        <v>57.72</v>
      </c>
      <c r="L295" t="n">
        <v>1</v>
      </c>
      <c r="M295" t="n">
        <v>56</v>
      </c>
      <c r="N295" t="n">
        <v>53.95</v>
      </c>
      <c r="O295" t="n">
        <v>28931.02</v>
      </c>
      <c r="P295" t="n">
        <v>79.42</v>
      </c>
      <c r="Q295" t="n">
        <v>610.54</v>
      </c>
      <c r="R295" t="n">
        <v>50.74</v>
      </c>
      <c r="S295" t="n">
        <v>13.88</v>
      </c>
      <c r="T295" t="n">
        <v>18285.55</v>
      </c>
      <c r="U295" t="n">
        <v>0.27</v>
      </c>
      <c r="V295" t="n">
        <v>0.77</v>
      </c>
      <c r="W295" t="n">
        <v>0.15</v>
      </c>
      <c r="X295" t="n">
        <v>1.17</v>
      </c>
      <c r="Y295" t="n">
        <v>1</v>
      </c>
      <c r="Z295" t="n">
        <v>10</v>
      </c>
    </row>
    <row r="296">
      <c r="A296" t="n">
        <v>1</v>
      </c>
      <c r="B296" t="n">
        <v>120</v>
      </c>
      <c r="C296" t="inlineStr">
        <is>
          <t xml:space="preserve">CONCLUIDO	</t>
        </is>
      </c>
      <c r="D296" t="n">
        <v>10.3797</v>
      </c>
      <c r="E296" t="n">
        <v>9.630000000000001</v>
      </c>
      <c r="F296" t="n">
        <v>4.92</v>
      </c>
      <c r="G296" t="n">
        <v>6.71</v>
      </c>
      <c r="H296" t="n">
        <v>0.1</v>
      </c>
      <c r="I296" t="n">
        <v>44</v>
      </c>
      <c r="J296" t="n">
        <v>233.1</v>
      </c>
      <c r="K296" t="n">
        <v>57.72</v>
      </c>
      <c r="L296" t="n">
        <v>1.25</v>
      </c>
      <c r="M296" t="n">
        <v>42</v>
      </c>
      <c r="N296" t="n">
        <v>54.13</v>
      </c>
      <c r="O296" t="n">
        <v>28983.75</v>
      </c>
      <c r="P296" t="n">
        <v>74.34999999999999</v>
      </c>
      <c r="Q296" t="n">
        <v>610.4</v>
      </c>
      <c r="R296" t="n">
        <v>41.58</v>
      </c>
      <c r="S296" t="n">
        <v>13.88</v>
      </c>
      <c r="T296" t="n">
        <v>13777.49</v>
      </c>
      <c r="U296" t="n">
        <v>0.33</v>
      </c>
      <c r="V296" t="n">
        <v>0.8100000000000001</v>
      </c>
      <c r="W296" t="n">
        <v>0.12</v>
      </c>
      <c r="X296" t="n">
        <v>0.88</v>
      </c>
      <c r="Y296" t="n">
        <v>1</v>
      </c>
      <c r="Z296" t="n">
        <v>10</v>
      </c>
    </row>
    <row r="297">
      <c r="A297" t="n">
        <v>2</v>
      </c>
      <c r="B297" t="n">
        <v>120</v>
      </c>
      <c r="C297" t="inlineStr">
        <is>
          <t xml:space="preserve">CONCLUIDO	</t>
        </is>
      </c>
      <c r="D297" t="n">
        <v>11.0783</v>
      </c>
      <c r="E297" t="n">
        <v>9.029999999999999</v>
      </c>
      <c r="F297" t="n">
        <v>4.72</v>
      </c>
      <c r="G297" t="n">
        <v>8.1</v>
      </c>
      <c r="H297" t="n">
        <v>0.11</v>
      </c>
      <c r="I297" t="n">
        <v>35</v>
      </c>
      <c r="J297" t="n">
        <v>233.53</v>
      </c>
      <c r="K297" t="n">
        <v>57.72</v>
      </c>
      <c r="L297" t="n">
        <v>1.5</v>
      </c>
      <c r="M297" t="n">
        <v>33</v>
      </c>
      <c r="N297" t="n">
        <v>54.31</v>
      </c>
      <c r="O297" t="n">
        <v>29036.54</v>
      </c>
      <c r="P297" t="n">
        <v>70.75</v>
      </c>
      <c r="Q297" t="n">
        <v>610.55</v>
      </c>
      <c r="R297" t="n">
        <v>35.27</v>
      </c>
      <c r="S297" t="n">
        <v>13.88</v>
      </c>
      <c r="T297" t="n">
        <v>10665</v>
      </c>
      <c r="U297" t="n">
        <v>0.39</v>
      </c>
      <c r="V297" t="n">
        <v>0.84</v>
      </c>
      <c r="W297" t="n">
        <v>0.11</v>
      </c>
      <c r="X297" t="n">
        <v>0.68</v>
      </c>
      <c r="Y297" t="n">
        <v>1</v>
      </c>
      <c r="Z297" t="n">
        <v>10</v>
      </c>
    </row>
    <row r="298">
      <c r="A298" t="n">
        <v>3</v>
      </c>
      <c r="B298" t="n">
        <v>120</v>
      </c>
      <c r="C298" t="inlineStr">
        <is>
          <t xml:space="preserve">CONCLUIDO	</t>
        </is>
      </c>
      <c r="D298" t="n">
        <v>11.5826</v>
      </c>
      <c r="E298" t="n">
        <v>8.630000000000001</v>
      </c>
      <c r="F298" t="n">
        <v>4.6</v>
      </c>
      <c r="G298" t="n">
        <v>9.52</v>
      </c>
      <c r="H298" t="n">
        <v>0.13</v>
      </c>
      <c r="I298" t="n">
        <v>29</v>
      </c>
      <c r="J298" t="n">
        <v>233.96</v>
      </c>
      <c r="K298" t="n">
        <v>57.72</v>
      </c>
      <c r="L298" t="n">
        <v>1.75</v>
      </c>
      <c r="M298" t="n">
        <v>27</v>
      </c>
      <c r="N298" t="n">
        <v>54.49</v>
      </c>
      <c r="O298" t="n">
        <v>29089.39</v>
      </c>
      <c r="P298" t="n">
        <v>68.37</v>
      </c>
      <c r="Q298" t="n">
        <v>610.34</v>
      </c>
      <c r="R298" t="n">
        <v>31.57</v>
      </c>
      <c r="S298" t="n">
        <v>13.88</v>
      </c>
      <c r="T298" t="n">
        <v>8843.16</v>
      </c>
      <c r="U298" t="n">
        <v>0.44</v>
      </c>
      <c r="V298" t="n">
        <v>0.87</v>
      </c>
      <c r="W298" t="n">
        <v>0.1</v>
      </c>
      <c r="X298" t="n">
        <v>0.5600000000000001</v>
      </c>
      <c r="Y298" t="n">
        <v>1</v>
      </c>
      <c r="Z298" t="n">
        <v>10</v>
      </c>
    </row>
    <row r="299">
      <c r="A299" t="n">
        <v>4</v>
      </c>
      <c r="B299" t="n">
        <v>120</v>
      </c>
      <c r="C299" t="inlineStr">
        <is>
          <t xml:space="preserve">CONCLUIDO	</t>
        </is>
      </c>
      <c r="D299" t="n">
        <v>11.9462</v>
      </c>
      <c r="E299" t="n">
        <v>8.369999999999999</v>
      </c>
      <c r="F299" t="n">
        <v>4.52</v>
      </c>
      <c r="G299" t="n">
        <v>10.86</v>
      </c>
      <c r="H299" t="n">
        <v>0.15</v>
      </c>
      <c r="I299" t="n">
        <v>25</v>
      </c>
      <c r="J299" t="n">
        <v>234.39</v>
      </c>
      <c r="K299" t="n">
        <v>57.72</v>
      </c>
      <c r="L299" t="n">
        <v>2</v>
      </c>
      <c r="M299" t="n">
        <v>23</v>
      </c>
      <c r="N299" t="n">
        <v>54.67</v>
      </c>
      <c r="O299" t="n">
        <v>29142.31</v>
      </c>
      <c r="P299" t="n">
        <v>66.65000000000001</v>
      </c>
      <c r="Q299" t="n">
        <v>610.4</v>
      </c>
      <c r="R299" t="n">
        <v>29.06</v>
      </c>
      <c r="S299" t="n">
        <v>13.88</v>
      </c>
      <c r="T299" t="n">
        <v>7609.16</v>
      </c>
      <c r="U299" t="n">
        <v>0.48</v>
      </c>
      <c r="V299" t="n">
        <v>0.88</v>
      </c>
      <c r="W299" t="n">
        <v>0.09</v>
      </c>
      <c r="X299" t="n">
        <v>0.48</v>
      </c>
      <c r="Y299" t="n">
        <v>1</v>
      </c>
      <c r="Z299" t="n">
        <v>10</v>
      </c>
    </row>
    <row r="300">
      <c r="A300" t="n">
        <v>5</v>
      </c>
      <c r="B300" t="n">
        <v>120</v>
      </c>
      <c r="C300" t="inlineStr">
        <is>
          <t xml:space="preserve">CONCLUIDO	</t>
        </is>
      </c>
      <c r="D300" t="n">
        <v>12.2407</v>
      </c>
      <c r="E300" t="n">
        <v>8.17</v>
      </c>
      <c r="F300" t="n">
        <v>4.46</v>
      </c>
      <c r="G300" t="n">
        <v>12.16</v>
      </c>
      <c r="H300" t="n">
        <v>0.17</v>
      </c>
      <c r="I300" t="n">
        <v>22</v>
      </c>
      <c r="J300" t="n">
        <v>234.82</v>
      </c>
      <c r="K300" t="n">
        <v>57.72</v>
      </c>
      <c r="L300" t="n">
        <v>2.25</v>
      </c>
      <c r="M300" t="n">
        <v>20</v>
      </c>
      <c r="N300" t="n">
        <v>54.85</v>
      </c>
      <c r="O300" t="n">
        <v>29195.29</v>
      </c>
      <c r="P300" t="n">
        <v>65.09999999999999</v>
      </c>
      <c r="Q300" t="n">
        <v>610.3200000000001</v>
      </c>
      <c r="R300" t="n">
        <v>26.94</v>
      </c>
      <c r="S300" t="n">
        <v>13.88</v>
      </c>
      <c r="T300" t="n">
        <v>6565.17</v>
      </c>
      <c r="U300" t="n">
        <v>0.52</v>
      </c>
      <c r="V300" t="n">
        <v>0.89</v>
      </c>
      <c r="W300" t="n">
        <v>0.09</v>
      </c>
      <c r="X300" t="n">
        <v>0.42</v>
      </c>
      <c r="Y300" t="n">
        <v>1</v>
      </c>
      <c r="Z300" t="n">
        <v>10</v>
      </c>
    </row>
    <row r="301">
      <c r="A301" t="n">
        <v>6</v>
      </c>
      <c r="B301" t="n">
        <v>120</v>
      </c>
      <c r="C301" t="inlineStr">
        <is>
          <t xml:space="preserve">CONCLUIDO	</t>
        </is>
      </c>
      <c r="D301" t="n">
        <v>12.6289</v>
      </c>
      <c r="E301" t="n">
        <v>7.92</v>
      </c>
      <c r="F301" t="n">
        <v>4.34</v>
      </c>
      <c r="G301" t="n">
        <v>13.72</v>
      </c>
      <c r="H301" t="n">
        <v>0.19</v>
      </c>
      <c r="I301" t="n">
        <v>19</v>
      </c>
      <c r="J301" t="n">
        <v>235.25</v>
      </c>
      <c r="K301" t="n">
        <v>57.72</v>
      </c>
      <c r="L301" t="n">
        <v>2.5</v>
      </c>
      <c r="M301" t="n">
        <v>17</v>
      </c>
      <c r="N301" t="n">
        <v>55.03</v>
      </c>
      <c r="O301" t="n">
        <v>29248.33</v>
      </c>
      <c r="P301" t="n">
        <v>62.67</v>
      </c>
      <c r="Q301" t="n">
        <v>610.29</v>
      </c>
      <c r="R301" t="n">
        <v>23.22</v>
      </c>
      <c r="S301" t="n">
        <v>13.88</v>
      </c>
      <c r="T301" t="n">
        <v>4718.85</v>
      </c>
      <c r="U301" t="n">
        <v>0.6</v>
      </c>
      <c r="V301" t="n">
        <v>0.92</v>
      </c>
      <c r="W301" t="n">
        <v>0.08</v>
      </c>
      <c r="X301" t="n">
        <v>0.3</v>
      </c>
      <c r="Y301" t="n">
        <v>1</v>
      </c>
      <c r="Z301" t="n">
        <v>10</v>
      </c>
    </row>
    <row r="302">
      <c r="A302" t="n">
        <v>7</v>
      </c>
      <c r="B302" t="n">
        <v>120</v>
      </c>
      <c r="C302" t="inlineStr">
        <is>
          <t xml:space="preserve">CONCLUIDO	</t>
        </is>
      </c>
      <c r="D302" t="n">
        <v>12.5453</v>
      </c>
      <c r="E302" t="n">
        <v>7.97</v>
      </c>
      <c r="F302" t="n">
        <v>4.44</v>
      </c>
      <c r="G302" t="n">
        <v>14.81</v>
      </c>
      <c r="H302" t="n">
        <v>0.21</v>
      </c>
      <c r="I302" t="n">
        <v>18</v>
      </c>
      <c r="J302" t="n">
        <v>235.68</v>
      </c>
      <c r="K302" t="n">
        <v>57.72</v>
      </c>
      <c r="L302" t="n">
        <v>2.75</v>
      </c>
      <c r="M302" t="n">
        <v>16</v>
      </c>
      <c r="N302" t="n">
        <v>55.21</v>
      </c>
      <c r="O302" t="n">
        <v>29301.44</v>
      </c>
      <c r="P302" t="n">
        <v>63.81</v>
      </c>
      <c r="Q302" t="n">
        <v>610.36</v>
      </c>
      <c r="R302" t="n">
        <v>27.17</v>
      </c>
      <c r="S302" t="n">
        <v>13.88</v>
      </c>
      <c r="T302" t="n">
        <v>6702.27</v>
      </c>
      <c r="U302" t="n">
        <v>0.51</v>
      </c>
      <c r="V302" t="n">
        <v>0.9</v>
      </c>
      <c r="W302" t="n">
        <v>0.07000000000000001</v>
      </c>
      <c r="X302" t="n">
        <v>0.4</v>
      </c>
      <c r="Y302" t="n">
        <v>1</v>
      </c>
      <c r="Z302" t="n">
        <v>10</v>
      </c>
    </row>
    <row r="303">
      <c r="A303" t="n">
        <v>8</v>
      </c>
      <c r="B303" t="n">
        <v>120</v>
      </c>
      <c r="C303" t="inlineStr">
        <is>
          <t xml:space="preserve">CONCLUIDO	</t>
        </is>
      </c>
      <c r="D303" t="n">
        <v>12.848</v>
      </c>
      <c r="E303" t="n">
        <v>7.78</v>
      </c>
      <c r="F303" t="n">
        <v>4.35</v>
      </c>
      <c r="G303" t="n">
        <v>16.3</v>
      </c>
      <c r="H303" t="n">
        <v>0.23</v>
      </c>
      <c r="I303" t="n">
        <v>16</v>
      </c>
      <c r="J303" t="n">
        <v>236.11</v>
      </c>
      <c r="K303" t="n">
        <v>57.72</v>
      </c>
      <c r="L303" t="n">
        <v>3</v>
      </c>
      <c r="M303" t="n">
        <v>14</v>
      </c>
      <c r="N303" t="n">
        <v>55.39</v>
      </c>
      <c r="O303" t="n">
        <v>29354.61</v>
      </c>
      <c r="P303" t="n">
        <v>61.69</v>
      </c>
      <c r="Q303" t="n">
        <v>610.3</v>
      </c>
      <c r="R303" t="n">
        <v>23.54</v>
      </c>
      <c r="S303" t="n">
        <v>13.88</v>
      </c>
      <c r="T303" t="n">
        <v>4897.16</v>
      </c>
      <c r="U303" t="n">
        <v>0.59</v>
      </c>
      <c r="V303" t="n">
        <v>0.92</v>
      </c>
      <c r="W303" t="n">
        <v>0.08</v>
      </c>
      <c r="X303" t="n">
        <v>0.3</v>
      </c>
      <c r="Y303" t="n">
        <v>1</v>
      </c>
      <c r="Z303" t="n">
        <v>10</v>
      </c>
    </row>
    <row r="304">
      <c r="A304" t="n">
        <v>9</v>
      </c>
      <c r="B304" t="n">
        <v>120</v>
      </c>
      <c r="C304" t="inlineStr">
        <is>
          <t xml:space="preserve">CONCLUIDO	</t>
        </is>
      </c>
      <c r="D304" t="n">
        <v>12.9408</v>
      </c>
      <c r="E304" t="n">
        <v>7.73</v>
      </c>
      <c r="F304" t="n">
        <v>4.34</v>
      </c>
      <c r="G304" t="n">
        <v>17.34</v>
      </c>
      <c r="H304" t="n">
        <v>0.24</v>
      </c>
      <c r="I304" t="n">
        <v>15</v>
      </c>
      <c r="J304" t="n">
        <v>236.54</v>
      </c>
      <c r="K304" t="n">
        <v>57.72</v>
      </c>
      <c r="L304" t="n">
        <v>3.25</v>
      </c>
      <c r="M304" t="n">
        <v>13</v>
      </c>
      <c r="N304" t="n">
        <v>55.57</v>
      </c>
      <c r="O304" t="n">
        <v>29407.85</v>
      </c>
      <c r="P304" t="n">
        <v>60.91</v>
      </c>
      <c r="Q304" t="n">
        <v>610.4</v>
      </c>
      <c r="R304" t="n">
        <v>23.2</v>
      </c>
      <c r="S304" t="n">
        <v>13.88</v>
      </c>
      <c r="T304" t="n">
        <v>4728.29</v>
      </c>
      <c r="U304" t="n">
        <v>0.6</v>
      </c>
      <c r="V304" t="n">
        <v>0.92</v>
      </c>
      <c r="W304" t="n">
        <v>0.08</v>
      </c>
      <c r="X304" t="n">
        <v>0.29</v>
      </c>
      <c r="Y304" t="n">
        <v>1</v>
      </c>
      <c r="Z304" t="n">
        <v>10</v>
      </c>
    </row>
    <row r="305">
      <c r="A305" t="n">
        <v>10</v>
      </c>
      <c r="B305" t="n">
        <v>120</v>
      </c>
      <c r="C305" t="inlineStr">
        <is>
          <t xml:space="preserve">CONCLUIDO	</t>
        </is>
      </c>
      <c r="D305" t="n">
        <v>13.0563</v>
      </c>
      <c r="E305" t="n">
        <v>7.66</v>
      </c>
      <c r="F305" t="n">
        <v>4.31</v>
      </c>
      <c r="G305" t="n">
        <v>18.48</v>
      </c>
      <c r="H305" t="n">
        <v>0.26</v>
      </c>
      <c r="I305" t="n">
        <v>14</v>
      </c>
      <c r="J305" t="n">
        <v>236.98</v>
      </c>
      <c r="K305" t="n">
        <v>57.72</v>
      </c>
      <c r="L305" t="n">
        <v>3.5</v>
      </c>
      <c r="M305" t="n">
        <v>12</v>
      </c>
      <c r="N305" t="n">
        <v>55.75</v>
      </c>
      <c r="O305" t="n">
        <v>29461.15</v>
      </c>
      <c r="P305" t="n">
        <v>59.94</v>
      </c>
      <c r="Q305" t="n">
        <v>610.34</v>
      </c>
      <c r="R305" t="n">
        <v>22.5</v>
      </c>
      <c r="S305" t="n">
        <v>13.88</v>
      </c>
      <c r="T305" t="n">
        <v>4385.68</v>
      </c>
      <c r="U305" t="n">
        <v>0.62</v>
      </c>
      <c r="V305" t="n">
        <v>0.93</v>
      </c>
      <c r="W305" t="n">
        <v>0.08</v>
      </c>
      <c r="X305" t="n">
        <v>0.27</v>
      </c>
      <c r="Y305" t="n">
        <v>1</v>
      </c>
      <c r="Z305" t="n">
        <v>10</v>
      </c>
    </row>
    <row r="306">
      <c r="A306" t="n">
        <v>11</v>
      </c>
      <c r="B306" t="n">
        <v>120</v>
      </c>
      <c r="C306" t="inlineStr">
        <is>
          <t xml:space="preserve">CONCLUIDO	</t>
        </is>
      </c>
      <c r="D306" t="n">
        <v>13.1892</v>
      </c>
      <c r="E306" t="n">
        <v>7.58</v>
      </c>
      <c r="F306" t="n">
        <v>4.28</v>
      </c>
      <c r="G306" t="n">
        <v>19.76</v>
      </c>
      <c r="H306" t="n">
        <v>0.28</v>
      </c>
      <c r="I306" t="n">
        <v>13</v>
      </c>
      <c r="J306" t="n">
        <v>237.41</v>
      </c>
      <c r="K306" t="n">
        <v>57.72</v>
      </c>
      <c r="L306" t="n">
        <v>3.75</v>
      </c>
      <c r="M306" t="n">
        <v>11</v>
      </c>
      <c r="N306" t="n">
        <v>55.93</v>
      </c>
      <c r="O306" t="n">
        <v>29514.51</v>
      </c>
      <c r="P306" t="n">
        <v>58.93</v>
      </c>
      <c r="Q306" t="n">
        <v>610.26</v>
      </c>
      <c r="R306" t="n">
        <v>21.52</v>
      </c>
      <c r="S306" t="n">
        <v>13.88</v>
      </c>
      <c r="T306" t="n">
        <v>3902.42</v>
      </c>
      <c r="U306" t="n">
        <v>0.65</v>
      </c>
      <c r="V306" t="n">
        <v>0.93</v>
      </c>
      <c r="W306" t="n">
        <v>0.07000000000000001</v>
      </c>
      <c r="X306" t="n">
        <v>0.24</v>
      </c>
      <c r="Y306" t="n">
        <v>1</v>
      </c>
      <c r="Z306" t="n">
        <v>10</v>
      </c>
    </row>
    <row r="307">
      <c r="A307" t="n">
        <v>12</v>
      </c>
      <c r="B307" t="n">
        <v>120</v>
      </c>
      <c r="C307" t="inlineStr">
        <is>
          <t xml:space="preserve">CONCLUIDO	</t>
        </is>
      </c>
      <c r="D307" t="n">
        <v>13.2998</v>
      </c>
      <c r="E307" t="n">
        <v>7.52</v>
      </c>
      <c r="F307" t="n">
        <v>4.26</v>
      </c>
      <c r="G307" t="n">
        <v>21.32</v>
      </c>
      <c r="H307" t="n">
        <v>0.3</v>
      </c>
      <c r="I307" t="n">
        <v>12</v>
      </c>
      <c r="J307" t="n">
        <v>237.84</v>
      </c>
      <c r="K307" t="n">
        <v>57.72</v>
      </c>
      <c r="L307" t="n">
        <v>4</v>
      </c>
      <c r="M307" t="n">
        <v>10</v>
      </c>
      <c r="N307" t="n">
        <v>56.12</v>
      </c>
      <c r="O307" t="n">
        <v>29567.95</v>
      </c>
      <c r="P307" t="n">
        <v>58.05</v>
      </c>
      <c r="Q307" t="n">
        <v>610.26</v>
      </c>
      <c r="R307" t="n">
        <v>20.94</v>
      </c>
      <c r="S307" t="n">
        <v>13.88</v>
      </c>
      <c r="T307" t="n">
        <v>3615.06</v>
      </c>
      <c r="U307" t="n">
        <v>0.66</v>
      </c>
      <c r="V307" t="n">
        <v>0.9399999999999999</v>
      </c>
      <c r="W307" t="n">
        <v>0.07000000000000001</v>
      </c>
      <c r="X307" t="n">
        <v>0.22</v>
      </c>
      <c r="Y307" t="n">
        <v>1</v>
      </c>
      <c r="Z307" t="n">
        <v>10</v>
      </c>
    </row>
    <row r="308">
      <c r="A308" t="n">
        <v>13</v>
      </c>
      <c r="B308" t="n">
        <v>120</v>
      </c>
      <c r="C308" t="inlineStr">
        <is>
          <t xml:space="preserve">CONCLUIDO	</t>
        </is>
      </c>
      <c r="D308" t="n">
        <v>13.4298</v>
      </c>
      <c r="E308" t="n">
        <v>7.45</v>
      </c>
      <c r="F308" t="n">
        <v>4.24</v>
      </c>
      <c r="G308" t="n">
        <v>23.11</v>
      </c>
      <c r="H308" t="n">
        <v>0.32</v>
      </c>
      <c r="I308" t="n">
        <v>11</v>
      </c>
      <c r="J308" t="n">
        <v>238.28</v>
      </c>
      <c r="K308" t="n">
        <v>57.72</v>
      </c>
      <c r="L308" t="n">
        <v>4.25</v>
      </c>
      <c r="M308" t="n">
        <v>9</v>
      </c>
      <c r="N308" t="n">
        <v>56.3</v>
      </c>
      <c r="O308" t="n">
        <v>29621.44</v>
      </c>
      <c r="P308" t="n">
        <v>57.13</v>
      </c>
      <c r="Q308" t="n">
        <v>610.3</v>
      </c>
      <c r="R308" t="n">
        <v>20.12</v>
      </c>
      <c r="S308" t="n">
        <v>13.88</v>
      </c>
      <c r="T308" t="n">
        <v>3209.65</v>
      </c>
      <c r="U308" t="n">
        <v>0.6899999999999999</v>
      </c>
      <c r="V308" t="n">
        <v>0.9399999999999999</v>
      </c>
      <c r="W308" t="n">
        <v>0.07000000000000001</v>
      </c>
      <c r="X308" t="n">
        <v>0.2</v>
      </c>
      <c r="Y308" t="n">
        <v>1</v>
      </c>
      <c r="Z308" t="n">
        <v>10</v>
      </c>
    </row>
    <row r="309">
      <c r="A309" t="n">
        <v>14</v>
      </c>
      <c r="B309" t="n">
        <v>120</v>
      </c>
      <c r="C309" t="inlineStr">
        <is>
          <t xml:space="preserve">CONCLUIDO	</t>
        </is>
      </c>
      <c r="D309" t="n">
        <v>13.6013</v>
      </c>
      <c r="E309" t="n">
        <v>7.35</v>
      </c>
      <c r="F309" t="n">
        <v>4.19</v>
      </c>
      <c r="G309" t="n">
        <v>25.13</v>
      </c>
      <c r="H309" t="n">
        <v>0.34</v>
      </c>
      <c r="I309" t="n">
        <v>10</v>
      </c>
      <c r="J309" t="n">
        <v>238.71</v>
      </c>
      <c r="K309" t="n">
        <v>57.72</v>
      </c>
      <c r="L309" t="n">
        <v>4.5</v>
      </c>
      <c r="M309" t="n">
        <v>8</v>
      </c>
      <c r="N309" t="n">
        <v>56.49</v>
      </c>
      <c r="O309" t="n">
        <v>29675.01</v>
      </c>
      <c r="P309" t="n">
        <v>55.45</v>
      </c>
      <c r="Q309" t="n">
        <v>610.27</v>
      </c>
      <c r="R309" t="n">
        <v>18.41</v>
      </c>
      <c r="S309" t="n">
        <v>13.88</v>
      </c>
      <c r="T309" t="n">
        <v>2359.95</v>
      </c>
      <c r="U309" t="n">
        <v>0.75</v>
      </c>
      <c r="V309" t="n">
        <v>0.95</v>
      </c>
      <c r="W309" t="n">
        <v>0.07000000000000001</v>
      </c>
      <c r="X309" t="n">
        <v>0.15</v>
      </c>
      <c r="Y309" t="n">
        <v>1</v>
      </c>
      <c r="Z309" t="n">
        <v>10</v>
      </c>
    </row>
    <row r="310">
      <c r="A310" t="n">
        <v>15</v>
      </c>
      <c r="B310" t="n">
        <v>120</v>
      </c>
      <c r="C310" t="inlineStr">
        <is>
          <t xml:space="preserve">CONCLUIDO	</t>
        </is>
      </c>
      <c r="D310" t="n">
        <v>13.5277</v>
      </c>
      <c r="E310" t="n">
        <v>7.39</v>
      </c>
      <c r="F310" t="n">
        <v>4.23</v>
      </c>
      <c r="G310" t="n">
        <v>25.37</v>
      </c>
      <c r="H310" t="n">
        <v>0.35</v>
      </c>
      <c r="I310" t="n">
        <v>10</v>
      </c>
      <c r="J310" t="n">
        <v>239.14</v>
      </c>
      <c r="K310" t="n">
        <v>57.72</v>
      </c>
      <c r="L310" t="n">
        <v>4.75</v>
      </c>
      <c r="M310" t="n">
        <v>8</v>
      </c>
      <c r="N310" t="n">
        <v>56.67</v>
      </c>
      <c r="O310" t="n">
        <v>29728.63</v>
      </c>
      <c r="P310" t="n">
        <v>55.72</v>
      </c>
      <c r="Q310" t="n">
        <v>610.33</v>
      </c>
      <c r="R310" t="n">
        <v>20.05</v>
      </c>
      <c r="S310" t="n">
        <v>13.88</v>
      </c>
      <c r="T310" t="n">
        <v>3181.37</v>
      </c>
      <c r="U310" t="n">
        <v>0.6899999999999999</v>
      </c>
      <c r="V310" t="n">
        <v>0.9399999999999999</v>
      </c>
      <c r="W310" t="n">
        <v>0.07000000000000001</v>
      </c>
      <c r="X310" t="n">
        <v>0.19</v>
      </c>
      <c r="Y310" t="n">
        <v>1</v>
      </c>
      <c r="Z310" t="n">
        <v>10</v>
      </c>
    </row>
    <row r="311">
      <c r="A311" t="n">
        <v>16</v>
      </c>
      <c r="B311" t="n">
        <v>120</v>
      </c>
      <c r="C311" t="inlineStr">
        <is>
          <t xml:space="preserve">CONCLUIDO	</t>
        </is>
      </c>
      <c r="D311" t="n">
        <v>13.6586</v>
      </c>
      <c r="E311" t="n">
        <v>7.32</v>
      </c>
      <c r="F311" t="n">
        <v>4.2</v>
      </c>
      <c r="G311" t="n">
        <v>28.02</v>
      </c>
      <c r="H311" t="n">
        <v>0.37</v>
      </c>
      <c r="I311" t="n">
        <v>9</v>
      </c>
      <c r="J311" t="n">
        <v>239.58</v>
      </c>
      <c r="K311" t="n">
        <v>57.72</v>
      </c>
      <c r="L311" t="n">
        <v>5</v>
      </c>
      <c r="M311" t="n">
        <v>7</v>
      </c>
      <c r="N311" t="n">
        <v>56.86</v>
      </c>
      <c r="O311" t="n">
        <v>29782.33</v>
      </c>
      <c r="P311" t="n">
        <v>54.61</v>
      </c>
      <c r="Q311" t="n">
        <v>610.26</v>
      </c>
      <c r="R311" t="n">
        <v>19.16</v>
      </c>
      <c r="S311" t="n">
        <v>13.88</v>
      </c>
      <c r="T311" t="n">
        <v>2738.79</v>
      </c>
      <c r="U311" t="n">
        <v>0.72</v>
      </c>
      <c r="V311" t="n">
        <v>0.95</v>
      </c>
      <c r="W311" t="n">
        <v>0.07000000000000001</v>
      </c>
      <c r="X311" t="n">
        <v>0.16</v>
      </c>
      <c r="Y311" t="n">
        <v>1</v>
      </c>
      <c r="Z311" t="n">
        <v>10</v>
      </c>
    </row>
    <row r="312">
      <c r="A312" t="n">
        <v>17</v>
      </c>
      <c r="B312" t="n">
        <v>120</v>
      </c>
      <c r="C312" t="inlineStr">
        <is>
          <t xml:space="preserve">CONCLUIDO	</t>
        </is>
      </c>
      <c r="D312" t="n">
        <v>13.6586</v>
      </c>
      <c r="E312" t="n">
        <v>7.32</v>
      </c>
      <c r="F312" t="n">
        <v>4.2</v>
      </c>
      <c r="G312" t="n">
        <v>28.02</v>
      </c>
      <c r="H312" t="n">
        <v>0.39</v>
      </c>
      <c r="I312" t="n">
        <v>9</v>
      </c>
      <c r="J312" t="n">
        <v>240.02</v>
      </c>
      <c r="K312" t="n">
        <v>57.72</v>
      </c>
      <c r="L312" t="n">
        <v>5.25</v>
      </c>
      <c r="M312" t="n">
        <v>7</v>
      </c>
      <c r="N312" t="n">
        <v>57.04</v>
      </c>
      <c r="O312" t="n">
        <v>29836.09</v>
      </c>
      <c r="P312" t="n">
        <v>53.85</v>
      </c>
      <c r="Q312" t="n">
        <v>610.37</v>
      </c>
      <c r="R312" t="n">
        <v>19.17</v>
      </c>
      <c r="S312" t="n">
        <v>13.88</v>
      </c>
      <c r="T312" t="n">
        <v>2745.6</v>
      </c>
      <c r="U312" t="n">
        <v>0.72</v>
      </c>
      <c r="V312" t="n">
        <v>0.95</v>
      </c>
      <c r="W312" t="n">
        <v>0.07000000000000001</v>
      </c>
      <c r="X312" t="n">
        <v>0.16</v>
      </c>
      <c r="Y312" t="n">
        <v>1</v>
      </c>
      <c r="Z312" t="n">
        <v>10</v>
      </c>
    </row>
    <row r="313">
      <c r="A313" t="n">
        <v>18</v>
      </c>
      <c r="B313" t="n">
        <v>120</v>
      </c>
      <c r="C313" t="inlineStr">
        <is>
          <t xml:space="preserve">CONCLUIDO	</t>
        </is>
      </c>
      <c r="D313" t="n">
        <v>13.7778</v>
      </c>
      <c r="E313" t="n">
        <v>7.26</v>
      </c>
      <c r="F313" t="n">
        <v>4.18</v>
      </c>
      <c r="G313" t="n">
        <v>31.39</v>
      </c>
      <c r="H313" t="n">
        <v>0.41</v>
      </c>
      <c r="I313" t="n">
        <v>8</v>
      </c>
      <c r="J313" t="n">
        <v>240.45</v>
      </c>
      <c r="K313" t="n">
        <v>57.72</v>
      </c>
      <c r="L313" t="n">
        <v>5.5</v>
      </c>
      <c r="M313" t="n">
        <v>6</v>
      </c>
      <c r="N313" t="n">
        <v>57.23</v>
      </c>
      <c r="O313" t="n">
        <v>29890.04</v>
      </c>
      <c r="P313" t="n">
        <v>52.87</v>
      </c>
      <c r="Q313" t="n">
        <v>610.27</v>
      </c>
      <c r="R313" t="n">
        <v>18.53</v>
      </c>
      <c r="S313" t="n">
        <v>13.88</v>
      </c>
      <c r="T313" t="n">
        <v>2431.18</v>
      </c>
      <c r="U313" t="n">
        <v>0.75</v>
      </c>
      <c r="V313" t="n">
        <v>0.95</v>
      </c>
      <c r="W313" t="n">
        <v>0.07000000000000001</v>
      </c>
      <c r="X313" t="n">
        <v>0.14</v>
      </c>
      <c r="Y313" t="n">
        <v>1</v>
      </c>
      <c r="Z313" t="n">
        <v>10</v>
      </c>
    </row>
    <row r="314">
      <c r="A314" t="n">
        <v>19</v>
      </c>
      <c r="B314" t="n">
        <v>120</v>
      </c>
      <c r="C314" t="inlineStr">
        <is>
          <t xml:space="preserve">CONCLUIDO	</t>
        </is>
      </c>
      <c r="D314" t="n">
        <v>13.7915</v>
      </c>
      <c r="E314" t="n">
        <v>7.25</v>
      </c>
      <c r="F314" t="n">
        <v>4.18</v>
      </c>
      <c r="G314" t="n">
        <v>31.33</v>
      </c>
      <c r="H314" t="n">
        <v>0.42</v>
      </c>
      <c r="I314" t="n">
        <v>8</v>
      </c>
      <c r="J314" t="n">
        <v>240.89</v>
      </c>
      <c r="K314" t="n">
        <v>57.72</v>
      </c>
      <c r="L314" t="n">
        <v>5.75</v>
      </c>
      <c r="M314" t="n">
        <v>6</v>
      </c>
      <c r="N314" t="n">
        <v>57.42</v>
      </c>
      <c r="O314" t="n">
        <v>29943.94</v>
      </c>
      <c r="P314" t="n">
        <v>52.06</v>
      </c>
      <c r="Q314" t="n">
        <v>610.26</v>
      </c>
      <c r="R314" t="n">
        <v>18.33</v>
      </c>
      <c r="S314" t="n">
        <v>13.88</v>
      </c>
      <c r="T314" t="n">
        <v>2330</v>
      </c>
      <c r="U314" t="n">
        <v>0.76</v>
      </c>
      <c r="V314" t="n">
        <v>0.95</v>
      </c>
      <c r="W314" t="n">
        <v>0.07000000000000001</v>
      </c>
      <c r="X314" t="n">
        <v>0.14</v>
      </c>
      <c r="Y314" t="n">
        <v>1</v>
      </c>
      <c r="Z314" t="n">
        <v>10</v>
      </c>
    </row>
    <row r="315">
      <c r="A315" t="n">
        <v>20</v>
      </c>
      <c r="B315" t="n">
        <v>120</v>
      </c>
      <c r="C315" t="inlineStr">
        <is>
          <t xml:space="preserve">CONCLUIDO	</t>
        </is>
      </c>
      <c r="D315" t="n">
        <v>13.7899</v>
      </c>
      <c r="E315" t="n">
        <v>7.25</v>
      </c>
      <c r="F315" t="n">
        <v>4.18</v>
      </c>
      <c r="G315" t="n">
        <v>31.34</v>
      </c>
      <c r="H315" t="n">
        <v>0.44</v>
      </c>
      <c r="I315" t="n">
        <v>8</v>
      </c>
      <c r="J315" t="n">
        <v>241.33</v>
      </c>
      <c r="K315" t="n">
        <v>57.72</v>
      </c>
      <c r="L315" t="n">
        <v>6</v>
      </c>
      <c r="M315" t="n">
        <v>6</v>
      </c>
      <c r="N315" t="n">
        <v>57.6</v>
      </c>
      <c r="O315" t="n">
        <v>29997.9</v>
      </c>
      <c r="P315" t="n">
        <v>51.22</v>
      </c>
      <c r="Q315" t="n">
        <v>610.26</v>
      </c>
      <c r="R315" t="n">
        <v>18.28</v>
      </c>
      <c r="S315" t="n">
        <v>13.88</v>
      </c>
      <c r="T315" t="n">
        <v>2302.92</v>
      </c>
      <c r="U315" t="n">
        <v>0.76</v>
      </c>
      <c r="V315" t="n">
        <v>0.95</v>
      </c>
      <c r="W315" t="n">
        <v>0.07000000000000001</v>
      </c>
      <c r="X315" t="n">
        <v>0.14</v>
      </c>
      <c r="Y315" t="n">
        <v>1</v>
      </c>
      <c r="Z315" t="n">
        <v>10</v>
      </c>
    </row>
    <row r="316">
      <c r="A316" t="n">
        <v>21</v>
      </c>
      <c r="B316" t="n">
        <v>120</v>
      </c>
      <c r="C316" t="inlineStr">
        <is>
          <t xml:space="preserve">CONCLUIDO	</t>
        </is>
      </c>
      <c r="D316" t="n">
        <v>13.9589</v>
      </c>
      <c r="E316" t="n">
        <v>7.16</v>
      </c>
      <c r="F316" t="n">
        <v>4.14</v>
      </c>
      <c r="G316" t="n">
        <v>35.45</v>
      </c>
      <c r="H316" t="n">
        <v>0.46</v>
      </c>
      <c r="I316" t="n">
        <v>7</v>
      </c>
      <c r="J316" t="n">
        <v>241.77</v>
      </c>
      <c r="K316" t="n">
        <v>57.72</v>
      </c>
      <c r="L316" t="n">
        <v>6.25</v>
      </c>
      <c r="M316" t="n">
        <v>4</v>
      </c>
      <c r="N316" t="n">
        <v>57.79</v>
      </c>
      <c r="O316" t="n">
        <v>30051.93</v>
      </c>
      <c r="P316" t="n">
        <v>49.89</v>
      </c>
      <c r="Q316" t="n">
        <v>610.33</v>
      </c>
      <c r="R316" t="n">
        <v>16.94</v>
      </c>
      <c r="S316" t="n">
        <v>13.88</v>
      </c>
      <c r="T316" t="n">
        <v>1638.81</v>
      </c>
      <c r="U316" t="n">
        <v>0.82</v>
      </c>
      <c r="V316" t="n">
        <v>0.96</v>
      </c>
      <c r="W316" t="n">
        <v>0.06</v>
      </c>
      <c r="X316" t="n">
        <v>0.1</v>
      </c>
      <c r="Y316" t="n">
        <v>1</v>
      </c>
      <c r="Z316" t="n">
        <v>10</v>
      </c>
    </row>
    <row r="317">
      <c r="A317" t="n">
        <v>22</v>
      </c>
      <c r="B317" t="n">
        <v>120</v>
      </c>
      <c r="C317" t="inlineStr">
        <is>
          <t xml:space="preserve">CONCLUIDO	</t>
        </is>
      </c>
      <c r="D317" t="n">
        <v>13.8793</v>
      </c>
      <c r="E317" t="n">
        <v>7.2</v>
      </c>
      <c r="F317" t="n">
        <v>4.18</v>
      </c>
      <c r="G317" t="n">
        <v>35.8</v>
      </c>
      <c r="H317" t="n">
        <v>0.48</v>
      </c>
      <c r="I317" t="n">
        <v>7</v>
      </c>
      <c r="J317" t="n">
        <v>242.2</v>
      </c>
      <c r="K317" t="n">
        <v>57.72</v>
      </c>
      <c r="L317" t="n">
        <v>6.5</v>
      </c>
      <c r="M317" t="n">
        <v>4</v>
      </c>
      <c r="N317" t="n">
        <v>57.98</v>
      </c>
      <c r="O317" t="n">
        <v>30106.03</v>
      </c>
      <c r="P317" t="n">
        <v>50.01</v>
      </c>
      <c r="Q317" t="n">
        <v>610.26</v>
      </c>
      <c r="R317" t="n">
        <v>18.38</v>
      </c>
      <c r="S317" t="n">
        <v>13.88</v>
      </c>
      <c r="T317" t="n">
        <v>2358.13</v>
      </c>
      <c r="U317" t="n">
        <v>0.76</v>
      </c>
      <c r="V317" t="n">
        <v>0.95</v>
      </c>
      <c r="W317" t="n">
        <v>0.07000000000000001</v>
      </c>
      <c r="X317" t="n">
        <v>0.14</v>
      </c>
      <c r="Y317" t="n">
        <v>1</v>
      </c>
      <c r="Z317" t="n">
        <v>10</v>
      </c>
    </row>
    <row r="318">
      <c r="A318" t="n">
        <v>23</v>
      </c>
      <c r="B318" t="n">
        <v>120</v>
      </c>
      <c r="C318" t="inlineStr">
        <is>
          <t xml:space="preserve">CONCLUIDO	</t>
        </is>
      </c>
      <c r="D318" t="n">
        <v>13.8985</v>
      </c>
      <c r="E318" t="n">
        <v>7.2</v>
      </c>
      <c r="F318" t="n">
        <v>4.17</v>
      </c>
      <c r="G318" t="n">
        <v>35.72</v>
      </c>
      <c r="H318" t="n">
        <v>0.49</v>
      </c>
      <c r="I318" t="n">
        <v>7</v>
      </c>
      <c r="J318" t="n">
        <v>242.64</v>
      </c>
      <c r="K318" t="n">
        <v>57.72</v>
      </c>
      <c r="L318" t="n">
        <v>6.75</v>
      </c>
      <c r="M318" t="n">
        <v>3</v>
      </c>
      <c r="N318" t="n">
        <v>58.17</v>
      </c>
      <c r="O318" t="n">
        <v>30160.2</v>
      </c>
      <c r="P318" t="n">
        <v>48.57</v>
      </c>
      <c r="Q318" t="n">
        <v>610.26</v>
      </c>
      <c r="R318" t="n">
        <v>17.94</v>
      </c>
      <c r="S318" t="n">
        <v>13.88</v>
      </c>
      <c r="T318" t="n">
        <v>2140.5</v>
      </c>
      <c r="U318" t="n">
        <v>0.77</v>
      </c>
      <c r="V318" t="n">
        <v>0.96</v>
      </c>
      <c r="W318" t="n">
        <v>0.07000000000000001</v>
      </c>
      <c r="X318" t="n">
        <v>0.13</v>
      </c>
      <c r="Y318" t="n">
        <v>1</v>
      </c>
      <c r="Z318" t="n">
        <v>10</v>
      </c>
    </row>
    <row r="319">
      <c r="A319" t="n">
        <v>24</v>
      </c>
      <c r="B319" t="n">
        <v>120</v>
      </c>
      <c r="C319" t="inlineStr">
        <is>
          <t xml:space="preserve">CONCLUIDO	</t>
        </is>
      </c>
      <c r="D319" t="n">
        <v>13.8948</v>
      </c>
      <c r="E319" t="n">
        <v>7.2</v>
      </c>
      <c r="F319" t="n">
        <v>4.17</v>
      </c>
      <c r="G319" t="n">
        <v>35.74</v>
      </c>
      <c r="H319" t="n">
        <v>0.51</v>
      </c>
      <c r="I319" t="n">
        <v>7</v>
      </c>
      <c r="J319" t="n">
        <v>243.08</v>
      </c>
      <c r="K319" t="n">
        <v>57.72</v>
      </c>
      <c r="L319" t="n">
        <v>7</v>
      </c>
      <c r="M319" t="n">
        <v>0</v>
      </c>
      <c r="N319" t="n">
        <v>58.36</v>
      </c>
      <c r="O319" t="n">
        <v>30214.44</v>
      </c>
      <c r="P319" t="n">
        <v>48.41</v>
      </c>
      <c r="Q319" t="n">
        <v>610.26</v>
      </c>
      <c r="R319" t="n">
        <v>17.87</v>
      </c>
      <c r="S319" t="n">
        <v>13.88</v>
      </c>
      <c r="T319" t="n">
        <v>2103.8</v>
      </c>
      <c r="U319" t="n">
        <v>0.78</v>
      </c>
      <c r="V319" t="n">
        <v>0.96</v>
      </c>
      <c r="W319" t="n">
        <v>0.07000000000000001</v>
      </c>
      <c r="X319" t="n">
        <v>0.13</v>
      </c>
      <c r="Y319" t="n">
        <v>1</v>
      </c>
      <c r="Z319" t="n">
        <v>10</v>
      </c>
    </row>
    <row r="320">
      <c r="A320" t="n">
        <v>0</v>
      </c>
      <c r="B320" t="n">
        <v>145</v>
      </c>
      <c r="C320" t="inlineStr">
        <is>
          <t xml:space="preserve">CONCLUIDO	</t>
        </is>
      </c>
      <c r="D320" t="n">
        <v>8.190799999999999</v>
      </c>
      <c r="E320" t="n">
        <v>12.21</v>
      </c>
      <c r="F320" t="n">
        <v>5.49</v>
      </c>
      <c r="G320" t="n">
        <v>4.7</v>
      </c>
      <c r="H320" t="n">
        <v>0.06</v>
      </c>
      <c r="I320" t="n">
        <v>70</v>
      </c>
      <c r="J320" t="n">
        <v>285.18</v>
      </c>
      <c r="K320" t="n">
        <v>61.2</v>
      </c>
      <c r="L320" t="n">
        <v>1</v>
      </c>
      <c r="M320" t="n">
        <v>68</v>
      </c>
      <c r="N320" t="n">
        <v>77.98</v>
      </c>
      <c r="O320" t="n">
        <v>35406.83</v>
      </c>
      <c r="P320" t="n">
        <v>95.76000000000001</v>
      </c>
      <c r="Q320" t="n">
        <v>610.7</v>
      </c>
      <c r="R320" t="n">
        <v>59.3</v>
      </c>
      <c r="S320" t="n">
        <v>13.88</v>
      </c>
      <c r="T320" t="n">
        <v>22504.88</v>
      </c>
      <c r="U320" t="n">
        <v>0.23</v>
      </c>
      <c r="V320" t="n">
        <v>0.73</v>
      </c>
      <c r="W320" t="n">
        <v>0.17</v>
      </c>
      <c r="X320" t="n">
        <v>1.44</v>
      </c>
      <c r="Y320" t="n">
        <v>1</v>
      </c>
      <c r="Z320" t="n">
        <v>10</v>
      </c>
    </row>
    <row r="321">
      <c r="A321" t="n">
        <v>1</v>
      </c>
      <c r="B321" t="n">
        <v>145</v>
      </c>
      <c r="C321" t="inlineStr">
        <is>
          <t xml:space="preserve">CONCLUIDO	</t>
        </is>
      </c>
      <c r="D321" t="n">
        <v>9.2142</v>
      </c>
      <c r="E321" t="n">
        <v>10.85</v>
      </c>
      <c r="F321" t="n">
        <v>5.1</v>
      </c>
      <c r="G321" t="n">
        <v>5.89</v>
      </c>
      <c r="H321" t="n">
        <v>0.08</v>
      </c>
      <c r="I321" t="n">
        <v>52</v>
      </c>
      <c r="J321" t="n">
        <v>285.68</v>
      </c>
      <c r="K321" t="n">
        <v>61.2</v>
      </c>
      <c r="L321" t="n">
        <v>1.25</v>
      </c>
      <c r="M321" t="n">
        <v>50</v>
      </c>
      <c r="N321" t="n">
        <v>78.23999999999999</v>
      </c>
      <c r="O321" t="n">
        <v>35468.6</v>
      </c>
      <c r="P321" t="n">
        <v>88.51000000000001</v>
      </c>
      <c r="Q321" t="n">
        <v>610.5599999999999</v>
      </c>
      <c r="R321" t="n">
        <v>47.32</v>
      </c>
      <c r="S321" t="n">
        <v>13.88</v>
      </c>
      <c r="T321" t="n">
        <v>16605.53</v>
      </c>
      <c r="U321" t="n">
        <v>0.29</v>
      </c>
      <c r="V321" t="n">
        <v>0.78</v>
      </c>
      <c r="W321" t="n">
        <v>0.13</v>
      </c>
      <c r="X321" t="n">
        <v>1.06</v>
      </c>
      <c r="Y321" t="n">
        <v>1</v>
      </c>
      <c r="Z321" t="n">
        <v>10</v>
      </c>
    </row>
    <row r="322">
      <c r="A322" t="n">
        <v>2</v>
      </c>
      <c r="B322" t="n">
        <v>145</v>
      </c>
      <c r="C322" t="inlineStr">
        <is>
          <t xml:space="preserve">CONCLUIDO	</t>
        </is>
      </c>
      <c r="D322" t="n">
        <v>9.905099999999999</v>
      </c>
      <c r="E322" t="n">
        <v>10.1</v>
      </c>
      <c r="F322" t="n">
        <v>4.88</v>
      </c>
      <c r="G322" t="n">
        <v>6.98</v>
      </c>
      <c r="H322" t="n">
        <v>0.09</v>
      </c>
      <c r="I322" t="n">
        <v>42</v>
      </c>
      <c r="J322" t="n">
        <v>286.19</v>
      </c>
      <c r="K322" t="n">
        <v>61.2</v>
      </c>
      <c r="L322" t="n">
        <v>1.5</v>
      </c>
      <c r="M322" t="n">
        <v>40</v>
      </c>
      <c r="N322" t="n">
        <v>78.48999999999999</v>
      </c>
      <c r="O322" t="n">
        <v>35530.47</v>
      </c>
      <c r="P322" t="n">
        <v>84.23</v>
      </c>
      <c r="Q322" t="n">
        <v>610.39</v>
      </c>
      <c r="R322" t="n">
        <v>40.34</v>
      </c>
      <c r="S322" t="n">
        <v>13.88</v>
      </c>
      <c r="T322" t="n">
        <v>13163.58</v>
      </c>
      <c r="U322" t="n">
        <v>0.34</v>
      </c>
      <c r="V322" t="n">
        <v>0.82</v>
      </c>
      <c r="W322" t="n">
        <v>0.12</v>
      </c>
      <c r="X322" t="n">
        <v>0.84</v>
      </c>
      <c r="Y322" t="n">
        <v>1</v>
      </c>
      <c r="Z322" t="n">
        <v>10</v>
      </c>
    </row>
    <row r="323">
      <c r="A323" t="n">
        <v>3</v>
      </c>
      <c r="B323" t="n">
        <v>145</v>
      </c>
      <c r="C323" t="inlineStr">
        <is>
          <t xml:space="preserve">CONCLUIDO	</t>
        </is>
      </c>
      <c r="D323" t="n">
        <v>10.426</v>
      </c>
      <c r="E323" t="n">
        <v>9.59</v>
      </c>
      <c r="F323" t="n">
        <v>4.76</v>
      </c>
      <c r="G323" t="n">
        <v>8.15</v>
      </c>
      <c r="H323" t="n">
        <v>0.11</v>
      </c>
      <c r="I323" t="n">
        <v>35</v>
      </c>
      <c r="J323" t="n">
        <v>286.69</v>
      </c>
      <c r="K323" t="n">
        <v>61.2</v>
      </c>
      <c r="L323" t="n">
        <v>1.75</v>
      </c>
      <c r="M323" t="n">
        <v>33</v>
      </c>
      <c r="N323" t="n">
        <v>78.73999999999999</v>
      </c>
      <c r="O323" t="n">
        <v>35592.57</v>
      </c>
      <c r="P323" t="n">
        <v>81.55</v>
      </c>
      <c r="Q323" t="n">
        <v>610.39</v>
      </c>
      <c r="R323" t="n">
        <v>36.41</v>
      </c>
      <c r="S323" t="n">
        <v>13.88</v>
      </c>
      <c r="T323" t="n">
        <v>11236.1</v>
      </c>
      <c r="U323" t="n">
        <v>0.38</v>
      </c>
      <c r="V323" t="n">
        <v>0.84</v>
      </c>
      <c r="W323" t="n">
        <v>0.11</v>
      </c>
      <c r="X323" t="n">
        <v>0.71</v>
      </c>
      <c r="Y323" t="n">
        <v>1</v>
      </c>
      <c r="Z323" t="n">
        <v>10</v>
      </c>
    </row>
    <row r="324">
      <c r="A324" t="n">
        <v>4</v>
      </c>
      <c r="B324" t="n">
        <v>145</v>
      </c>
      <c r="C324" t="inlineStr">
        <is>
          <t xml:space="preserve">CONCLUIDO	</t>
        </is>
      </c>
      <c r="D324" t="n">
        <v>10.8742</v>
      </c>
      <c r="E324" t="n">
        <v>9.199999999999999</v>
      </c>
      <c r="F324" t="n">
        <v>4.63</v>
      </c>
      <c r="G324" t="n">
        <v>9.26</v>
      </c>
      <c r="H324" t="n">
        <v>0.12</v>
      </c>
      <c r="I324" t="n">
        <v>30</v>
      </c>
      <c r="J324" t="n">
        <v>287.19</v>
      </c>
      <c r="K324" t="n">
        <v>61.2</v>
      </c>
      <c r="L324" t="n">
        <v>2</v>
      </c>
      <c r="M324" t="n">
        <v>28</v>
      </c>
      <c r="N324" t="n">
        <v>78.98999999999999</v>
      </c>
      <c r="O324" t="n">
        <v>35654.65</v>
      </c>
      <c r="P324" t="n">
        <v>78.95999999999999</v>
      </c>
      <c r="Q324" t="n">
        <v>610.35</v>
      </c>
      <c r="R324" t="n">
        <v>32.41</v>
      </c>
      <c r="S324" t="n">
        <v>13.88</v>
      </c>
      <c r="T324" t="n">
        <v>9262.16</v>
      </c>
      <c r="U324" t="n">
        <v>0.43</v>
      </c>
      <c r="V324" t="n">
        <v>0.86</v>
      </c>
      <c r="W324" t="n">
        <v>0.1</v>
      </c>
      <c r="X324" t="n">
        <v>0.59</v>
      </c>
      <c r="Y324" t="n">
        <v>1</v>
      </c>
      <c r="Z324" t="n">
        <v>10</v>
      </c>
    </row>
    <row r="325">
      <c r="A325" t="n">
        <v>5</v>
      </c>
      <c r="B325" t="n">
        <v>145</v>
      </c>
      <c r="C325" t="inlineStr">
        <is>
          <t xml:space="preserve">CONCLUIDO	</t>
        </is>
      </c>
      <c r="D325" t="n">
        <v>11.2426</v>
      </c>
      <c r="E325" t="n">
        <v>8.890000000000001</v>
      </c>
      <c r="F325" t="n">
        <v>4.54</v>
      </c>
      <c r="G325" t="n">
        <v>10.49</v>
      </c>
      <c r="H325" t="n">
        <v>0.14</v>
      </c>
      <c r="I325" t="n">
        <v>26</v>
      </c>
      <c r="J325" t="n">
        <v>287.7</v>
      </c>
      <c r="K325" t="n">
        <v>61.2</v>
      </c>
      <c r="L325" t="n">
        <v>2.25</v>
      </c>
      <c r="M325" t="n">
        <v>24</v>
      </c>
      <c r="N325" t="n">
        <v>79.25</v>
      </c>
      <c r="O325" t="n">
        <v>35716.83</v>
      </c>
      <c r="P325" t="n">
        <v>77.02</v>
      </c>
      <c r="Q325" t="n">
        <v>610.46</v>
      </c>
      <c r="R325" t="n">
        <v>29.66</v>
      </c>
      <c r="S325" t="n">
        <v>13.88</v>
      </c>
      <c r="T325" t="n">
        <v>7905.24</v>
      </c>
      <c r="U325" t="n">
        <v>0.47</v>
      </c>
      <c r="V325" t="n">
        <v>0.88</v>
      </c>
      <c r="W325" t="n">
        <v>0.1</v>
      </c>
      <c r="X325" t="n">
        <v>0.5</v>
      </c>
      <c r="Y325" t="n">
        <v>1</v>
      </c>
      <c r="Z325" t="n">
        <v>10</v>
      </c>
    </row>
    <row r="326">
      <c r="A326" t="n">
        <v>6</v>
      </c>
      <c r="B326" t="n">
        <v>145</v>
      </c>
      <c r="C326" t="inlineStr">
        <is>
          <t xml:space="preserve">CONCLUIDO	</t>
        </is>
      </c>
      <c r="D326" t="n">
        <v>11.5348</v>
      </c>
      <c r="E326" t="n">
        <v>8.67</v>
      </c>
      <c r="F326" t="n">
        <v>4.48</v>
      </c>
      <c r="G326" t="n">
        <v>11.69</v>
      </c>
      <c r="H326" t="n">
        <v>0.15</v>
      </c>
      <c r="I326" t="n">
        <v>23</v>
      </c>
      <c r="J326" t="n">
        <v>288.2</v>
      </c>
      <c r="K326" t="n">
        <v>61.2</v>
      </c>
      <c r="L326" t="n">
        <v>2.5</v>
      </c>
      <c r="M326" t="n">
        <v>21</v>
      </c>
      <c r="N326" t="n">
        <v>79.5</v>
      </c>
      <c r="O326" t="n">
        <v>35779.11</v>
      </c>
      <c r="P326" t="n">
        <v>75.54000000000001</v>
      </c>
      <c r="Q326" t="n">
        <v>610.38</v>
      </c>
      <c r="R326" t="n">
        <v>27.73</v>
      </c>
      <c r="S326" t="n">
        <v>13.88</v>
      </c>
      <c r="T326" t="n">
        <v>6955.27</v>
      </c>
      <c r="U326" t="n">
        <v>0.5</v>
      </c>
      <c r="V326" t="n">
        <v>0.89</v>
      </c>
      <c r="W326" t="n">
        <v>0.09</v>
      </c>
      <c r="X326" t="n">
        <v>0.44</v>
      </c>
      <c r="Y326" t="n">
        <v>1</v>
      </c>
      <c r="Z326" t="n">
        <v>10</v>
      </c>
    </row>
    <row r="327">
      <c r="A327" t="n">
        <v>7</v>
      </c>
      <c r="B327" t="n">
        <v>145</v>
      </c>
      <c r="C327" t="inlineStr">
        <is>
          <t xml:space="preserve">CONCLUIDO	</t>
        </is>
      </c>
      <c r="D327" t="n">
        <v>11.757</v>
      </c>
      <c r="E327" t="n">
        <v>8.51</v>
      </c>
      <c r="F327" t="n">
        <v>4.42</v>
      </c>
      <c r="G327" t="n">
        <v>12.64</v>
      </c>
      <c r="H327" t="n">
        <v>0.17</v>
      </c>
      <c r="I327" t="n">
        <v>21</v>
      </c>
      <c r="J327" t="n">
        <v>288.71</v>
      </c>
      <c r="K327" t="n">
        <v>61.2</v>
      </c>
      <c r="L327" t="n">
        <v>2.75</v>
      </c>
      <c r="M327" t="n">
        <v>19</v>
      </c>
      <c r="N327" t="n">
        <v>79.76000000000001</v>
      </c>
      <c r="O327" t="n">
        <v>35841.5</v>
      </c>
      <c r="P327" t="n">
        <v>74.12</v>
      </c>
      <c r="Q327" t="n">
        <v>610.27</v>
      </c>
      <c r="R327" t="n">
        <v>25.82</v>
      </c>
      <c r="S327" t="n">
        <v>13.88</v>
      </c>
      <c r="T327" t="n">
        <v>6010.8</v>
      </c>
      <c r="U327" t="n">
        <v>0.54</v>
      </c>
      <c r="V327" t="n">
        <v>0.9</v>
      </c>
      <c r="W327" t="n">
        <v>0.09</v>
      </c>
      <c r="X327" t="n">
        <v>0.38</v>
      </c>
      <c r="Y327" t="n">
        <v>1</v>
      </c>
      <c r="Z327" t="n">
        <v>10</v>
      </c>
    </row>
    <row r="328">
      <c r="A328" t="n">
        <v>8</v>
      </c>
      <c r="B328" t="n">
        <v>145</v>
      </c>
      <c r="C328" t="inlineStr">
        <is>
          <t xml:space="preserve">CONCLUIDO	</t>
        </is>
      </c>
      <c r="D328" t="n">
        <v>12.0401</v>
      </c>
      <c r="E328" t="n">
        <v>8.31</v>
      </c>
      <c r="F328" t="n">
        <v>4.33</v>
      </c>
      <c r="G328" t="n">
        <v>13.68</v>
      </c>
      <c r="H328" t="n">
        <v>0.18</v>
      </c>
      <c r="I328" t="n">
        <v>19</v>
      </c>
      <c r="J328" t="n">
        <v>289.21</v>
      </c>
      <c r="K328" t="n">
        <v>61.2</v>
      </c>
      <c r="L328" t="n">
        <v>3</v>
      </c>
      <c r="M328" t="n">
        <v>17</v>
      </c>
      <c r="N328" t="n">
        <v>80.02</v>
      </c>
      <c r="O328" t="n">
        <v>35903.99</v>
      </c>
      <c r="P328" t="n">
        <v>71.93000000000001</v>
      </c>
      <c r="Q328" t="n">
        <v>610.29</v>
      </c>
      <c r="R328" t="n">
        <v>23.12</v>
      </c>
      <c r="S328" t="n">
        <v>13.88</v>
      </c>
      <c r="T328" t="n">
        <v>4670.92</v>
      </c>
      <c r="U328" t="n">
        <v>0.6</v>
      </c>
      <c r="V328" t="n">
        <v>0.92</v>
      </c>
      <c r="W328" t="n">
        <v>0.07000000000000001</v>
      </c>
      <c r="X328" t="n">
        <v>0.29</v>
      </c>
      <c r="Y328" t="n">
        <v>1</v>
      </c>
      <c r="Z328" t="n">
        <v>10</v>
      </c>
    </row>
    <row r="329">
      <c r="A329" t="n">
        <v>9</v>
      </c>
      <c r="B329" t="n">
        <v>145</v>
      </c>
      <c r="C329" t="inlineStr">
        <is>
          <t xml:space="preserve">CONCLUIDO	</t>
        </is>
      </c>
      <c r="D329" t="n">
        <v>11.9964</v>
      </c>
      <c r="E329" t="n">
        <v>8.34</v>
      </c>
      <c r="F329" t="n">
        <v>4.42</v>
      </c>
      <c r="G329" t="n">
        <v>14.72</v>
      </c>
      <c r="H329" t="n">
        <v>0.2</v>
      </c>
      <c r="I329" t="n">
        <v>18</v>
      </c>
      <c r="J329" t="n">
        <v>289.72</v>
      </c>
      <c r="K329" t="n">
        <v>61.2</v>
      </c>
      <c r="L329" t="n">
        <v>3.25</v>
      </c>
      <c r="M329" t="n">
        <v>16</v>
      </c>
      <c r="N329" t="n">
        <v>80.27</v>
      </c>
      <c r="O329" t="n">
        <v>35966.59</v>
      </c>
      <c r="P329" t="n">
        <v>73.17</v>
      </c>
      <c r="Q329" t="n">
        <v>610.38</v>
      </c>
      <c r="R329" t="n">
        <v>25.76</v>
      </c>
      <c r="S329" t="n">
        <v>13.88</v>
      </c>
      <c r="T329" t="n">
        <v>5993.32</v>
      </c>
      <c r="U329" t="n">
        <v>0.54</v>
      </c>
      <c r="V329" t="n">
        <v>0.9</v>
      </c>
      <c r="W329" t="n">
        <v>0.09</v>
      </c>
      <c r="X329" t="n">
        <v>0.38</v>
      </c>
      <c r="Y329" t="n">
        <v>1</v>
      </c>
      <c r="Z329" t="n">
        <v>10</v>
      </c>
    </row>
    <row r="330">
      <c r="A330" t="n">
        <v>10</v>
      </c>
      <c r="B330" t="n">
        <v>145</v>
      </c>
      <c r="C330" t="inlineStr">
        <is>
          <t xml:space="preserve">CONCLUIDO	</t>
        </is>
      </c>
      <c r="D330" t="n">
        <v>12.2595</v>
      </c>
      <c r="E330" t="n">
        <v>8.16</v>
      </c>
      <c r="F330" t="n">
        <v>4.35</v>
      </c>
      <c r="G330" t="n">
        <v>16.3</v>
      </c>
      <c r="H330" t="n">
        <v>0.21</v>
      </c>
      <c r="I330" t="n">
        <v>16</v>
      </c>
      <c r="J330" t="n">
        <v>290.23</v>
      </c>
      <c r="K330" t="n">
        <v>61.2</v>
      </c>
      <c r="L330" t="n">
        <v>3.5</v>
      </c>
      <c r="M330" t="n">
        <v>14</v>
      </c>
      <c r="N330" t="n">
        <v>80.53</v>
      </c>
      <c r="O330" t="n">
        <v>36029.29</v>
      </c>
      <c r="P330" t="n">
        <v>71.59999999999999</v>
      </c>
      <c r="Q330" t="n">
        <v>610.33</v>
      </c>
      <c r="R330" t="n">
        <v>23.6</v>
      </c>
      <c r="S330" t="n">
        <v>13.88</v>
      </c>
      <c r="T330" t="n">
        <v>4924.71</v>
      </c>
      <c r="U330" t="n">
        <v>0.59</v>
      </c>
      <c r="V330" t="n">
        <v>0.92</v>
      </c>
      <c r="W330" t="n">
        <v>0.08</v>
      </c>
      <c r="X330" t="n">
        <v>0.3</v>
      </c>
      <c r="Y330" t="n">
        <v>1</v>
      </c>
      <c r="Z330" t="n">
        <v>10</v>
      </c>
    </row>
    <row r="331">
      <c r="A331" t="n">
        <v>11</v>
      </c>
      <c r="B331" t="n">
        <v>145</v>
      </c>
      <c r="C331" t="inlineStr">
        <is>
          <t xml:space="preserve">CONCLUIDO	</t>
        </is>
      </c>
      <c r="D331" t="n">
        <v>12.3635</v>
      </c>
      <c r="E331" t="n">
        <v>8.09</v>
      </c>
      <c r="F331" t="n">
        <v>4.33</v>
      </c>
      <c r="G331" t="n">
        <v>17.32</v>
      </c>
      <c r="H331" t="n">
        <v>0.23</v>
      </c>
      <c r="I331" t="n">
        <v>15</v>
      </c>
      <c r="J331" t="n">
        <v>290.74</v>
      </c>
      <c r="K331" t="n">
        <v>61.2</v>
      </c>
      <c r="L331" t="n">
        <v>3.75</v>
      </c>
      <c r="M331" t="n">
        <v>13</v>
      </c>
      <c r="N331" t="n">
        <v>80.79000000000001</v>
      </c>
      <c r="O331" t="n">
        <v>36092.1</v>
      </c>
      <c r="P331" t="n">
        <v>70.88</v>
      </c>
      <c r="Q331" t="n">
        <v>610.34</v>
      </c>
      <c r="R331" t="n">
        <v>23.12</v>
      </c>
      <c r="S331" t="n">
        <v>13.88</v>
      </c>
      <c r="T331" t="n">
        <v>4690.86</v>
      </c>
      <c r="U331" t="n">
        <v>0.6</v>
      </c>
      <c r="V331" t="n">
        <v>0.92</v>
      </c>
      <c r="W331" t="n">
        <v>0.08</v>
      </c>
      <c r="X331" t="n">
        <v>0.29</v>
      </c>
      <c r="Y331" t="n">
        <v>1</v>
      </c>
      <c r="Z331" t="n">
        <v>10</v>
      </c>
    </row>
    <row r="332">
      <c r="A332" t="n">
        <v>12</v>
      </c>
      <c r="B332" t="n">
        <v>145</v>
      </c>
      <c r="C332" t="inlineStr">
        <is>
          <t xml:space="preserve">CONCLUIDO	</t>
        </is>
      </c>
      <c r="D332" t="n">
        <v>12.4853</v>
      </c>
      <c r="E332" t="n">
        <v>8.01</v>
      </c>
      <c r="F332" t="n">
        <v>4.31</v>
      </c>
      <c r="G332" t="n">
        <v>18.45</v>
      </c>
      <c r="H332" t="n">
        <v>0.24</v>
      </c>
      <c r="I332" t="n">
        <v>14</v>
      </c>
      <c r="J332" t="n">
        <v>291.25</v>
      </c>
      <c r="K332" t="n">
        <v>61.2</v>
      </c>
      <c r="L332" t="n">
        <v>4</v>
      </c>
      <c r="M332" t="n">
        <v>12</v>
      </c>
      <c r="N332" t="n">
        <v>81.05</v>
      </c>
      <c r="O332" t="n">
        <v>36155.02</v>
      </c>
      <c r="P332" t="n">
        <v>70</v>
      </c>
      <c r="Q332" t="n">
        <v>610.35</v>
      </c>
      <c r="R332" t="n">
        <v>22.35</v>
      </c>
      <c r="S332" t="n">
        <v>13.88</v>
      </c>
      <c r="T332" t="n">
        <v>4311.66</v>
      </c>
      <c r="U332" t="n">
        <v>0.62</v>
      </c>
      <c r="V332" t="n">
        <v>0.93</v>
      </c>
      <c r="W332" t="n">
        <v>0.07000000000000001</v>
      </c>
      <c r="X332" t="n">
        <v>0.27</v>
      </c>
      <c r="Y332" t="n">
        <v>1</v>
      </c>
      <c r="Z332" t="n">
        <v>10</v>
      </c>
    </row>
    <row r="333">
      <c r="A333" t="n">
        <v>13</v>
      </c>
      <c r="B333" t="n">
        <v>145</v>
      </c>
      <c r="C333" t="inlineStr">
        <is>
          <t xml:space="preserve">CONCLUIDO	</t>
        </is>
      </c>
      <c r="D333" t="n">
        <v>12.6046</v>
      </c>
      <c r="E333" t="n">
        <v>7.93</v>
      </c>
      <c r="F333" t="n">
        <v>4.28</v>
      </c>
      <c r="G333" t="n">
        <v>19.77</v>
      </c>
      <c r="H333" t="n">
        <v>0.26</v>
      </c>
      <c r="I333" t="n">
        <v>13</v>
      </c>
      <c r="J333" t="n">
        <v>291.76</v>
      </c>
      <c r="K333" t="n">
        <v>61.2</v>
      </c>
      <c r="L333" t="n">
        <v>4.25</v>
      </c>
      <c r="M333" t="n">
        <v>11</v>
      </c>
      <c r="N333" t="n">
        <v>81.31</v>
      </c>
      <c r="O333" t="n">
        <v>36218.04</v>
      </c>
      <c r="P333" t="n">
        <v>69.14</v>
      </c>
      <c r="Q333" t="n">
        <v>610.35</v>
      </c>
      <c r="R333" t="n">
        <v>21.56</v>
      </c>
      <c r="S333" t="n">
        <v>13.88</v>
      </c>
      <c r="T333" t="n">
        <v>3920.01</v>
      </c>
      <c r="U333" t="n">
        <v>0.64</v>
      </c>
      <c r="V333" t="n">
        <v>0.93</v>
      </c>
      <c r="W333" t="n">
        <v>0.07000000000000001</v>
      </c>
      <c r="X333" t="n">
        <v>0.24</v>
      </c>
      <c r="Y333" t="n">
        <v>1</v>
      </c>
      <c r="Z333" t="n">
        <v>10</v>
      </c>
    </row>
    <row r="334">
      <c r="A334" t="n">
        <v>14</v>
      </c>
      <c r="B334" t="n">
        <v>145</v>
      </c>
      <c r="C334" t="inlineStr">
        <is>
          <t xml:space="preserve">CONCLUIDO	</t>
        </is>
      </c>
      <c r="D334" t="n">
        <v>12.7285</v>
      </c>
      <c r="E334" t="n">
        <v>7.86</v>
      </c>
      <c r="F334" t="n">
        <v>4.26</v>
      </c>
      <c r="G334" t="n">
        <v>21.3</v>
      </c>
      <c r="H334" t="n">
        <v>0.27</v>
      </c>
      <c r="I334" t="n">
        <v>12</v>
      </c>
      <c r="J334" t="n">
        <v>292.27</v>
      </c>
      <c r="K334" t="n">
        <v>61.2</v>
      </c>
      <c r="L334" t="n">
        <v>4.5</v>
      </c>
      <c r="M334" t="n">
        <v>10</v>
      </c>
      <c r="N334" t="n">
        <v>81.56999999999999</v>
      </c>
      <c r="O334" t="n">
        <v>36281.16</v>
      </c>
      <c r="P334" t="n">
        <v>68.28</v>
      </c>
      <c r="Q334" t="n">
        <v>610.26</v>
      </c>
      <c r="R334" t="n">
        <v>20.87</v>
      </c>
      <c r="S334" t="n">
        <v>13.88</v>
      </c>
      <c r="T334" t="n">
        <v>3578.1</v>
      </c>
      <c r="U334" t="n">
        <v>0.67</v>
      </c>
      <c r="V334" t="n">
        <v>0.9399999999999999</v>
      </c>
      <c r="W334" t="n">
        <v>0.07000000000000001</v>
      </c>
      <c r="X334" t="n">
        <v>0.22</v>
      </c>
      <c r="Y334" t="n">
        <v>1</v>
      </c>
      <c r="Z334" t="n">
        <v>10</v>
      </c>
    </row>
    <row r="335">
      <c r="A335" t="n">
        <v>15</v>
      </c>
      <c r="B335" t="n">
        <v>145</v>
      </c>
      <c r="C335" t="inlineStr">
        <is>
          <t xml:space="preserve">CONCLUIDO	</t>
        </is>
      </c>
      <c r="D335" t="n">
        <v>12.724</v>
      </c>
      <c r="E335" t="n">
        <v>7.86</v>
      </c>
      <c r="F335" t="n">
        <v>4.26</v>
      </c>
      <c r="G335" t="n">
        <v>21.32</v>
      </c>
      <c r="H335" t="n">
        <v>0.29</v>
      </c>
      <c r="I335" t="n">
        <v>12</v>
      </c>
      <c r="J335" t="n">
        <v>292.79</v>
      </c>
      <c r="K335" t="n">
        <v>61.2</v>
      </c>
      <c r="L335" t="n">
        <v>4.75</v>
      </c>
      <c r="M335" t="n">
        <v>10</v>
      </c>
      <c r="N335" t="n">
        <v>81.84</v>
      </c>
      <c r="O335" t="n">
        <v>36344.4</v>
      </c>
      <c r="P335" t="n">
        <v>67.79000000000001</v>
      </c>
      <c r="Q335" t="n">
        <v>610.3</v>
      </c>
      <c r="R335" t="n">
        <v>21.07</v>
      </c>
      <c r="S335" t="n">
        <v>13.88</v>
      </c>
      <c r="T335" t="n">
        <v>3679.54</v>
      </c>
      <c r="U335" t="n">
        <v>0.66</v>
      </c>
      <c r="V335" t="n">
        <v>0.9399999999999999</v>
      </c>
      <c r="W335" t="n">
        <v>0.07000000000000001</v>
      </c>
      <c r="X335" t="n">
        <v>0.22</v>
      </c>
      <c r="Y335" t="n">
        <v>1</v>
      </c>
      <c r="Z335" t="n">
        <v>10</v>
      </c>
    </row>
    <row r="336">
      <c r="A336" t="n">
        <v>16</v>
      </c>
      <c r="B336" t="n">
        <v>145</v>
      </c>
      <c r="C336" t="inlineStr">
        <is>
          <t xml:space="preserve">CONCLUIDO	</t>
        </is>
      </c>
      <c r="D336" t="n">
        <v>12.8553</v>
      </c>
      <c r="E336" t="n">
        <v>7.78</v>
      </c>
      <c r="F336" t="n">
        <v>4.24</v>
      </c>
      <c r="G336" t="n">
        <v>23.11</v>
      </c>
      <c r="H336" t="n">
        <v>0.3</v>
      </c>
      <c r="I336" t="n">
        <v>11</v>
      </c>
      <c r="J336" t="n">
        <v>293.3</v>
      </c>
      <c r="K336" t="n">
        <v>61.2</v>
      </c>
      <c r="L336" t="n">
        <v>5</v>
      </c>
      <c r="M336" t="n">
        <v>9</v>
      </c>
      <c r="N336" t="n">
        <v>82.09999999999999</v>
      </c>
      <c r="O336" t="n">
        <v>36407.75</v>
      </c>
      <c r="P336" t="n">
        <v>67.04000000000001</v>
      </c>
      <c r="Q336" t="n">
        <v>610.3200000000001</v>
      </c>
      <c r="R336" t="n">
        <v>20.14</v>
      </c>
      <c r="S336" t="n">
        <v>13.88</v>
      </c>
      <c r="T336" t="n">
        <v>3221.44</v>
      </c>
      <c r="U336" t="n">
        <v>0.6899999999999999</v>
      </c>
      <c r="V336" t="n">
        <v>0.9399999999999999</v>
      </c>
      <c r="W336" t="n">
        <v>0.07000000000000001</v>
      </c>
      <c r="X336" t="n">
        <v>0.2</v>
      </c>
      <c r="Y336" t="n">
        <v>1</v>
      </c>
      <c r="Z336" t="n">
        <v>10</v>
      </c>
    </row>
    <row r="337">
      <c r="A337" t="n">
        <v>17</v>
      </c>
      <c r="B337" t="n">
        <v>145</v>
      </c>
      <c r="C337" t="inlineStr">
        <is>
          <t xml:space="preserve">CONCLUIDO	</t>
        </is>
      </c>
      <c r="D337" t="n">
        <v>13.0001</v>
      </c>
      <c r="E337" t="n">
        <v>7.69</v>
      </c>
      <c r="F337" t="n">
        <v>4.2</v>
      </c>
      <c r="G337" t="n">
        <v>25.23</v>
      </c>
      <c r="H337" t="n">
        <v>0.32</v>
      </c>
      <c r="I337" t="n">
        <v>10</v>
      </c>
      <c r="J337" t="n">
        <v>293.81</v>
      </c>
      <c r="K337" t="n">
        <v>61.2</v>
      </c>
      <c r="L337" t="n">
        <v>5.25</v>
      </c>
      <c r="M337" t="n">
        <v>8</v>
      </c>
      <c r="N337" t="n">
        <v>82.36</v>
      </c>
      <c r="O337" t="n">
        <v>36471.2</v>
      </c>
      <c r="P337" t="n">
        <v>65.70999999999999</v>
      </c>
      <c r="Q337" t="n">
        <v>610.3200000000001</v>
      </c>
      <c r="R337" t="n">
        <v>18.96</v>
      </c>
      <c r="S337" t="n">
        <v>13.88</v>
      </c>
      <c r="T337" t="n">
        <v>2636.7</v>
      </c>
      <c r="U337" t="n">
        <v>0.73</v>
      </c>
      <c r="V337" t="n">
        <v>0.95</v>
      </c>
      <c r="W337" t="n">
        <v>0.07000000000000001</v>
      </c>
      <c r="X337" t="n">
        <v>0.16</v>
      </c>
      <c r="Y337" t="n">
        <v>1</v>
      </c>
      <c r="Z337" t="n">
        <v>10</v>
      </c>
    </row>
    <row r="338">
      <c r="A338" t="n">
        <v>18</v>
      </c>
      <c r="B338" t="n">
        <v>145</v>
      </c>
      <c r="C338" t="inlineStr">
        <is>
          <t xml:space="preserve">CONCLUIDO	</t>
        </is>
      </c>
      <c r="D338" t="n">
        <v>13.0208</v>
      </c>
      <c r="E338" t="n">
        <v>7.68</v>
      </c>
      <c r="F338" t="n">
        <v>4.19</v>
      </c>
      <c r="G338" t="n">
        <v>25.15</v>
      </c>
      <c r="H338" t="n">
        <v>0.33</v>
      </c>
      <c r="I338" t="n">
        <v>10</v>
      </c>
      <c r="J338" t="n">
        <v>294.33</v>
      </c>
      <c r="K338" t="n">
        <v>61.2</v>
      </c>
      <c r="L338" t="n">
        <v>5.5</v>
      </c>
      <c r="M338" t="n">
        <v>8</v>
      </c>
      <c r="N338" t="n">
        <v>82.63</v>
      </c>
      <c r="O338" t="n">
        <v>36534.76</v>
      </c>
      <c r="P338" t="n">
        <v>65.23</v>
      </c>
      <c r="Q338" t="n">
        <v>610.26</v>
      </c>
      <c r="R338" t="n">
        <v>18.78</v>
      </c>
      <c r="S338" t="n">
        <v>13.88</v>
      </c>
      <c r="T338" t="n">
        <v>2546.6</v>
      </c>
      <c r="U338" t="n">
        <v>0.74</v>
      </c>
      <c r="V338" t="n">
        <v>0.95</v>
      </c>
      <c r="W338" t="n">
        <v>0.07000000000000001</v>
      </c>
      <c r="X338" t="n">
        <v>0.15</v>
      </c>
      <c r="Y338" t="n">
        <v>1</v>
      </c>
      <c r="Z338" t="n">
        <v>10</v>
      </c>
    </row>
    <row r="339">
      <c r="A339" t="n">
        <v>19</v>
      </c>
      <c r="B339" t="n">
        <v>145</v>
      </c>
      <c r="C339" t="inlineStr">
        <is>
          <t xml:space="preserve">CONCLUIDO	</t>
        </is>
      </c>
      <c r="D339" t="n">
        <v>12.9375</v>
      </c>
      <c r="E339" t="n">
        <v>7.73</v>
      </c>
      <c r="F339" t="n">
        <v>4.24</v>
      </c>
      <c r="G339" t="n">
        <v>25.45</v>
      </c>
      <c r="H339" t="n">
        <v>0.35</v>
      </c>
      <c r="I339" t="n">
        <v>10</v>
      </c>
      <c r="J339" t="n">
        <v>294.84</v>
      </c>
      <c r="K339" t="n">
        <v>61.2</v>
      </c>
      <c r="L339" t="n">
        <v>5.75</v>
      </c>
      <c r="M339" t="n">
        <v>8</v>
      </c>
      <c r="N339" t="n">
        <v>82.90000000000001</v>
      </c>
      <c r="O339" t="n">
        <v>36598.44</v>
      </c>
      <c r="P339" t="n">
        <v>65.54000000000001</v>
      </c>
      <c r="Q339" t="n">
        <v>610.53</v>
      </c>
      <c r="R339" t="n">
        <v>20.42</v>
      </c>
      <c r="S339" t="n">
        <v>13.88</v>
      </c>
      <c r="T339" t="n">
        <v>3362.94</v>
      </c>
      <c r="U339" t="n">
        <v>0.68</v>
      </c>
      <c r="V339" t="n">
        <v>0.9399999999999999</v>
      </c>
      <c r="W339" t="n">
        <v>0.07000000000000001</v>
      </c>
      <c r="X339" t="n">
        <v>0.2</v>
      </c>
      <c r="Y339" t="n">
        <v>1</v>
      </c>
      <c r="Z339" t="n">
        <v>10</v>
      </c>
    </row>
    <row r="340">
      <c r="A340" t="n">
        <v>20</v>
      </c>
      <c r="B340" t="n">
        <v>145</v>
      </c>
      <c r="C340" t="inlineStr">
        <is>
          <t xml:space="preserve">CONCLUIDO	</t>
        </is>
      </c>
      <c r="D340" t="n">
        <v>13.0814</v>
      </c>
      <c r="E340" t="n">
        <v>7.64</v>
      </c>
      <c r="F340" t="n">
        <v>4.21</v>
      </c>
      <c r="G340" t="n">
        <v>28.07</v>
      </c>
      <c r="H340" t="n">
        <v>0.36</v>
      </c>
      <c r="I340" t="n">
        <v>9</v>
      </c>
      <c r="J340" t="n">
        <v>295.36</v>
      </c>
      <c r="K340" t="n">
        <v>61.2</v>
      </c>
      <c r="L340" t="n">
        <v>6</v>
      </c>
      <c r="M340" t="n">
        <v>7</v>
      </c>
      <c r="N340" t="n">
        <v>83.16</v>
      </c>
      <c r="O340" t="n">
        <v>36662.22</v>
      </c>
      <c r="P340" t="n">
        <v>64.67</v>
      </c>
      <c r="Q340" t="n">
        <v>610.33</v>
      </c>
      <c r="R340" t="n">
        <v>19.34</v>
      </c>
      <c r="S340" t="n">
        <v>13.88</v>
      </c>
      <c r="T340" t="n">
        <v>2828.52</v>
      </c>
      <c r="U340" t="n">
        <v>0.72</v>
      </c>
      <c r="V340" t="n">
        <v>0.95</v>
      </c>
      <c r="W340" t="n">
        <v>0.07000000000000001</v>
      </c>
      <c r="X340" t="n">
        <v>0.17</v>
      </c>
      <c r="Y340" t="n">
        <v>1</v>
      </c>
      <c r="Z340" t="n">
        <v>10</v>
      </c>
    </row>
    <row r="341">
      <c r="A341" t="n">
        <v>21</v>
      </c>
      <c r="B341" t="n">
        <v>145</v>
      </c>
      <c r="C341" t="inlineStr">
        <is>
          <t xml:space="preserve">CONCLUIDO	</t>
        </is>
      </c>
      <c r="D341" t="n">
        <v>13.0947</v>
      </c>
      <c r="E341" t="n">
        <v>7.64</v>
      </c>
      <c r="F341" t="n">
        <v>4.2</v>
      </c>
      <c r="G341" t="n">
        <v>28.02</v>
      </c>
      <c r="H341" t="n">
        <v>0.38</v>
      </c>
      <c r="I341" t="n">
        <v>9</v>
      </c>
      <c r="J341" t="n">
        <v>295.88</v>
      </c>
      <c r="K341" t="n">
        <v>61.2</v>
      </c>
      <c r="L341" t="n">
        <v>6.25</v>
      </c>
      <c r="M341" t="n">
        <v>7</v>
      </c>
      <c r="N341" t="n">
        <v>83.43000000000001</v>
      </c>
      <c r="O341" t="n">
        <v>36726.12</v>
      </c>
      <c r="P341" t="n">
        <v>63.97</v>
      </c>
      <c r="Q341" t="n">
        <v>610.26</v>
      </c>
      <c r="R341" t="n">
        <v>19.2</v>
      </c>
      <c r="S341" t="n">
        <v>13.88</v>
      </c>
      <c r="T341" t="n">
        <v>2758.28</v>
      </c>
      <c r="U341" t="n">
        <v>0.72</v>
      </c>
      <c r="V341" t="n">
        <v>0.95</v>
      </c>
      <c r="W341" t="n">
        <v>0.07000000000000001</v>
      </c>
      <c r="X341" t="n">
        <v>0.16</v>
      </c>
      <c r="Y341" t="n">
        <v>1</v>
      </c>
      <c r="Z341" t="n">
        <v>10</v>
      </c>
    </row>
    <row r="342">
      <c r="A342" t="n">
        <v>22</v>
      </c>
      <c r="B342" t="n">
        <v>145</v>
      </c>
      <c r="C342" t="inlineStr">
        <is>
          <t xml:space="preserve">CONCLUIDO	</t>
        </is>
      </c>
      <c r="D342" t="n">
        <v>13.2251</v>
      </c>
      <c r="E342" t="n">
        <v>7.56</v>
      </c>
      <c r="F342" t="n">
        <v>4.18</v>
      </c>
      <c r="G342" t="n">
        <v>31.36</v>
      </c>
      <c r="H342" t="n">
        <v>0.39</v>
      </c>
      <c r="I342" t="n">
        <v>8</v>
      </c>
      <c r="J342" t="n">
        <v>296.4</v>
      </c>
      <c r="K342" t="n">
        <v>61.2</v>
      </c>
      <c r="L342" t="n">
        <v>6.5</v>
      </c>
      <c r="M342" t="n">
        <v>6</v>
      </c>
      <c r="N342" t="n">
        <v>83.7</v>
      </c>
      <c r="O342" t="n">
        <v>36790.13</v>
      </c>
      <c r="P342" t="n">
        <v>62.99</v>
      </c>
      <c r="Q342" t="n">
        <v>610.26</v>
      </c>
      <c r="R342" t="n">
        <v>18.42</v>
      </c>
      <c r="S342" t="n">
        <v>13.88</v>
      </c>
      <c r="T342" t="n">
        <v>2376.05</v>
      </c>
      <c r="U342" t="n">
        <v>0.75</v>
      </c>
      <c r="V342" t="n">
        <v>0.95</v>
      </c>
      <c r="W342" t="n">
        <v>0.07000000000000001</v>
      </c>
      <c r="X342" t="n">
        <v>0.14</v>
      </c>
      <c r="Y342" t="n">
        <v>1</v>
      </c>
      <c r="Z342" t="n">
        <v>10</v>
      </c>
    </row>
    <row r="343">
      <c r="A343" t="n">
        <v>23</v>
      </c>
      <c r="B343" t="n">
        <v>145</v>
      </c>
      <c r="C343" t="inlineStr">
        <is>
          <t xml:space="preserve">CONCLUIDO	</t>
        </is>
      </c>
      <c r="D343" t="n">
        <v>13.2251</v>
      </c>
      <c r="E343" t="n">
        <v>7.56</v>
      </c>
      <c r="F343" t="n">
        <v>4.18</v>
      </c>
      <c r="G343" t="n">
        <v>31.36</v>
      </c>
      <c r="H343" t="n">
        <v>0.4</v>
      </c>
      <c r="I343" t="n">
        <v>8</v>
      </c>
      <c r="J343" t="n">
        <v>296.92</v>
      </c>
      <c r="K343" t="n">
        <v>61.2</v>
      </c>
      <c r="L343" t="n">
        <v>6.75</v>
      </c>
      <c r="M343" t="n">
        <v>6</v>
      </c>
      <c r="N343" t="n">
        <v>83.97</v>
      </c>
      <c r="O343" t="n">
        <v>36854.25</v>
      </c>
      <c r="P343" t="n">
        <v>62.61</v>
      </c>
      <c r="Q343" t="n">
        <v>610.26</v>
      </c>
      <c r="R343" t="n">
        <v>18.43</v>
      </c>
      <c r="S343" t="n">
        <v>13.88</v>
      </c>
      <c r="T343" t="n">
        <v>2381.47</v>
      </c>
      <c r="U343" t="n">
        <v>0.75</v>
      </c>
      <c r="V343" t="n">
        <v>0.95</v>
      </c>
      <c r="W343" t="n">
        <v>0.07000000000000001</v>
      </c>
      <c r="X343" t="n">
        <v>0.14</v>
      </c>
      <c r="Y343" t="n">
        <v>1</v>
      </c>
      <c r="Z343" t="n">
        <v>10</v>
      </c>
    </row>
    <row r="344">
      <c r="A344" t="n">
        <v>24</v>
      </c>
      <c r="B344" t="n">
        <v>145</v>
      </c>
      <c r="C344" t="inlineStr">
        <is>
          <t xml:space="preserve">CONCLUIDO	</t>
        </is>
      </c>
      <c r="D344" t="n">
        <v>13.2222</v>
      </c>
      <c r="E344" t="n">
        <v>7.56</v>
      </c>
      <c r="F344" t="n">
        <v>4.18</v>
      </c>
      <c r="G344" t="n">
        <v>31.37</v>
      </c>
      <c r="H344" t="n">
        <v>0.42</v>
      </c>
      <c r="I344" t="n">
        <v>8</v>
      </c>
      <c r="J344" t="n">
        <v>297.44</v>
      </c>
      <c r="K344" t="n">
        <v>61.2</v>
      </c>
      <c r="L344" t="n">
        <v>7</v>
      </c>
      <c r="M344" t="n">
        <v>6</v>
      </c>
      <c r="N344" t="n">
        <v>84.23999999999999</v>
      </c>
      <c r="O344" t="n">
        <v>36918.48</v>
      </c>
      <c r="P344" t="n">
        <v>62.31</v>
      </c>
      <c r="Q344" t="n">
        <v>610.26</v>
      </c>
      <c r="R344" t="n">
        <v>18.5</v>
      </c>
      <c r="S344" t="n">
        <v>13.88</v>
      </c>
      <c r="T344" t="n">
        <v>2414.54</v>
      </c>
      <c r="U344" t="n">
        <v>0.75</v>
      </c>
      <c r="V344" t="n">
        <v>0.95</v>
      </c>
      <c r="W344" t="n">
        <v>0.07000000000000001</v>
      </c>
      <c r="X344" t="n">
        <v>0.14</v>
      </c>
      <c r="Y344" t="n">
        <v>1</v>
      </c>
      <c r="Z344" t="n">
        <v>10</v>
      </c>
    </row>
    <row r="345">
      <c r="A345" t="n">
        <v>25</v>
      </c>
      <c r="B345" t="n">
        <v>145</v>
      </c>
      <c r="C345" t="inlineStr">
        <is>
          <t xml:space="preserve">CONCLUIDO	</t>
        </is>
      </c>
      <c r="D345" t="n">
        <v>13.2299</v>
      </c>
      <c r="E345" t="n">
        <v>7.56</v>
      </c>
      <c r="F345" t="n">
        <v>4.18</v>
      </c>
      <c r="G345" t="n">
        <v>31.34</v>
      </c>
      <c r="H345" t="n">
        <v>0.43</v>
      </c>
      <c r="I345" t="n">
        <v>8</v>
      </c>
      <c r="J345" t="n">
        <v>297.96</v>
      </c>
      <c r="K345" t="n">
        <v>61.2</v>
      </c>
      <c r="L345" t="n">
        <v>7.25</v>
      </c>
      <c r="M345" t="n">
        <v>6</v>
      </c>
      <c r="N345" t="n">
        <v>84.51000000000001</v>
      </c>
      <c r="O345" t="n">
        <v>36982.83</v>
      </c>
      <c r="P345" t="n">
        <v>61.42</v>
      </c>
      <c r="Q345" t="n">
        <v>610.26</v>
      </c>
      <c r="R345" t="n">
        <v>18.28</v>
      </c>
      <c r="S345" t="n">
        <v>13.88</v>
      </c>
      <c r="T345" t="n">
        <v>2303.41</v>
      </c>
      <c r="U345" t="n">
        <v>0.76</v>
      </c>
      <c r="V345" t="n">
        <v>0.95</v>
      </c>
      <c r="W345" t="n">
        <v>0.07000000000000001</v>
      </c>
      <c r="X345" t="n">
        <v>0.14</v>
      </c>
      <c r="Y345" t="n">
        <v>1</v>
      </c>
      <c r="Z345" t="n">
        <v>10</v>
      </c>
    </row>
    <row r="346">
      <c r="A346" t="n">
        <v>26</v>
      </c>
      <c r="B346" t="n">
        <v>145</v>
      </c>
      <c r="C346" t="inlineStr">
        <is>
          <t xml:space="preserve">CONCLUIDO	</t>
        </is>
      </c>
      <c r="D346" t="n">
        <v>13.4133</v>
      </c>
      <c r="E346" t="n">
        <v>7.46</v>
      </c>
      <c r="F346" t="n">
        <v>4.13</v>
      </c>
      <c r="G346" t="n">
        <v>35.39</v>
      </c>
      <c r="H346" t="n">
        <v>0.45</v>
      </c>
      <c r="I346" t="n">
        <v>7</v>
      </c>
      <c r="J346" t="n">
        <v>298.48</v>
      </c>
      <c r="K346" t="n">
        <v>61.2</v>
      </c>
      <c r="L346" t="n">
        <v>7.5</v>
      </c>
      <c r="M346" t="n">
        <v>5</v>
      </c>
      <c r="N346" t="n">
        <v>84.79000000000001</v>
      </c>
      <c r="O346" t="n">
        <v>37047.29</v>
      </c>
      <c r="P346" t="n">
        <v>60.19</v>
      </c>
      <c r="Q346" t="n">
        <v>610.27</v>
      </c>
      <c r="R346" t="n">
        <v>16.73</v>
      </c>
      <c r="S346" t="n">
        <v>13.88</v>
      </c>
      <c r="T346" t="n">
        <v>1533</v>
      </c>
      <c r="U346" t="n">
        <v>0.83</v>
      </c>
      <c r="V346" t="n">
        <v>0.97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27</v>
      </c>
      <c r="B347" t="n">
        <v>145</v>
      </c>
      <c r="C347" t="inlineStr">
        <is>
          <t xml:space="preserve">CONCLUIDO	</t>
        </is>
      </c>
      <c r="D347" t="n">
        <v>13.3427</v>
      </c>
      <c r="E347" t="n">
        <v>7.49</v>
      </c>
      <c r="F347" t="n">
        <v>4.17</v>
      </c>
      <c r="G347" t="n">
        <v>35.73</v>
      </c>
      <c r="H347" t="n">
        <v>0.46</v>
      </c>
      <c r="I347" t="n">
        <v>7</v>
      </c>
      <c r="J347" t="n">
        <v>299.01</v>
      </c>
      <c r="K347" t="n">
        <v>61.2</v>
      </c>
      <c r="L347" t="n">
        <v>7.75</v>
      </c>
      <c r="M347" t="n">
        <v>5</v>
      </c>
      <c r="N347" t="n">
        <v>85.06</v>
      </c>
      <c r="O347" t="n">
        <v>37111.87</v>
      </c>
      <c r="P347" t="n">
        <v>60.44</v>
      </c>
      <c r="Q347" t="n">
        <v>610.27</v>
      </c>
      <c r="R347" t="n">
        <v>18.14</v>
      </c>
      <c r="S347" t="n">
        <v>13.88</v>
      </c>
      <c r="T347" t="n">
        <v>2242.2</v>
      </c>
      <c r="U347" t="n">
        <v>0.77</v>
      </c>
      <c r="V347" t="n">
        <v>0.96</v>
      </c>
      <c r="W347" t="n">
        <v>0.06</v>
      </c>
      <c r="X347" t="n">
        <v>0.13</v>
      </c>
      <c r="Y347" t="n">
        <v>1</v>
      </c>
      <c r="Z347" t="n">
        <v>10</v>
      </c>
    </row>
    <row r="348">
      <c r="A348" t="n">
        <v>28</v>
      </c>
      <c r="B348" t="n">
        <v>145</v>
      </c>
      <c r="C348" t="inlineStr">
        <is>
          <t xml:space="preserve">CONCLUIDO	</t>
        </is>
      </c>
      <c r="D348" t="n">
        <v>13.3477</v>
      </c>
      <c r="E348" t="n">
        <v>7.49</v>
      </c>
      <c r="F348" t="n">
        <v>4.17</v>
      </c>
      <c r="G348" t="n">
        <v>35.7</v>
      </c>
      <c r="H348" t="n">
        <v>0.48</v>
      </c>
      <c r="I348" t="n">
        <v>7</v>
      </c>
      <c r="J348" t="n">
        <v>299.53</v>
      </c>
      <c r="K348" t="n">
        <v>61.2</v>
      </c>
      <c r="L348" t="n">
        <v>8</v>
      </c>
      <c r="M348" t="n">
        <v>5</v>
      </c>
      <c r="N348" t="n">
        <v>85.33</v>
      </c>
      <c r="O348" t="n">
        <v>37176.68</v>
      </c>
      <c r="P348" t="n">
        <v>59.53</v>
      </c>
      <c r="Q348" t="n">
        <v>610.26</v>
      </c>
      <c r="R348" t="n">
        <v>18.01</v>
      </c>
      <c r="S348" t="n">
        <v>13.88</v>
      </c>
      <c r="T348" t="n">
        <v>2175.49</v>
      </c>
      <c r="U348" t="n">
        <v>0.77</v>
      </c>
      <c r="V348" t="n">
        <v>0.96</v>
      </c>
      <c r="W348" t="n">
        <v>0.06</v>
      </c>
      <c r="X348" t="n">
        <v>0.13</v>
      </c>
      <c r="Y348" t="n">
        <v>1</v>
      </c>
      <c r="Z348" t="n">
        <v>10</v>
      </c>
    </row>
    <row r="349">
      <c r="A349" t="n">
        <v>29</v>
      </c>
      <c r="B349" t="n">
        <v>145</v>
      </c>
      <c r="C349" t="inlineStr">
        <is>
          <t xml:space="preserve">CONCLUIDO	</t>
        </is>
      </c>
      <c r="D349" t="n">
        <v>13.3487</v>
      </c>
      <c r="E349" t="n">
        <v>7.49</v>
      </c>
      <c r="F349" t="n">
        <v>4.17</v>
      </c>
      <c r="G349" t="n">
        <v>35.7</v>
      </c>
      <c r="H349" t="n">
        <v>0.49</v>
      </c>
      <c r="I349" t="n">
        <v>7</v>
      </c>
      <c r="J349" t="n">
        <v>300.06</v>
      </c>
      <c r="K349" t="n">
        <v>61.2</v>
      </c>
      <c r="L349" t="n">
        <v>8.25</v>
      </c>
      <c r="M349" t="n">
        <v>5</v>
      </c>
      <c r="N349" t="n">
        <v>85.61</v>
      </c>
      <c r="O349" t="n">
        <v>37241.49</v>
      </c>
      <c r="P349" t="n">
        <v>58.57</v>
      </c>
      <c r="Q349" t="n">
        <v>610.3099999999999</v>
      </c>
      <c r="R349" t="n">
        <v>17.91</v>
      </c>
      <c r="S349" t="n">
        <v>13.88</v>
      </c>
      <c r="T349" t="n">
        <v>2123.26</v>
      </c>
      <c r="U349" t="n">
        <v>0.78</v>
      </c>
      <c r="V349" t="n">
        <v>0.96</v>
      </c>
      <c r="W349" t="n">
        <v>0.07000000000000001</v>
      </c>
      <c r="X349" t="n">
        <v>0.12</v>
      </c>
      <c r="Y349" t="n">
        <v>1</v>
      </c>
      <c r="Z349" t="n">
        <v>10</v>
      </c>
    </row>
    <row r="350">
      <c r="A350" t="n">
        <v>30</v>
      </c>
      <c r="B350" t="n">
        <v>145</v>
      </c>
      <c r="C350" t="inlineStr">
        <is>
          <t xml:space="preserve">CONCLUIDO	</t>
        </is>
      </c>
      <c r="D350" t="n">
        <v>13.4907</v>
      </c>
      <c r="E350" t="n">
        <v>7.41</v>
      </c>
      <c r="F350" t="n">
        <v>4.14</v>
      </c>
      <c r="G350" t="n">
        <v>41.4</v>
      </c>
      <c r="H350" t="n">
        <v>0.5</v>
      </c>
      <c r="I350" t="n">
        <v>6</v>
      </c>
      <c r="J350" t="n">
        <v>300.59</v>
      </c>
      <c r="K350" t="n">
        <v>61.2</v>
      </c>
      <c r="L350" t="n">
        <v>8.5</v>
      </c>
      <c r="M350" t="n">
        <v>4</v>
      </c>
      <c r="N350" t="n">
        <v>85.89</v>
      </c>
      <c r="O350" t="n">
        <v>37306.42</v>
      </c>
      <c r="P350" t="n">
        <v>58.03</v>
      </c>
      <c r="Q350" t="n">
        <v>610.27</v>
      </c>
      <c r="R350" t="n">
        <v>17.13</v>
      </c>
      <c r="S350" t="n">
        <v>13.88</v>
      </c>
      <c r="T350" t="n">
        <v>1740.56</v>
      </c>
      <c r="U350" t="n">
        <v>0.8100000000000001</v>
      </c>
      <c r="V350" t="n">
        <v>0.96</v>
      </c>
      <c r="W350" t="n">
        <v>0.06</v>
      </c>
      <c r="X350" t="n">
        <v>0.1</v>
      </c>
      <c r="Y350" t="n">
        <v>1</v>
      </c>
      <c r="Z350" t="n">
        <v>10</v>
      </c>
    </row>
    <row r="351">
      <c r="A351" t="n">
        <v>31</v>
      </c>
      <c r="B351" t="n">
        <v>145</v>
      </c>
      <c r="C351" t="inlineStr">
        <is>
          <t xml:space="preserve">CONCLUIDO	</t>
        </is>
      </c>
      <c r="D351" t="n">
        <v>13.4958</v>
      </c>
      <c r="E351" t="n">
        <v>7.41</v>
      </c>
      <c r="F351" t="n">
        <v>4.14</v>
      </c>
      <c r="G351" t="n">
        <v>41.37</v>
      </c>
      <c r="H351" t="n">
        <v>0.52</v>
      </c>
      <c r="I351" t="n">
        <v>6</v>
      </c>
      <c r="J351" t="n">
        <v>301.11</v>
      </c>
      <c r="K351" t="n">
        <v>61.2</v>
      </c>
      <c r="L351" t="n">
        <v>8.75</v>
      </c>
      <c r="M351" t="n">
        <v>4</v>
      </c>
      <c r="N351" t="n">
        <v>86.16</v>
      </c>
      <c r="O351" t="n">
        <v>37371.47</v>
      </c>
      <c r="P351" t="n">
        <v>57.8</v>
      </c>
      <c r="Q351" t="n">
        <v>610.26</v>
      </c>
      <c r="R351" t="n">
        <v>17.03</v>
      </c>
      <c r="S351" t="n">
        <v>13.88</v>
      </c>
      <c r="T351" t="n">
        <v>1692.41</v>
      </c>
      <c r="U351" t="n">
        <v>0.82</v>
      </c>
      <c r="V351" t="n">
        <v>0.96</v>
      </c>
      <c r="W351" t="n">
        <v>0.06</v>
      </c>
      <c r="X351" t="n">
        <v>0.1</v>
      </c>
      <c r="Y351" t="n">
        <v>1</v>
      </c>
      <c r="Z351" t="n">
        <v>10</v>
      </c>
    </row>
    <row r="352">
      <c r="A352" t="n">
        <v>32</v>
      </c>
      <c r="B352" t="n">
        <v>145</v>
      </c>
      <c r="C352" t="inlineStr">
        <is>
          <t xml:space="preserve">CONCLUIDO	</t>
        </is>
      </c>
      <c r="D352" t="n">
        <v>13.4902</v>
      </c>
      <c r="E352" t="n">
        <v>7.41</v>
      </c>
      <c r="F352" t="n">
        <v>4.14</v>
      </c>
      <c r="G352" t="n">
        <v>41.4</v>
      </c>
      <c r="H352" t="n">
        <v>0.53</v>
      </c>
      <c r="I352" t="n">
        <v>6</v>
      </c>
      <c r="J352" t="n">
        <v>301.64</v>
      </c>
      <c r="K352" t="n">
        <v>61.2</v>
      </c>
      <c r="L352" t="n">
        <v>9</v>
      </c>
      <c r="M352" t="n">
        <v>3</v>
      </c>
      <c r="N352" t="n">
        <v>86.44</v>
      </c>
      <c r="O352" t="n">
        <v>37436.63</v>
      </c>
      <c r="P352" t="n">
        <v>57.47</v>
      </c>
      <c r="Q352" t="n">
        <v>610.26</v>
      </c>
      <c r="R352" t="n">
        <v>17.03</v>
      </c>
      <c r="S352" t="n">
        <v>13.88</v>
      </c>
      <c r="T352" t="n">
        <v>1689.72</v>
      </c>
      <c r="U352" t="n">
        <v>0.82</v>
      </c>
      <c r="V352" t="n">
        <v>0.96</v>
      </c>
      <c r="W352" t="n">
        <v>0.07000000000000001</v>
      </c>
      <c r="X352" t="n">
        <v>0.1</v>
      </c>
      <c r="Y352" t="n">
        <v>1</v>
      </c>
      <c r="Z352" t="n">
        <v>10</v>
      </c>
    </row>
    <row r="353">
      <c r="A353" t="n">
        <v>33</v>
      </c>
      <c r="B353" t="n">
        <v>145</v>
      </c>
      <c r="C353" t="inlineStr">
        <is>
          <t xml:space="preserve">CONCLUIDO	</t>
        </is>
      </c>
      <c r="D353" t="n">
        <v>13.5237</v>
      </c>
      <c r="E353" t="n">
        <v>7.39</v>
      </c>
      <c r="F353" t="n">
        <v>4.12</v>
      </c>
      <c r="G353" t="n">
        <v>41.22</v>
      </c>
      <c r="H353" t="n">
        <v>0.55</v>
      </c>
      <c r="I353" t="n">
        <v>6</v>
      </c>
      <c r="J353" t="n">
        <v>302.17</v>
      </c>
      <c r="K353" t="n">
        <v>61.2</v>
      </c>
      <c r="L353" t="n">
        <v>9.25</v>
      </c>
      <c r="M353" t="n">
        <v>3</v>
      </c>
      <c r="N353" t="n">
        <v>86.72</v>
      </c>
      <c r="O353" t="n">
        <v>37501.91</v>
      </c>
      <c r="P353" t="n">
        <v>56.08</v>
      </c>
      <c r="Q353" t="n">
        <v>610.26</v>
      </c>
      <c r="R353" t="n">
        <v>16.45</v>
      </c>
      <c r="S353" t="n">
        <v>13.88</v>
      </c>
      <c r="T353" t="n">
        <v>1398.05</v>
      </c>
      <c r="U353" t="n">
        <v>0.84</v>
      </c>
      <c r="V353" t="n">
        <v>0.97</v>
      </c>
      <c r="W353" t="n">
        <v>0.07000000000000001</v>
      </c>
      <c r="X353" t="n">
        <v>0.08</v>
      </c>
      <c r="Y353" t="n">
        <v>1</v>
      </c>
      <c r="Z353" t="n">
        <v>10</v>
      </c>
    </row>
    <row r="354">
      <c r="A354" t="n">
        <v>34</v>
      </c>
      <c r="B354" t="n">
        <v>145</v>
      </c>
      <c r="C354" t="inlineStr">
        <is>
          <t xml:space="preserve">CONCLUIDO	</t>
        </is>
      </c>
      <c r="D354" t="n">
        <v>13.511</v>
      </c>
      <c r="E354" t="n">
        <v>7.4</v>
      </c>
      <c r="F354" t="n">
        <v>4.13</v>
      </c>
      <c r="G354" t="n">
        <v>41.29</v>
      </c>
      <c r="H354" t="n">
        <v>0.5600000000000001</v>
      </c>
      <c r="I354" t="n">
        <v>6</v>
      </c>
      <c r="J354" t="n">
        <v>302.7</v>
      </c>
      <c r="K354" t="n">
        <v>61.2</v>
      </c>
      <c r="L354" t="n">
        <v>9.5</v>
      </c>
      <c r="M354" t="n">
        <v>0</v>
      </c>
      <c r="N354" t="n">
        <v>87</v>
      </c>
      <c r="O354" t="n">
        <v>37567.32</v>
      </c>
      <c r="P354" t="n">
        <v>55.83</v>
      </c>
      <c r="Q354" t="n">
        <v>610.29</v>
      </c>
      <c r="R354" t="n">
        <v>16.62</v>
      </c>
      <c r="S354" t="n">
        <v>13.88</v>
      </c>
      <c r="T354" t="n">
        <v>1487.37</v>
      </c>
      <c r="U354" t="n">
        <v>0.84</v>
      </c>
      <c r="V354" t="n">
        <v>0.97</v>
      </c>
      <c r="W354" t="n">
        <v>0.07000000000000001</v>
      </c>
      <c r="X354" t="n">
        <v>0.09</v>
      </c>
      <c r="Y354" t="n">
        <v>1</v>
      </c>
      <c r="Z354" t="n">
        <v>10</v>
      </c>
    </row>
    <row r="355">
      <c r="A355" t="n">
        <v>0</v>
      </c>
      <c r="B355" t="n">
        <v>65</v>
      </c>
      <c r="C355" t="inlineStr">
        <is>
          <t xml:space="preserve">CONCLUIDO	</t>
        </is>
      </c>
      <c r="D355" t="n">
        <v>12.6444</v>
      </c>
      <c r="E355" t="n">
        <v>7.91</v>
      </c>
      <c r="F355" t="n">
        <v>4.75</v>
      </c>
      <c r="G355" t="n">
        <v>7.91</v>
      </c>
      <c r="H355" t="n">
        <v>0.13</v>
      </c>
      <c r="I355" t="n">
        <v>36</v>
      </c>
      <c r="J355" t="n">
        <v>133.21</v>
      </c>
      <c r="K355" t="n">
        <v>46.47</v>
      </c>
      <c r="L355" t="n">
        <v>1</v>
      </c>
      <c r="M355" t="n">
        <v>34</v>
      </c>
      <c r="N355" t="n">
        <v>20.75</v>
      </c>
      <c r="O355" t="n">
        <v>16663.42</v>
      </c>
      <c r="P355" t="n">
        <v>48.28</v>
      </c>
      <c r="Q355" t="n">
        <v>610.49</v>
      </c>
      <c r="R355" t="n">
        <v>35.99</v>
      </c>
      <c r="S355" t="n">
        <v>13.88</v>
      </c>
      <c r="T355" t="n">
        <v>11022.4</v>
      </c>
      <c r="U355" t="n">
        <v>0.39</v>
      </c>
      <c r="V355" t="n">
        <v>0.84</v>
      </c>
      <c r="W355" t="n">
        <v>0.11</v>
      </c>
      <c r="X355" t="n">
        <v>0.71</v>
      </c>
      <c r="Y355" t="n">
        <v>1</v>
      </c>
      <c r="Z355" t="n">
        <v>10</v>
      </c>
    </row>
    <row r="356">
      <c r="A356" t="n">
        <v>1</v>
      </c>
      <c r="B356" t="n">
        <v>65</v>
      </c>
      <c r="C356" t="inlineStr">
        <is>
          <t xml:space="preserve">CONCLUIDO	</t>
        </is>
      </c>
      <c r="D356" t="n">
        <v>13.367</v>
      </c>
      <c r="E356" t="n">
        <v>7.48</v>
      </c>
      <c r="F356" t="n">
        <v>4.57</v>
      </c>
      <c r="G356" t="n">
        <v>10.15</v>
      </c>
      <c r="H356" t="n">
        <v>0.17</v>
      </c>
      <c r="I356" t="n">
        <v>27</v>
      </c>
      <c r="J356" t="n">
        <v>133.55</v>
      </c>
      <c r="K356" t="n">
        <v>46.47</v>
      </c>
      <c r="L356" t="n">
        <v>1.25</v>
      </c>
      <c r="M356" t="n">
        <v>25</v>
      </c>
      <c r="N356" t="n">
        <v>20.83</v>
      </c>
      <c r="O356" t="n">
        <v>16704.7</v>
      </c>
      <c r="P356" t="n">
        <v>45.18</v>
      </c>
      <c r="Q356" t="n">
        <v>610.49</v>
      </c>
      <c r="R356" t="n">
        <v>30.52</v>
      </c>
      <c r="S356" t="n">
        <v>13.88</v>
      </c>
      <c r="T356" t="n">
        <v>8331.540000000001</v>
      </c>
      <c r="U356" t="n">
        <v>0.45</v>
      </c>
      <c r="V356" t="n">
        <v>0.87</v>
      </c>
      <c r="W356" t="n">
        <v>0.09</v>
      </c>
      <c r="X356" t="n">
        <v>0.52</v>
      </c>
      <c r="Y356" t="n">
        <v>1</v>
      </c>
      <c r="Z356" t="n">
        <v>10</v>
      </c>
    </row>
    <row r="357">
      <c r="A357" t="n">
        <v>2</v>
      </c>
      <c r="B357" t="n">
        <v>65</v>
      </c>
      <c r="C357" t="inlineStr">
        <is>
          <t xml:space="preserve">CONCLUIDO	</t>
        </is>
      </c>
      <c r="D357" t="n">
        <v>13.8206</v>
      </c>
      <c r="E357" t="n">
        <v>7.24</v>
      </c>
      <c r="F357" t="n">
        <v>4.46</v>
      </c>
      <c r="G357" t="n">
        <v>12.15</v>
      </c>
      <c r="H357" t="n">
        <v>0.2</v>
      </c>
      <c r="I357" t="n">
        <v>22</v>
      </c>
      <c r="J357" t="n">
        <v>133.88</v>
      </c>
      <c r="K357" t="n">
        <v>46.47</v>
      </c>
      <c r="L357" t="n">
        <v>1.5</v>
      </c>
      <c r="M357" t="n">
        <v>20</v>
      </c>
      <c r="N357" t="n">
        <v>20.91</v>
      </c>
      <c r="O357" t="n">
        <v>16746.01</v>
      </c>
      <c r="P357" t="n">
        <v>43.03</v>
      </c>
      <c r="Q357" t="n">
        <v>610.34</v>
      </c>
      <c r="R357" t="n">
        <v>26.9</v>
      </c>
      <c r="S357" t="n">
        <v>13.88</v>
      </c>
      <c r="T357" t="n">
        <v>6545.72</v>
      </c>
      <c r="U357" t="n">
        <v>0.52</v>
      </c>
      <c r="V357" t="n">
        <v>0.9</v>
      </c>
      <c r="W357" t="n">
        <v>0.09</v>
      </c>
      <c r="X357" t="n">
        <v>0.41</v>
      </c>
      <c r="Y357" t="n">
        <v>1</v>
      </c>
      <c r="Z357" t="n">
        <v>10</v>
      </c>
    </row>
    <row r="358">
      <c r="A358" t="n">
        <v>3</v>
      </c>
      <c r="B358" t="n">
        <v>65</v>
      </c>
      <c r="C358" t="inlineStr">
        <is>
          <t xml:space="preserve">CONCLUIDO	</t>
        </is>
      </c>
      <c r="D358" t="n">
        <v>14.1716</v>
      </c>
      <c r="E358" t="n">
        <v>7.06</v>
      </c>
      <c r="F358" t="n">
        <v>4.39</v>
      </c>
      <c r="G358" t="n">
        <v>14.62</v>
      </c>
      <c r="H358" t="n">
        <v>0.23</v>
      </c>
      <c r="I358" t="n">
        <v>18</v>
      </c>
      <c r="J358" t="n">
        <v>134.22</v>
      </c>
      <c r="K358" t="n">
        <v>46.47</v>
      </c>
      <c r="L358" t="n">
        <v>1.75</v>
      </c>
      <c r="M358" t="n">
        <v>16</v>
      </c>
      <c r="N358" t="n">
        <v>21</v>
      </c>
      <c r="O358" t="n">
        <v>16787.35</v>
      </c>
      <c r="P358" t="n">
        <v>41.07</v>
      </c>
      <c r="Q358" t="n">
        <v>610.3</v>
      </c>
      <c r="R358" t="n">
        <v>25.2</v>
      </c>
      <c r="S358" t="n">
        <v>13.88</v>
      </c>
      <c r="T358" t="n">
        <v>5713.71</v>
      </c>
      <c r="U358" t="n">
        <v>0.55</v>
      </c>
      <c r="V358" t="n">
        <v>0.91</v>
      </c>
      <c r="W358" t="n">
        <v>0.07000000000000001</v>
      </c>
      <c r="X358" t="n">
        <v>0.35</v>
      </c>
      <c r="Y358" t="n">
        <v>1</v>
      </c>
      <c r="Z358" t="n">
        <v>10</v>
      </c>
    </row>
    <row r="359">
      <c r="A359" t="n">
        <v>4</v>
      </c>
      <c r="B359" t="n">
        <v>65</v>
      </c>
      <c r="C359" t="inlineStr">
        <is>
          <t xml:space="preserve">CONCLUIDO	</t>
        </is>
      </c>
      <c r="D359" t="n">
        <v>14.3381</v>
      </c>
      <c r="E359" t="n">
        <v>6.97</v>
      </c>
      <c r="F359" t="n">
        <v>4.36</v>
      </c>
      <c r="G359" t="n">
        <v>16.34</v>
      </c>
      <c r="H359" t="n">
        <v>0.26</v>
      </c>
      <c r="I359" t="n">
        <v>16</v>
      </c>
      <c r="J359" t="n">
        <v>134.55</v>
      </c>
      <c r="K359" t="n">
        <v>46.47</v>
      </c>
      <c r="L359" t="n">
        <v>2</v>
      </c>
      <c r="M359" t="n">
        <v>14</v>
      </c>
      <c r="N359" t="n">
        <v>21.09</v>
      </c>
      <c r="O359" t="n">
        <v>16828.84</v>
      </c>
      <c r="P359" t="n">
        <v>39.61</v>
      </c>
      <c r="Q359" t="n">
        <v>610.27</v>
      </c>
      <c r="R359" t="n">
        <v>23.97</v>
      </c>
      <c r="S359" t="n">
        <v>13.88</v>
      </c>
      <c r="T359" t="n">
        <v>5111.14</v>
      </c>
      <c r="U359" t="n">
        <v>0.58</v>
      </c>
      <c r="V359" t="n">
        <v>0.92</v>
      </c>
      <c r="W359" t="n">
        <v>0.08</v>
      </c>
      <c r="X359" t="n">
        <v>0.32</v>
      </c>
      <c r="Y359" t="n">
        <v>1</v>
      </c>
      <c r="Z359" t="n">
        <v>10</v>
      </c>
    </row>
    <row r="360">
      <c r="A360" t="n">
        <v>5</v>
      </c>
      <c r="B360" t="n">
        <v>65</v>
      </c>
      <c r="C360" t="inlineStr">
        <is>
          <t xml:space="preserve">CONCLUIDO	</t>
        </is>
      </c>
      <c r="D360" t="n">
        <v>14.6699</v>
      </c>
      <c r="E360" t="n">
        <v>6.82</v>
      </c>
      <c r="F360" t="n">
        <v>4.28</v>
      </c>
      <c r="G360" t="n">
        <v>19.77</v>
      </c>
      <c r="H360" t="n">
        <v>0.29</v>
      </c>
      <c r="I360" t="n">
        <v>13</v>
      </c>
      <c r="J360" t="n">
        <v>134.89</v>
      </c>
      <c r="K360" t="n">
        <v>46.47</v>
      </c>
      <c r="L360" t="n">
        <v>2.25</v>
      </c>
      <c r="M360" t="n">
        <v>11</v>
      </c>
      <c r="N360" t="n">
        <v>21.17</v>
      </c>
      <c r="O360" t="n">
        <v>16870.25</v>
      </c>
      <c r="P360" t="n">
        <v>37.4</v>
      </c>
      <c r="Q360" t="n">
        <v>610.35</v>
      </c>
      <c r="R360" t="n">
        <v>21.53</v>
      </c>
      <c r="S360" t="n">
        <v>13.88</v>
      </c>
      <c r="T360" t="n">
        <v>3905.81</v>
      </c>
      <c r="U360" t="n">
        <v>0.64</v>
      </c>
      <c r="V360" t="n">
        <v>0.93</v>
      </c>
      <c r="W360" t="n">
        <v>0.07000000000000001</v>
      </c>
      <c r="X360" t="n">
        <v>0.24</v>
      </c>
      <c r="Y360" t="n">
        <v>1</v>
      </c>
      <c r="Z360" t="n">
        <v>10</v>
      </c>
    </row>
    <row r="361">
      <c r="A361" t="n">
        <v>6</v>
      </c>
      <c r="B361" t="n">
        <v>65</v>
      </c>
      <c r="C361" t="inlineStr">
        <is>
          <t xml:space="preserve">CONCLUIDO	</t>
        </is>
      </c>
      <c r="D361" t="n">
        <v>14.7638</v>
      </c>
      <c r="E361" t="n">
        <v>6.77</v>
      </c>
      <c r="F361" t="n">
        <v>4.27</v>
      </c>
      <c r="G361" t="n">
        <v>21.33</v>
      </c>
      <c r="H361" t="n">
        <v>0.33</v>
      </c>
      <c r="I361" t="n">
        <v>12</v>
      </c>
      <c r="J361" t="n">
        <v>135.22</v>
      </c>
      <c r="K361" t="n">
        <v>46.47</v>
      </c>
      <c r="L361" t="n">
        <v>2.5</v>
      </c>
      <c r="M361" t="n">
        <v>9</v>
      </c>
      <c r="N361" t="n">
        <v>21.26</v>
      </c>
      <c r="O361" t="n">
        <v>16911.68</v>
      </c>
      <c r="P361" t="n">
        <v>35.9</v>
      </c>
      <c r="Q361" t="n">
        <v>610.26</v>
      </c>
      <c r="R361" t="n">
        <v>21.09</v>
      </c>
      <c r="S361" t="n">
        <v>13.88</v>
      </c>
      <c r="T361" t="n">
        <v>3690.53</v>
      </c>
      <c r="U361" t="n">
        <v>0.66</v>
      </c>
      <c r="V361" t="n">
        <v>0.93</v>
      </c>
      <c r="W361" t="n">
        <v>0.07000000000000001</v>
      </c>
      <c r="X361" t="n">
        <v>0.23</v>
      </c>
      <c r="Y361" t="n">
        <v>1</v>
      </c>
      <c r="Z361" t="n">
        <v>10</v>
      </c>
    </row>
    <row r="362">
      <c r="A362" t="n">
        <v>7</v>
      </c>
      <c r="B362" t="n">
        <v>65</v>
      </c>
      <c r="C362" t="inlineStr">
        <is>
          <t xml:space="preserve">CONCLUIDO	</t>
        </is>
      </c>
      <c r="D362" t="n">
        <v>14.8417</v>
      </c>
      <c r="E362" t="n">
        <v>6.74</v>
      </c>
      <c r="F362" t="n">
        <v>4.26</v>
      </c>
      <c r="G362" t="n">
        <v>23.23</v>
      </c>
      <c r="H362" t="n">
        <v>0.36</v>
      </c>
      <c r="I362" t="n">
        <v>11</v>
      </c>
      <c r="J362" t="n">
        <v>135.56</v>
      </c>
      <c r="K362" t="n">
        <v>46.47</v>
      </c>
      <c r="L362" t="n">
        <v>2.75</v>
      </c>
      <c r="M362" t="n">
        <v>1</v>
      </c>
      <c r="N362" t="n">
        <v>21.34</v>
      </c>
      <c r="O362" t="n">
        <v>16953.14</v>
      </c>
      <c r="P362" t="n">
        <v>35.21</v>
      </c>
      <c r="Q362" t="n">
        <v>610.26</v>
      </c>
      <c r="R362" t="n">
        <v>20.55</v>
      </c>
      <c r="S362" t="n">
        <v>13.88</v>
      </c>
      <c r="T362" t="n">
        <v>3427.15</v>
      </c>
      <c r="U362" t="n">
        <v>0.68</v>
      </c>
      <c r="V362" t="n">
        <v>0.9399999999999999</v>
      </c>
      <c r="W362" t="n">
        <v>0.08</v>
      </c>
      <c r="X362" t="n">
        <v>0.22</v>
      </c>
      <c r="Y362" t="n">
        <v>1</v>
      </c>
      <c r="Z362" t="n">
        <v>10</v>
      </c>
    </row>
    <row r="363">
      <c r="A363" t="n">
        <v>8</v>
      </c>
      <c r="B363" t="n">
        <v>65</v>
      </c>
      <c r="C363" t="inlineStr">
        <is>
          <t xml:space="preserve">CONCLUIDO	</t>
        </is>
      </c>
      <c r="D363" t="n">
        <v>14.8337</v>
      </c>
      <c r="E363" t="n">
        <v>6.74</v>
      </c>
      <c r="F363" t="n">
        <v>4.26</v>
      </c>
      <c r="G363" t="n">
        <v>23.25</v>
      </c>
      <c r="H363" t="n">
        <v>0.39</v>
      </c>
      <c r="I363" t="n">
        <v>11</v>
      </c>
      <c r="J363" t="n">
        <v>135.9</v>
      </c>
      <c r="K363" t="n">
        <v>46.47</v>
      </c>
      <c r="L363" t="n">
        <v>3</v>
      </c>
      <c r="M363" t="n">
        <v>0</v>
      </c>
      <c r="N363" t="n">
        <v>21.43</v>
      </c>
      <c r="O363" t="n">
        <v>16994.64</v>
      </c>
      <c r="P363" t="n">
        <v>35.24</v>
      </c>
      <c r="Q363" t="n">
        <v>610.26</v>
      </c>
      <c r="R363" t="n">
        <v>20.63</v>
      </c>
      <c r="S363" t="n">
        <v>13.88</v>
      </c>
      <c r="T363" t="n">
        <v>3464.32</v>
      </c>
      <c r="U363" t="n">
        <v>0.67</v>
      </c>
      <c r="V363" t="n">
        <v>0.9399999999999999</v>
      </c>
      <c r="W363" t="n">
        <v>0.08</v>
      </c>
      <c r="X363" t="n">
        <v>0.22</v>
      </c>
      <c r="Y363" t="n">
        <v>1</v>
      </c>
      <c r="Z363" t="n">
        <v>10</v>
      </c>
    </row>
    <row r="364">
      <c r="A364" t="n">
        <v>0</v>
      </c>
      <c r="B364" t="n">
        <v>130</v>
      </c>
      <c r="C364" t="inlineStr">
        <is>
          <t xml:space="preserve">CONCLUIDO	</t>
        </is>
      </c>
      <c r="D364" t="n">
        <v>8.9153</v>
      </c>
      <c r="E364" t="n">
        <v>11.22</v>
      </c>
      <c r="F364" t="n">
        <v>5.33</v>
      </c>
      <c r="G364" t="n">
        <v>5.08</v>
      </c>
      <c r="H364" t="n">
        <v>0.07000000000000001</v>
      </c>
      <c r="I364" t="n">
        <v>63</v>
      </c>
      <c r="J364" t="n">
        <v>252.85</v>
      </c>
      <c r="K364" t="n">
        <v>59.19</v>
      </c>
      <c r="L364" t="n">
        <v>1</v>
      </c>
      <c r="M364" t="n">
        <v>61</v>
      </c>
      <c r="N364" t="n">
        <v>62.65</v>
      </c>
      <c r="O364" t="n">
        <v>31418.63</v>
      </c>
      <c r="P364" t="n">
        <v>85.92</v>
      </c>
      <c r="Q364" t="n">
        <v>610.51</v>
      </c>
      <c r="R364" t="n">
        <v>54.28</v>
      </c>
      <c r="S364" t="n">
        <v>13.88</v>
      </c>
      <c r="T364" t="n">
        <v>20030.23</v>
      </c>
      <c r="U364" t="n">
        <v>0.26</v>
      </c>
      <c r="V364" t="n">
        <v>0.75</v>
      </c>
      <c r="W364" t="n">
        <v>0.16</v>
      </c>
      <c r="X364" t="n">
        <v>1.29</v>
      </c>
      <c r="Y364" t="n">
        <v>1</v>
      </c>
      <c r="Z364" t="n">
        <v>10</v>
      </c>
    </row>
    <row r="365">
      <c r="A365" t="n">
        <v>1</v>
      </c>
      <c r="B365" t="n">
        <v>130</v>
      </c>
      <c r="C365" t="inlineStr">
        <is>
          <t xml:space="preserve">CONCLUIDO	</t>
        </is>
      </c>
      <c r="D365" t="n">
        <v>9.916499999999999</v>
      </c>
      <c r="E365" t="n">
        <v>10.08</v>
      </c>
      <c r="F365" t="n">
        <v>4.98</v>
      </c>
      <c r="G365" t="n">
        <v>6.36</v>
      </c>
      <c r="H365" t="n">
        <v>0.09</v>
      </c>
      <c r="I365" t="n">
        <v>47</v>
      </c>
      <c r="J365" t="n">
        <v>253.3</v>
      </c>
      <c r="K365" t="n">
        <v>59.19</v>
      </c>
      <c r="L365" t="n">
        <v>1.25</v>
      </c>
      <c r="M365" t="n">
        <v>45</v>
      </c>
      <c r="N365" t="n">
        <v>62.86</v>
      </c>
      <c r="O365" t="n">
        <v>31474.5</v>
      </c>
      <c r="P365" t="n">
        <v>79.68000000000001</v>
      </c>
      <c r="Q365" t="n">
        <v>610.26</v>
      </c>
      <c r="R365" t="n">
        <v>43.61</v>
      </c>
      <c r="S365" t="n">
        <v>13.88</v>
      </c>
      <c r="T365" t="n">
        <v>14777.47</v>
      </c>
      <c r="U365" t="n">
        <v>0.32</v>
      </c>
      <c r="V365" t="n">
        <v>0.8</v>
      </c>
      <c r="W365" t="n">
        <v>0.12</v>
      </c>
      <c r="X365" t="n">
        <v>0.9399999999999999</v>
      </c>
      <c r="Y365" t="n">
        <v>1</v>
      </c>
      <c r="Z365" t="n">
        <v>10</v>
      </c>
    </row>
    <row r="366">
      <c r="A366" t="n">
        <v>2</v>
      </c>
      <c r="B366" t="n">
        <v>130</v>
      </c>
      <c r="C366" t="inlineStr">
        <is>
          <t xml:space="preserve">CONCLUIDO	</t>
        </is>
      </c>
      <c r="D366" t="n">
        <v>10.5668</v>
      </c>
      <c r="E366" t="n">
        <v>9.460000000000001</v>
      </c>
      <c r="F366" t="n">
        <v>4.8</v>
      </c>
      <c r="G366" t="n">
        <v>7.58</v>
      </c>
      <c r="H366" t="n">
        <v>0.11</v>
      </c>
      <c r="I366" t="n">
        <v>38</v>
      </c>
      <c r="J366" t="n">
        <v>253.75</v>
      </c>
      <c r="K366" t="n">
        <v>59.19</v>
      </c>
      <c r="L366" t="n">
        <v>1.5</v>
      </c>
      <c r="M366" t="n">
        <v>36</v>
      </c>
      <c r="N366" t="n">
        <v>63.06</v>
      </c>
      <c r="O366" t="n">
        <v>31530.44</v>
      </c>
      <c r="P366" t="n">
        <v>76.27</v>
      </c>
      <c r="Q366" t="n">
        <v>610.51</v>
      </c>
      <c r="R366" t="n">
        <v>37.76</v>
      </c>
      <c r="S366" t="n">
        <v>13.88</v>
      </c>
      <c r="T366" t="n">
        <v>11896.28</v>
      </c>
      <c r="U366" t="n">
        <v>0.37</v>
      </c>
      <c r="V366" t="n">
        <v>0.83</v>
      </c>
      <c r="W366" t="n">
        <v>0.11</v>
      </c>
      <c r="X366" t="n">
        <v>0.76</v>
      </c>
      <c r="Y366" t="n">
        <v>1</v>
      </c>
      <c r="Z366" t="n">
        <v>10</v>
      </c>
    </row>
    <row r="367">
      <c r="A367" t="n">
        <v>3</v>
      </c>
      <c r="B367" t="n">
        <v>130</v>
      </c>
      <c r="C367" t="inlineStr">
        <is>
          <t xml:space="preserve">CONCLUIDO	</t>
        </is>
      </c>
      <c r="D367" t="n">
        <v>11.1465</v>
      </c>
      <c r="E367" t="n">
        <v>8.970000000000001</v>
      </c>
      <c r="F367" t="n">
        <v>4.65</v>
      </c>
      <c r="G367" t="n">
        <v>9</v>
      </c>
      <c r="H367" t="n">
        <v>0.12</v>
      </c>
      <c r="I367" t="n">
        <v>31</v>
      </c>
      <c r="J367" t="n">
        <v>254.21</v>
      </c>
      <c r="K367" t="n">
        <v>59.19</v>
      </c>
      <c r="L367" t="n">
        <v>1.75</v>
      </c>
      <c r="M367" t="n">
        <v>29</v>
      </c>
      <c r="N367" t="n">
        <v>63.26</v>
      </c>
      <c r="O367" t="n">
        <v>31586.46</v>
      </c>
      <c r="P367" t="n">
        <v>73.3</v>
      </c>
      <c r="Q367" t="n">
        <v>610.33</v>
      </c>
      <c r="R367" t="n">
        <v>32.99</v>
      </c>
      <c r="S367" t="n">
        <v>13.88</v>
      </c>
      <c r="T367" t="n">
        <v>9546.49</v>
      </c>
      <c r="U367" t="n">
        <v>0.42</v>
      </c>
      <c r="V367" t="n">
        <v>0.86</v>
      </c>
      <c r="W367" t="n">
        <v>0.1</v>
      </c>
      <c r="X367" t="n">
        <v>0.61</v>
      </c>
      <c r="Y367" t="n">
        <v>1</v>
      </c>
      <c r="Z367" t="n">
        <v>10</v>
      </c>
    </row>
    <row r="368">
      <c r="A368" t="n">
        <v>4</v>
      </c>
      <c r="B368" t="n">
        <v>130</v>
      </c>
      <c r="C368" t="inlineStr">
        <is>
          <t xml:space="preserve">CONCLUIDO	</t>
        </is>
      </c>
      <c r="D368" t="n">
        <v>11.4979</v>
      </c>
      <c r="E368" t="n">
        <v>8.699999999999999</v>
      </c>
      <c r="F368" t="n">
        <v>4.57</v>
      </c>
      <c r="G368" t="n">
        <v>10.16</v>
      </c>
      <c r="H368" t="n">
        <v>0.14</v>
      </c>
      <c r="I368" t="n">
        <v>27</v>
      </c>
      <c r="J368" t="n">
        <v>254.66</v>
      </c>
      <c r="K368" t="n">
        <v>59.19</v>
      </c>
      <c r="L368" t="n">
        <v>2</v>
      </c>
      <c r="M368" t="n">
        <v>25</v>
      </c>
      <c r="N368" t="n">
        <v>63.47</v>
      </c>
      <c r="O368" t="n">
        <v>31642.55</v>
      </c>
      <c r="P368" t="n">
        <v>71.56999999999999</v>
      </c>
      <c r="Q368" t="n">
        <v>610.4400000000001</v>
      </c>
      <c r="R368" t="n">
        <v>30.53</v>
      </c>
      <c r="S368" t="n">
        <v>13.88</v>
      </c>
      <c r="T368" t="n">
        <v>8336.129999999999</v>
      </c>
      <c r="U368" t="n">
        <v>0.45</v>
      </c>
      <c r="V368" t="n">
        <v>0.87</v>
      </c>
      <c r="W368" t="n">
        <v>0.1</v>
      </c>
      <c r="X368" t="n">
        <v>0.53</v>
      </c>
      <c r="Y368" t="n">
        <v>1</v>
      </c>
      <c r="Z368" t="n">
        <v>10</v>
      </c>
    </row>
    <row r="369">
      <c r="A369" t="n">
        <v>5</v>
      </c>
      <c r="B369" t="n">
        <v>130</v>
      </c>
      <c r="C369" t="inlineStr">
        <is>
          <t xml:space="preserve">CONCLUIDO	</t>
        </is>
      </c>
      <c r="D369" t="n">
        <v>11.7998</v>
      </c>
      <c r="E369" t="n">
        <v>8.470000000000001</v>
      </c>
      <c r="F369" t="n">
        <v>4.5</v>
      </c>
      <c r="G369" t="n">
        <v>11.24</v>
      </c>
      <c r="H369" t="n">
        <v>0.16</v>
      </c>
      <c r="I369" t="n">
        <v>24</v>
      </c>
      <c r="J369" t="n">
        <v>255.12</v>
      </c>
      <c r="K369" t="n">
        <v>59.19</v>
      </c>
      <c r="L369" t="n">
        <v>2.25</v>
      </c>
      <c r="M369" t="n">
        <v>22</v>
      </c>
      <c r="N369" t="n">
        <v>63.67</v>
      </c>
      <c r="O369" t="n">
        <v>31698.72</v>
      </c>
      <c r="P369" t="n">
        <v>69.84999999999999</v>
      </c>
      <c r="Q369" t="n">
        <v>610.39</v>
      </c>
      <c r="R369" t="n">
        <v>28.34</v>
      </c>
      <c r="S369" t="n">
        <v>13.88</v>
      </c>
      <c r="T369" t="n">
        <v>7253.86</v>
      </c>
      <c r="U369" t="n">
        <v>0.49</v>
      </c>
      <c r="V369" t="n">
        <v>0.89</v>
      </c>
      <c r="W369" t="n">
        <v>0.09</v>
      </c>
      <c r="X369" t="n">
        <v>0.46</v>
      </c>
      <c r="Y369" t="n">
        <v>1</v>
      </c>
      <c r="Z369" t="n">
        <v>10</v>
      </c>
    </row>
    <row r="370">
      <c r="A370" t="n">
        <v>6</v>
      </c>
      <c r="B370" t="n">
        <v>130</v>
      </c>
      <c r="C370" t="inlineStr">
        <is>
          <t xml:space="preserve">CONCLUIDO	</t>
        </is>
      </c>
      <c r="D370" t="n">
        <v>12.1057</v>
      </c>
      <c r="E370" t="n">
        <v>8.26</v>
      </c>
      <c r="F370" t="n">
        <v>4.43</v>
      </c>
      <c r="G370" t="n">
        <v>12.65</v>
      </c>
      <c r="H370" t="n">
        <v>0.17</v>
      </c>
      <c r="I370" t="n">
        <v>21</v>
      </c>
      <c r="J370" t="n">
        <v>255.57</v>
      </c>
      <c r="K370" t="n">
        <v>59.19</v>
      </c>
      <c r="L370" t="n">
        <v>2.5</v>
      </c>
      <c r="M370" t="n">
        <v>19</v>
      </c>
      <c r="N370" t="n">
        <v>63.88</v>
      </c>
      <c r="O370" t="n">
        <v>31754.97</v>
      </c>
      <c r="P370" t="n">
        <v>68.27</v>
      </c>
      <c r="Q370" t="n">
        <v>610.35</v>
      </c>
      <c r="R370" t="n">
        <v>25.97</v>
      </c>
      <c r="S370" t="n">
        <v>13.88</v>
      </c>
      <c r="T370" t="n">
        <v>6083.9</v>
      </c>
      <c r="U370" t="n">
        <v>0.53</v>
      </c>
      <c r="V370" t="n">
        <v>0.9</v>
      </c>
      <c r="W370" t="n">
        <v>0.09</v>
      </c>
      <c r="X370" t="n">
        <v>0.39</v>
      </c>
      <c r="Y370" t="n">
        <v>1</v>
      </c>
      <c r="Z370" t="n">
        <v>10</v>
      </c>
    </row>
    <row r="371">
      <c r="A371" t="n">
        <v>7</v>
      </c>
      <c r="B371" t="n">
        <v>130</v>
      </c>
      <c r="C371" t="inlineStr">
        <is>
          <t xml:space="preserve">CONCLUIDO	</t>
        </is>
      </c>
      <c r="D371" t="n">
        <v>12.3988</v>
      </c>
      <c r="E371" t="n">
        <v>8.07</v>
      </c>
      <c r="F371" t="n">
        <v>4.33</v>
      </c>
      <c r="G371" t="n">
        <v>13.68</v>
      </c>
      <c r="H371" t="n">
        <v>0.19</v>
      </c>
      <c r="I371" t="n">
        <v>19</v>
      </c>
      <c r="J371" t="n">
        <v>256.03</v>
      </c>
      <c r="K371" t="n">
        <v>59.19</v>
      </c>
      <c r="L371" t="n">
        <v>2.75</v>
      </c>
      <c r="M371" t="n">
        <v>17</v>
      </c>
      <c r="N371" t="n">
        <v>64.09</v>
      </c>
      <c r="O371" t="n">
        <v>31811.29</v>
      </c>
      <c r="P371" t="n">
        <v>66.03</v>
      </c>
      <c r="Q371" t="n">
        <v>610.28</v>
      </c>
      <c r="R371" t="n">
        <v>23.04</v>
      </c>
      <c r="S371" t="n">
        <v>13.88</v>
      </c>
      <c r="T371" t="n">
        <v>4630.35</v>
      </c>
      <c r="U371" t="n">
        <v>0.6</v>
      </c>
      <c r="V371" t="n">
        <v>0.92</v>
      </c>
      <c r="W371" t="n">
        <v>0.08</v>
      </c>
      <c r="X371" t="n">
        <v>0.29</v>
      </c>
      <c r="Y371" t="n">
        <v>1</v>
      </c>
      <c r="Z371" t="n">
        <v>10</v>
      </c>
    </row>
    <row r="372">
      <c r="A372" t="n">
        <v>8</v>
      </c>
      <c r="B372" t="n">
        <v>130</v>
      </c>
      <c r="C372" t="inlineStr">
        <is>
          <t xml:space="preserve">CONCLUIDO	</t>
        </is>
      </c>
      <c r="D372" t="n">
        <v>12.4866</v>
      </c>
      <c r="E372" t="n">
        <v>8.01</v>
      </c>
      <c r="F372" t="n">
        <v>4.37</v>
      </c>
      <c r="G372" t="n">
        <v>15.43</v>
      </c>
      <c r="H372" t="n">
        <v>0.21</v>
      </c>
      <c r="I372" t="n">
        <v>17</v>
      </c>
      <c r="J372" t="n">
        <v>256.49</v>
      </c>
      <c r="K372" t="n">
        <v>59.19</v>
      </c>
      <c r="L372" t="n">
        <v>3</v>
      </c>
      <c r="M372" t="n">
        <v>15</v>
      </c>
      <c r="N372" t="n">
        <v>64.29000000000001</v>
      </c>
      <c r="O372" t="n">
        <v>31867.69</v>
      </c>
      <c r="P372" t="n">
        <v>66.39</v>
      </c>
      <c r="Q372" t="n">
        <v>610.42</v>
      </c>
      <c r="R372" t="n">
        <v>24.46</v>
      </c>
      <c r="S372" t="n">
        <v>13.88</v>
      </c>
      <c r="T372" t="n">
        <v>5349.85</v>
      </c>
      <c r="U372" t="n">
        <v>0.57</v>
      </c>
      <c r="V372" t="n">
        <v>0.91</v>
      </c>
      <c r="W372" t="n">
        <v>0.08</v>
      </c>
      <c r="X372" t="n">
        <v>0.33</v>
      </c>
      <c r="Y372" t="n">
        <v>1</v>
      </c>
      <c r="Z372" t="n">
        <v>10</v>
      </c>
    </row>
    <row r="373">
      <c r="A373" t="n">
        <v>9</v>
      </c>
      <c r="B373" t="n">
        <v>130</v>
      </c>
      <c r="C373" t="inlineStr">
        <is>
          <t xml:space="preserve">CONCLUIDO	</t>
        </is>
      </c>
      <c r="D373" t="n">
        <v>12.5843</v>
      </c>
      <c r="E373" t="n">
        <v>7.95</v>
      </c>
      <c r="F373" t="n">
        <v>4.36</v>
      </c>
      <c r="G373" t="n">
        <v>16.35</v>
      </c>
      <c r="H373" t="n">
        <v>0.23</v>
      </c>
      <c r="I373" t="n">
        <v>16</v>
      </c>
      <c r="J373" t="n">
        <v>256.95</v>
      </c>
      <c r="K373" t="n">
        <v>59.19</v>
      </c>
      <c r="L373" t="n">
        <v>3.25</v>
      </c>
      <c r="M373" t="n">
        <v>14</v>
      </c>
      <c r="N373" t="n">
        <v>64.5</v>
      </c>
      <c r="O373" t="n">
        <v>31924.29</v>
      </c>
      <c r="P373" t="n">
        <v>65.78</v>
      </c>
      <c r="Q373" t="n">
        <v>610.41</v>
      </c>
      <c r="R373" t="n">
        <v>23.99</v>
      </c>
      <c r="S373" t="n">
        <v>13.88</v>
      </c>
      <c r="T373" t="n">
        <v>5120.53</v>
      </c>
      <c r="U373" t="n">
        <v>0.58</v>
      </c>
      <c r="V373" t="n">
        <v>0.92</v>
      </c>
      <c r="W373" t="n">
        <v>0.08</v>
      </c>
      <c r="X373" t="n">
        <v>0.32</v>
      </c>
      <c r="Y373" t="n">
        <v>1</v>
      </c>
      <c r="Z373" t="n">
        <v>10</v>
      </c>
    </row>
    <row r="374">
      <c r="A374" t="n">
        <v>10</v>
      </c>
      <c r="B374" t="n">
        <v>130</v>
      </c>
      <c r="C374" t="inlineStr">
        <is>
          <t xml:space="preserve">CONCLUIDO	</t>
        </is>
      </c>
      <c r="D374" t="n">
        <v>12.706</v>
      </c>
      <c r="E374" t="n">
        <v>7.87</v>
      </c>
      <c r="F374" t="n">
        <v>4.33</v>
      </c>
      <c r="G374" t="n">
        <v>17.33</v>
      </c>
      <c r="H374" t="n">
        <v>0.24</v>
      </c>
      <c r="I374" t="n">
        <v>15</v>
      </c>
      <c r="J374" t="n">
        <v>257.41</v>
      </c>
      <c r="K374" t="n">
        <v>59.19</v>
      </c>
      <c r="L374" t="n">
        <v>3.5</v>
      </c>
      <c r="M374" t="n">
        <v>13</v>
      </c>
      <c r="N374" t="n">
        <v>64.70999999999999</v>
      </c>
      <c r="O374" t="n">
        <v>31980.84</v>
      </c>
      <c r="P374" t="n">
        <v>64.63</v>
      </c>
      <c r="Q374" t="n">
        <v>610.3200000000001</v>
      </c>
      <c r="R374" t="n">
        <v>23.11</v>
      </c>
      <c r="S374" t="n">
        <v>13.88</v>
      </c>
      <c r="T374" t="n">
        <v>4685.6</v>
      </c>
      <c r="U374" t="n">
        <v>0.6</v>
      </c>
      <c r="V374" t="n">
        <v>0.92</v>
      </c>
      <c r="W374" t="n">
        <v>0.08</v>
      </c>
      <c r="X374" t="n">
        <v>0.29</v>
      </c>
      <c r="Y374" t="n">
        <v>1</v>
      </c>
      <c r="Z374" t="n">
        <v>10</v>
      </c>
    </row>
    <row r="375">
      <c r="A375" t="n">
        <v>11</v>
      </c>
      <c r="B375" t="n">
        <v>130</v>
      </c>
      <c r="C375" t="inlineStr">
        <is>
          <t xml:space="preserve">CONCLUIDO	</t>
        </is>
      </c>
      <c r="D375" t="n">
        <v>12.8159</v>
      </c>
      <c r="E375" t="n">
        <v>7.8</v>
      </c>
      <c r="F375" t="n">
        <v>4.31</v>
      </c>
      <c r="G375" t="n">
        <v>18.49</v>
      </c>
      <c r="H375" t="n">
        <v>0.26</v>
      </c>
      <c r="I375" t="n">
        <v>14</v>
      </c>
      <c r="J375" t="n">
        <v>257.86</v>
      </c>
      <c r="K375" t="n">
        <v>59.19</v>
      </c>
      <c r="L375" t="n">
        <v>3.75</v>
      </c>
      <c r="M375" t="n">
        <v>12</v>
      </c>
      <c r="N375" t="n">
        <v>64.92</v>
      </c>
      <c r="O375" t="n">
        <v>32037.48</v>
      </c>
      <c r="P375" t="n">
        <v>63.77</v>
      </c>
      <c r="Q375" t="n">
        <v>610.3</v>
      </c>
      <c r="R375" t="n">
        <v>22.45</v>
      </c>
      <c r="S375" t="n">
        <v>13.88</v>
      </c>
      <c r="T375" t="n">
        <v>4359.68</v>
      </c>
      <c r="U375" t="n">
        <v>0.62</v>
      </c>
      <c r="V375" t="n">
        <v>0.92</v>
      </c>
      <c r="W375" t="n">
        <v>0.08</v>
      </c>
      <c r="X375" t="n">
        <v>0.27</v>
      </c>
      <c r="Y375" t="n">
        <v>1</v>
      </c>
      <c r="Z375" t="n">
        <v>10</v>
      </c>
    </row>
    <row r="376">
      <c r="A376" t="n">
        <v>12</v>
      </c>
      <c r="B376" t="n">
        <v>130</v>
      </c>
      <c r="C376" t="inlineStr">
        <is>
          <t xml:space="preserve">CONCLUIDO	</t>
        </is>
      </c>
      <c r="D376" t="n">
        <v>12.9496</v>
      </c>
      <c r="E376" t="n">
        <v>7.72</v>
      </c>
      <c r="F376" t="n">
        <v>4.28</v>
      </c>
      <c r="G376" t="n">
        <v>19.76</v>
      </c>
      <c r="H376" t="n">
        <v>0.28</v>
      </c>
      <c r="I376" t="n">
        <v>13</v>
      </c>
      <c r="J376" t="n">
        <v>258.32</v>
      </c>
      <c r="K376" t="n">
        <v>59.19</v>
      </c>
      <c r="L376" t="n">
        <v>4</v>
      </c>
      <c r="M376" t="n">
        <v>11</v>
      </c>
      <c r="N376" t="n">
        <v>65.13</v>
      </c>
      <c r="O376" t="n">
        <v>32094.19</v>
      </c>
      <c r="P376" t="n">
        <v>62.84</v>
      </c>
      <c r="Q376" t="n">
        <v>610.26</v>
      </c>
      <c r="R376" t="n">
        <v>21.53</v>
      </c>
      <c r="S376" t="n">
        <v>13.88</v>
      </c>
      <c r="T376" t="n">
        <v>3902.74</v>
      </c>
      <c r="U376" t="n">
        <v>0.65</v>
      </c>
      <c r="V376" t="n">
        <v>0.93</v>
      </c>
      <c r="W376" t="n">
        <v>0.08</v>
      </c>
      <c r="X376" t="n">
        <v>0.24</v>
      </c>
      <c r="Y376" t="n">
        <v>1</v>
      </c>
      <c r="Z376" t="n">
        <v>10</v>
      </c>
    </row>
    <row r="377">
      <c r="A377" t="n">
        <v>13</v>
      </c>
      <c r="B377" t="n">
        <v>130</v>
      </c>
      <c r="C377" t="inlineStr">
        <is>
          <t xml:space="preserve">CONCLUIDO	</t>
        </is>
      </c>
      <c r="D377" t="n">
        <v>13.0657</v>
      </c>
      <c r="E377" t="n">
        <v>7.65</v>
      </c>
      <c r="F377" t="n">
        <v>4.26</v>
      </c>
      <c r="G377" t="n">
        <v>21.31</v>
      </c>
      <c r="H377" t="n">
        <v>0.29</v>
      </c>
      <c r="I377" t="n">
        <v>12</v>
      </c>
      <c r="J377" t="n">
        <v>258.78</v>
      </c>
      <c r="K377" t="n">
        <v>59.19</v>
      </c>
      <c r="L377" t="n">
        <v>4.25</v>
      </c>
      <c r="M377" t="n">
        <v>10</v>
      </c>
      <c r="N377" t="n">
        <v>65.34</v>
      </c>
      <c r="O377" t="n">
        <v>32150.98</v>
      </c>
      <c r="P377" t="n">
        <v>62.02</v>
      </c>
      <c r="Q377" t="n">
        <v>610.27</v>
      </c>
      <c r="R377" t="n">
        <v>20.91</v>
      </c>
      <c r="S377" t="n">
        <v>13.88</v>
      </c>
      <c r="T377" t="n">
        <v>3600.28</v>
      </c>
      <c r="U377" t="n">
        <v>0.66</v>
      </c>
      <c r="V377" t="n">
        <v>0.9399999999999999</v>
      </c>
      <c r="W377" t="n">
        <v>0.07000000000000001</v>
      </c>
      <c r="X377" t="n">
        <v>0.22</v>
      </c>
      <c r="Y377" t="n">
        <v>1</v>
      </c>
      <c r="Z377" t="n">
        <v>10</v>
      </c>
    </row>
    <row r="378">
      <c r="A378" t="n">
        <v>14</v>
      </c>
      <c r="B378" t="n">
        <v>130</v>
      </c>
      <c r="C378" t="inlineStr">
        <is>
          <t xml:space="preserve">CONCLUIDO	</t>
        </is>
      </c>
      <c r="D378" t="n">
        <v>13.196</v>
      </c>
      <c r="E378" t="n">
        <v>7.58</v>
      </c>
      <c r="F378" t="n">
        <v>4.24</v>
      </c>
      <c r="G378" t="n">
        <v>23.1</v>
      </c>
      <c r="H378" t="n">
        <v>0.31</v>
      </c>
      <c r="I378" t="n">
        <v>11</v>
      </c>
      <c r="J378" t="n">
        <v>259.25</v>
      </c>
      <c r="K378" t="n">
        <v>59.19</v>
      </c>
      <c r="L378" t="n">
        <v>4.5</v>
      </c>
      <c r="M378" t="n">
        <v>9</v>
      </c>
      <c r="N378" t="n">
        <v>65.55</v>
      </c>
      <c r="O378" t="n">
        <v>32207.85</v>
      </c>
      <c r="P378" t="n">
        <v>61.08</v>
      </c>
      <c r="Q378" t="n">
        <v>610.39</v>
      </c>
      <c r="R378" t="n">
        <v>20.04</v>
      </c>
      <c r="S378" t="n">
        <v>13.88</v>
      </c>
      <c r="T378" t="n">
        <v>3169.54</v>
      </c>
      <c r="U378" t="n">
        <v>0.6899999999999999</v>
      </c>
      <c r="V378" t="n">
        <v>0.9399999999999999</v>
      </c>
      <c r="W378" t="n">
        <v>0.07000000000000001</v>
      </c>
      <c r="X378" t="n">
        <v>0.19</v>
      </c>
      <c r="Y378" t="n">
        <v>1</v>
      </c>
      <c r="Z378" t="n">
        <v>10</v>
      </c>
    </row>
    <row r="379">
      <c r="A379" t="n">
        <v>15</v>
      </c>
      <c r="B379" t="n">
        <v>130</v>
      </c>
      <c r="C379" t="inlineStr">
        <is>
          <t xml:space="preserve">CONCLUIDO	</t>
        </is>
      </c>
      <c r="D379" t="n">
        <v>13.3323</v>
      </c>
      <c r="E379" t="n">
        <v>7.5</v>
      </c>
      <c r="F379" t="n">
        <v>4.21</v>
      </c>
      <c r="G379" t="n">
        <v>25.24</v>
      </c>
      <c r="H379" t="n">
        <v>0.33</v>
      </c>
      <c r="I379" t="n">
        <v>10</v>
      </c>
      <c r="J379" t="n">
        <v>259.71</v>
      </c>
      <c r="K379" t="n">
        <v>59.19</v>
      </c>
      <c r="L379" t="n">
        <v>4.75</v>
      </c>
      <c r="M379" t="n">
        <v>8</v>
      </c>
      <c r="N379" t="n">
        <v>65.76000000000001</v>
      </c>
      <c r="O379" t="n">
        <v>32264.79</v>
      </c>
      <c r="P379" t="n">
        <v>59.75</v>
      </c>
      <c r="Q379" t="n">
        <v>610.26</v>
      </c>
      <c r="R379" t="n">
        <v>19.08</v>
      </c>
      <c r="S379" t="n">
        <v>13.88</v>
      </c>
      <c r="T379" t="n">
        <v>2693.21</v>
      </c>
      <c r="U379" t="n">
        <v>0.73</v>
      </c>
      <c r="V379" t="n">
        <v>0.95</v>
      </c>
      <c r="W379" t="n">
        <v>0.07000000000000001</v>
      </c>
      <c r="X379" t="n">
        <v>0.17</v>
      </c>
      <c r="Y379" t="n">
        <v>1</v>
      </c>
      <c r="Z379" t="n">
        <v>10</v>
      </c>
    </row>
    <row r="380">
      <c r="A380" t="n">
        <v>16</v>
      </c>
      <c r="B380" t="n">
        <v>130</v>
      </c>
      <c r="C380" t="inlineStr">
        <is>
          <t xml:space="preserve">CONCLUIDO	</t>
        </is>
      </c>
      <c r="D380" t="n">
        <v>13.3511</v>
      </c>
      <c r="E380" t="n">
        <v>7.49</v>
      </c>
      <c r="F380" t="n">
        <v>4.2</v>
      </c>
      <c r="G380" t="n">
        <v>25.18</v>
      </c>
      <c r="H380" t="n">
        <v>0.34</v>
      </c>
      <c r="I380" t="n">
        <v>10</v>
      </c>
      <c r="J380" t="n">
        <v>260.17</v>
      </c>
      <c r="K380" t="n">
        <v>59.19</v>
      </c>
      <c r="L380" t="n">
        <v>5</v>
      </c>
      <c r="M380" t="n">
        <v>8</v>
      </c>
      <c r="N380" t="n">
        <v>65.98</v>
      </c>
      <c r="O380" t="n">
        <v>32321.82</v>
      </c>
      <c r="P380" t="n">
        <v>59.28</v>
      </c>
      <c r="Q380" t="n">
        <v>610.26</v>
      </c>
      <c r="R380" t="n">
        <v>18.92</v>
      </c>
      <c r="S380" t="n">
        <v>13.88</v>
      </c>
      <c r="T380" t="n">
        <v>2615.03</v>
      </c>
      <c r="U380" t="n">
        <v>0.73</v>
      </c>
      <c r="V380" t="n">
        <v>0.95</v>
      </c>
      <c r="W380" t="n">
        <v>0.07000000000000001</v>
      </c>
      <c r="X380" t="n">
        <v>0.16</v>
      </c>
      <c r="Y380" t="n">
        <v>1</v>
      </c>
      <c r="Z380" t="n">
        <v>10</v>
      </c>
    </row>
    <row r="381">
      <c r="A381" t="n">
        <v>17</v>
      </c>
      <c r="B381" t="n">
        <v>130</v>
      </c>
      <c r="C381" t="inlineStr">
        <is>
          <t xml:space="preserve">CONCLUIDO	</t>
        </is>
      </c>
      <c r="D381" t="n">
        <v>13.2778</v>
      </c>
      <c r="E381" t="n">
        <v>7.53</v>
      </c>
      <c r="F381" t="n">
        <v>4.24</v>
      </c>
      <c r="G381" t="n">
        <v>25.43</v>
      </c>
      <c r="H381" t="n">
        <v>0.36</v>
      </c>
      <c r="I381" t="n">
        <v>10</v>
      </c>
      <c r="J381" t="n">
        <v>260.63</v>
      </c>
      <c r="K381" t="n">
        <v>59.19</v>
      </c>
      <c r="L381" t="n">
        <v>5.25</v>
      </c>
      <c r="M381" t="n">
        <v>8</v>
      </c>
      <c r="N381" t="n">
        <v>66.19</v>
      </c>
      <c r="O381" t="n">
        <v>32378.93</v>
      </c>
      <c r="P381" t="n">
        <v>59.23</v>
      </c>
      <c r="Q381" t="n">
        <v>610.29</v>
      </c>
      <c r="R381" t="n">
        <v>20.19</v>
      </c>
      <c r="S381" t="n">
        <v>13.88</v>
      </c>
      <c r="T381" t="n">
        <v>3252.44</v>
      </c>
      <c r="U381" t="n">
        <v>0.6899999999999999</v>
      </c>
      <c r="V381" t="n">
        <v>0.9399999999999999</v>
      </c>
      <c r="W381" t="n">
        <v>0.07000000000000001</v>
      </c>
      <c r="X381" t="n">
        <v>0.2</v>
      </c>
      <c r="Y381" t="n">
        <v>1</v>
      </c>
      <c r="Z381" t="n">
        <v>10</v>
      </c>
    </row>
    <row r="382">
      <c r="A382" t="n">
        <v>18</v>
      </c>
      <c r="B382" t="n">
        <v>130</v>
      </c>
      <c r="C382" t="inlineStr">
        <is>
          <t xml:space="preserve">CONCLUIDO	</t>
        </is>
      </c>
      <c r="D382" t="n">
        <v>13.4223</v>
      </c>
      <c r="E382" t="n">
        <v>7.45</v>
      </c>
      <c r="F382" t="n">
        <v>4.21</v>
      </c>
      <c r="G382" t="n">
        <v>28.04</v>
      </c>
      <c r="H382" t="n">
        <v>0.37</v>
      </c>
      <c r="I382" t="n">
        <v>9</v>
      </c>
      <c r="J382" t="n">
        <v>261.1</v>
      </c>
      <c r="K382" t="n">
        <v>59.19</v>
      </c>
      <c r="L382" t="n">
        <v>5.5</v>
      </c>
      <c r="M382" t="n">
        <v>7</v>
      </c>
      <c r="N382" t="n">
        <v>66.40000000000001</v>
      </c>
      <c r="O382" t="n">
        <v>32436.11</v>
      </c>
      <c r="P382" t="n">
        <v>58.37</v>
      </c>
      <c r="Q382" t="n">
        <v>610.4</v>
      </c>
      <c r="R382" t="n">
        <v>19.17</v>
      </c>
      <c r="S382" t="n">
        <v>13.88</v>
      </c>
      <c r="T382" t="n">
        <v>2746.86</v>
      </c>
      <c r="U382" t="n">
        <v>0.72</v>
      </c>
      <c r="V382" t="n">
        <v>0.95</v>
      </c>
      <c r="W382" t="n">
        <v>0.07000000000000001</v>
      </c>
      <c r="X382" t="n">
        <v>0.16</v>
      </c>
      <c r="Y382" t="n">
        <v>1</v>
      </c>
      <c r="Z382" t="n">
        <v>10</v>
      </c>
    </row>
    <row r="383">
      <c r="A383" t="n">
        <v>19</v>
      </c>
      <c r="B383" t="n">
        <v>130</v>
      </c>
      <c r="C383" t="inlineStr">
        <is>
          <t xml:space="preserve">CONCLUIDO	</t>
        </is>
      </c>
      <c r="D383" t="n">
        <v>13.4133</v>
      </c>
      <c r="E383" t="n">
        <v>7.46</v>
      </c>
      <c r="F383" t="n">
        <v>4.21</v>
      </c>
      <c r="G383" t="n">
        <v>28.07</v>
      </c>
      <c r="H383" t="n">
        <v>0.39</v>
      </c>
      <c r="I383" t="n">
        <v>9</v>
      </c>
      <c r="J383" t="n">
        <v>261.56</v>
      </c>
      <c r="K383" t="n">
        <v>59.19</v>
      </c>
      <c r="L383" t="n">
        <v>5.75</v>
      </c>
      <c r="M383" t="n">
        <v>7</v>
      </c>
      <c r="N383" t="n">
        <v>66.62</v>
      </c>
      <c r="O383" t="n">
        <v>32493.38</v>
      </c>
      <c r="P383" t="n">
        <v>57.6</v>
      </c>
      <c r="Q383" t="n">
        <v>610.28</v>
      </c>
      <c r="R383" t="n">
        <v>19.38</v>
      </c>
      <c r="S383" t="n">
        <v>13.88</v>
      </c>
      <c r="T383" t="n">
        <v>2849.24</v>
      </c>
      <c r="U383" t="n">
        <v>0.72</v>
      </c>
      <c r="V383" t="n">
        <v>0.95</v>
      </c>
      <c r="W383" t="n">
        <v>0.07000000000000001</v>
      </c>
      <c r="X383" t="n">
        <v>0.17</v>
      </c>
      <c r="Y383" t="n">
        <v>1</v>
      </c>
      <c r="Z383" t="n">
        <v>10</v>
      </c>
    </row>
    <row r="384">
      <c r="A384" t="n">
        <v>20</v>
      </c>
      <c r="B384" t="n">
        <v>130</v>
      </c>
      <c r="C384" t="inlineStr">
        <is>
          <t xml:space="preserve">CONCLUIDO	</t>
        </is>
      </c>
      <c r="D384" t="n">
        <v>13.5624</v>
      </c>
      <c r="E384" t="n">
        <v>7.37</v>
      </c>
      <c r="F384" t="n">
        <v>4.18</v>
      </c>
      <c r="G384" t="n">
        <v>31.33</v>
      </c>
      <c r="H384" t="n">
        <v>0.41</v>
      </c>
      <c r="I384" t="n">
        <v>8</v>
      </c>
      <c r="J384" t="n">
        <v>262.03</v>
      </c>
      <c r="K384" t="n">
        <v>59.19</v>
      </c>
      <c r="L384" t="n">
        <v>6</v>
      </c>
      <c r="M384" t="n">
        <v>6</v>
      </c>
      <c r="N384" t="n">
        <v>66.83</v>
      </c>
      <c r="O384" t="n">
        <v>32550.72</v>
      </c>
      <c r="P384" t="n">
        <v>56.59</v>
      </c>
      <c r="Q384" t="n">
        <v>610.26</v>
      </c>
      <c r="R384" t="n">
        <v>18.3</v>
      </c>
      <c r="S384" t="n">
        <v>13.88</v>
      </c>
      <c r="T384" t="n">
        <v>2315.79</v>
      </c>
      <c r="U384" t="n">
        <v>0.76</v>
      </c>
      <c r="V384" t="n">
        <v>0.95</v>
      </c>
      <c r="W384" t="n">
        <v>0.07000000000000001</v>
      </c>
      <c r="X384" t="n">
        <v>0.14</v>
      </c>
      <c r="Y384" t="n">
        <v>1</v>
      </c>
      <c r="Z384" t="n">
        <v>10</v>
      </c>
    </row>
    <row r="385">
      <c r="A385" t="n">
        <v>21</v>
      </c>
      <c r="B385" t="n">
        <v>130</v>
      </c>
      <c r="C385" t="inlineStr">
        <is>
          <t xml:space="preserve">CONCLUIDO	</t>
        </is>
      </c>
      <c r="D385" t="n">
        <v>13.5542</v>
      </c>
      <c r="E385" t="n">
        <v>7.38</v>
      </c>
      <c r="F385" t="n">
        <v>4.18</v>
      </c>
      <c r="G385" t="n">
        <v>31.36</v>
      </c>
      <c r="H385" t="n">
        <v>0.42</v>
      </c>
      <c r="I385" t="n">
        <v>8</v>
      </c>
      <c r="J385" t="n">
        <v>262.49</v>
      </c>
      <c r="K385" t="n">
        <v>59.19</v>
      </c>
      <c r="L385" t="n">
        <v>6.25</v>
      </c>
      <c r="M385" t="n">
        <v>6</v>
      </c>
      <c r="N385" t="n">
        <v>67.05</v>
      </c>
      <c r="O385" t="n">
        <v>32608.15</v>
      </c>
      <c r="P385" t="n">
        <v>56.07</v>
      </c>
      <c r="Q385" t="n">
        <v>610.26</v>
      </c>
      <c r="R385" t="n">
        <v>18.49</v>
      </c>
      <c r="S385" t="n">
        <v>13.88</v>
      </c>
      <c r="T385" t="n">
        <v>2408.73</v>
      </c>
      <c r="U385" t="n">
        <v>0.75</v>
      </c>
      <c r="V385" t="n">
        <v>0.95</v>
      </c>
      <c r="W385" t="n">
        <v>0.07000000000000001</v>
      </c>
      <c r="X385" t="n">
        <v>0.14</v>
      </c>
      <c r="Y385" t="n">
        <v>1</v>
      </c>
      <c r="Z385" t="n">
        <v>10</v>
      </c>
    </row>
    <row r="386">
      <c r="A386" t="n">
        <v>22</v>
      </c>
      <c r="B386" t="n">
        <v>130</v>
      </c>
      <c r="C386" t="inlineStr">
        <is>
          <t xml:space="preserve">CONCLUIDO	</t>
        </is>
      </c>
      <c r="D386" t="n">
        <v>13.5603</v>
      </c>
      <c r="E386" t="n">
        <v>7.37</v>
      </c>
      <c r="F386" t="n">
        <v>4.18</v>
      </c>
      <c r="G386" t="n">
        <v>31.34</v>
      </c>
      <c r="H386" t="n">
        <v>0.44</v>
      </c>
      <c r="I386" t="n">
        <v>8</v>
      </c>
      <c r="J386" t="n">
        <v>262.96</v>
      </c>
      <c r="K386" t="n">
        <v>59.19</v>
      </c>
      <c r="L386" t="n">
        <v>6.5</v>
      </c>
      <c r="M386" t="n">
        <v>6</v>
      </c>
      <c r="N386" t="n">
        <v>67.26000000000001</v>
      </c>
      <c r="O386" t="n">
        <v>32665.66</v>
      </c>
      <c r="P386" t="n">
        <v>55.22</v>
      </c>
      <c r="Q386" t="n">
        <v>610.26</v>
      </c>
      <c r="R386" t="n">
        <v>18.26</v>
      </c>
      <c r="S386" t="n">
        <v>13.88</v>
      </c>
      <c r="T386" t="n">
        <v>2297.45</v>
      </c>
      <c r="U386" t="n">
        <v>0.76</v>
      </c>
      <c r="V386" t="n">
        <v>0.95</v>
      </c>
      <c r="W386" t="n">
        <v>0.07000000000000001</v>
      </c>
      <c r="X386" t="n">
        <v>0.14</v>
      </c>
      <c r="Y386" t="n">
        <v>1</v>
      </c>
      <c r="Z386" t="n">
        <v>10</v>
      </c>
    </row>
    <row r="387">
      <c r="A387" t="n">
        <v>23</v>
      </c>
      <c r="B387" t="n">
        <v>130</v>
      </c>
      <c r="C387" t="inlineStr">
        <is>
          <t xml:space="preserve">CONCLUIDO	</t>
        </is>
      </c>
      <c r="D387" t="n">
        <v>13.7347</v>
      </c>
      <c r="E387" t="n">
        <v>7.28</v>
      </c>
      <c r="F387" t="n">
        <v>4.13</v>
      </c>
      <c r="G387" t="n">
        <v>35.43</v>
      </c>
      <c r="H387" t="n">
        <v>0.46</v>
      </c>
      <c r="I387" t="n">
        <v>7</v>
      </c>
      <c r="J387" t="n">
        <v>263.42</v>
      </c>
      <c r="K387" t="n">
        <v>59.19</v>
      </c>
      <c r="L387" t="n">
        <v>6.75</v>
      </c>
      <c r="M387" t="n">
        <v>5</v>
      </c>
      <c r="N387" t="n">
        <v>67.48</v>
      </c>
      <c r="O387" t="n">
        <v>32723.25</v>
      </c>
      <c r="P387" t="n">
        <v>53.93</v>
      </c>
      <c r="Q387" t="n">
        <v>610.36</v>
      </c>
      <c r="R387" t="n">
        <v>16.9</v>
      </c>
      <c r="S387" t="n">
        <v>13.88</v>
      </c>
      <c r="T387" t="n">
        <v>1619.97</v>
      </c>
      <c r="U387" t="n">
        <v>0.82</v>
      </c>
      <c r="V387" t="n">
        <v>0.96</v>
      </c>
      <c r="W387" t="n">
        <v>0.06</v>
      </c>
      <c r="X387" t="n">
        <v>0.09</v>
      </c>
      <c r="Y387" t="n">
        <v>1</v>
      </c>
      <c r="Z387" t="n">
        <v>10</v>
      </c>
    </row>
    <row r="388">
      <c r="A388" t="n">
        <v>24</v>
      </c>
      <c r="B388" t="n">
        <v>130</v>
      </c>
      <c r="C388" t="inlineStr">
        <is>
          <t xml:space="preserve">CONCLUIDO	</t>
        </is>
      </c>
      <c r="D388" t="n">
        <v>13.6757</v>
      </c>
      <c r="E388" t="n">
        <v>7.31</v>
      </c>
      <c r="F388" t="n">
        <v>4.17</v>
      </c>
      <c r="G388" t="n">
        <v>35.7</v>
      </c>
      <c r="H388" t="n">
        <v>0.47</v>
      </c>
      <c r="I388" t="n">
        <v>7</v>
      </c>
      <c r="J388" t="n">
        <v>263.89</v>
      </c>
      <c r="K388" t="n">
        <v>59.19</v>
      </c>
      <c r="L388" t="n">
        <v>7</v>
      </c>
      <c r="M388" t="n">
        <v>5</v>
      </c>
      <c r="N388" t="n">
        <v>67.7</v>
      </c>
      <c r="O388" t="n">
        <v>32780.92</v>
      </c>
      <c r="P388" t="n">
        <v>53.79</v>
      </c>
      <c r="Q388" t="n">
        <v>610.26</v>
      </c>
      <c r="R388" t="n">
        <v>17.98</v>
      </c>
      <c r="S388" t="n">
        <v>13.88</v>
      </c>
      <c r="T388" t="n">
        <v>2162.06</v>
      </c>
      <c r="U388" t="n">
        <v>0.77</v>
      </c>
      <c r="V388" t="n">
        <v>0.96</v>
      </c>
      <c r="W388" t="n">
        <v>0.06</v>
      </c>
      <c r="X388" t="n">
        <v>0.12</v>
      </c>
      <c r="Y388" t="n">
        <v>1</v>
      </c>
      <c r="Z388" t="n">
        <v>10</v>
      </c>
    </row>
    <row r="389">
      <c r="A389" t="n">
        <v>25</v>
      </c>
      <c r="B389" t="n">
        <v>130</v>
      </c>
      <c r="C389" t="inlineStr">
        <is>
          <t xml:space="preserve">CONCLUIDO	</t>
        </is>
      </c>
      <c r="D389" t="n">
        <v>13.6654</v>
      </c>
      <c r="E389" t="n">
        <v>7.32</v>
      </c>
      <c r="F389" t="n">
        <v>4.17</v>
      </c>
      <c r="G389" t="n">
        <v>35.75</v>
      </c>
      <c r="H389" t="n">
        <v>0.49</v>
      </c>
      <c r="I389" t="n">
        <v>7</v>
      </c>
      <c r="J389" t="n">
        <v>264.36</v>
      </c>
      <c r="K389" t="n">
        <v>59.19</v>
      </c>
      <c r="L389" t="n">
        <v>7.25</v>
      </c>
      <c r="M389" t="n">
        <v>4</v>
      </c>
      <c r="N389" t="n">
        <v>67.92</v>
      </c>
      <c r="O389" t="n">
        <v>32838.68</v>
      </c>
      <c r="P389" t="n">
        <v>52.61</v>
      </c>
      <c r="Q389" t="n">
        <v>610.26</v>
      </c>
      <c r="R389" t="n">
        <v>18.06</v>
      </c>
      <c r="S389" t="n">
        <v>13.88</v>
      </c>
      <c r="T389" t="n">
        <v>2199.86</v>
      </c>
      <c r="U389" t="n">
        <v>0.77</v>
      </c>
      <c r="V389" t="n">
        <v>0.96</v>
      </c>
      <c r="W389" t="n">
        <v>0.07000000000000001</v>
      </c>
      <c r="X389" t="n">
        <v>0.13</v>
      </c>
      <c r="Y389" t="n">
        <v>1</v>
      </c>
      <c r="Z389" t="n">
        <v>10</v>
      </c>
    </row>
    <row r="390">
      <c r="A390" t="n">
        <v>26</v>
      </c>
      <c r="B390" t="n">
        <v>130</v>
      </c>
      <c r="C390" t="inlineStr">
        <is>
          <t xml:space="preserve">CONCLUIDO	</t>
        </is>
      </c>
      <c r="D390" t="n">
        <v>13.8111</v>
      </c>
      <c r="E390" t="n">
        <v>7.24</v>
      </c>
      <c r="F390" t="n">
        <v>4.14</v>
      </c>
      <c r="G390" t="n">
        <v>41.42</v>
      </c>
      <c r="H390" t="n">
        <v>0.5</v>
      </c>
      <c r="I390" t="n">
        <v>6</v>
      </c>
      <c r="J390" t="n">
        <v>264.83</v>
      </c>
      <c r="K390" t="n">
        <v>59.19</v>
      </c>
      <c r="L390" t="n">
        <v>7.5</v>
      </c>
      <c r="M390" t="n">
        <v>3</v>
      </c>
      <c r="N390" t="n">
        <v>68.14</v>
      </c>
      <c r="O390" t="n">
        <v>32896.51</v>
      </c>
      <c r="P390" t="n">
        <v>51.66</v>
      </c>
      <c r="Q390" t="n">
        <v>610.26</v>
      </c>
      <c r="R390" t="n">
        <v>17.17</v>
      </c>
      <c r="S390" t="n">
        <v>13.88</v>
      </c>
      <c r="T390" t="n">
        <v>1759.66</v>
      </c>
      <c r="U390" t="n">
        <v>0.8100000000000001</v>
      </c>
      <c r="V390" t="n">
        <v>0.96</v>
      </c>
      <c r="W390" t="n">
        <v>0.06</v>
      </c>
      <c r="X390" t="n">
        <v>0.1</v>
      </c>
      <c r="Y390" t="n">
        <v>1</v>
      </c>
      <c r="Z390" t="n">
        <v>10</v>
      </c>
    </row>
    <row r="391">
      <c r="A391" t="n">
        <v>27</v>
      </c>
      <c r="B391" t="n">
        <v>130</v>
      </c>
      <c r="C391" t="inlineStr">
        <is>
          <t xml:space="preserve">CONCLUIDO	</t>
        </is>
      </c>
      <c r="D391" t="n">
        <v>13.81</v>
      </c>
      <c r="E391" t="n">
        <v>7.24</v>
      </c>
      <c r="F391" t="n">
        <v>4.14</v>
      </c>
      <c r="G391" t="n">
        <v>41.43</v>
      </c>
      <c r="H391" t="n">
        <v>0.52</v>
      </c>
      <c r="I391" t="n">
        <v>6</v>
      </c>
      <c r="J391" t="n">
        <v>265.3</v>
      </c>
      <c r="K391" t="n">
        <v>59.19</v>
      </c>
      <c r="L391" t="n">
        <v>7.75</v>
      </c>
      <c r="M391" t="n">
        <v>1</v>
      </c>
      <c r="N391" t="n">
        <v>68.36</v>
      </c>
      <c r="O391" t="n">
        <v>32954.43</v>
      </c>
      <c r="P391" t="n">
        <v>51.86</v>
      </c>
      <c r="Q391" t="n">
        <v>610.3</v>
      </c>
      <c r="R391" t="n">
        <v>17.08</v>
      </c>
      <c r="S391" t="n">
        <v>13.88</v>
      </c>
      <c r="T391" t="n">
        <v>1714.79</v>
      </c>
      <c r="U391" t="n">
        <v>0.8100000000000001</v>
      </c>
      <c r="V391" t="n">
        <v>0.96</v>
      </c>
      <c r="W391" t="n">
        <v>0.07000000000000001</v>
      </c>
      <c r="X391" t="n">
        <v>0.1</v>
      </c>
      <c r="Y391" t="n">
        <v>1</v>
      </c>
      <c r="Z391" t="n">
        <v>10</v>
      </c>
    </row>
    <row r="392">
      <c r="A392" t="n">
        <v>28</v>
      </c>
      <c r="B392" t="n">
        <v>130</v>
      </c>
      <c r="C392" t="inlineStr">
        <is>
          <t xml:space="preserve">CONCLUIDO	</t>
        </is>
      </c>
      <c r="D392" t="n">
        <v>13.801</v>
      </c>
      <c r="E392" t="n">
        <v>7.25</v>
      </c>
      <c r="F392" t="n">
        <v>4.15</v>
      </c>
      <c r="G392" t="n">
        <v>41.48</v>
      </c>
      <c r="H392" t="n">
        <v>0.54</v>
      </c>
      <c r="I392" t="n">
        <v>6</v>
      </c>
      <c r="J392" t="n">
        <v>265.77</v>
      </c>
      <c r="K392" t="n">
        <v>59.19</v>
      </c>
      <c r="L392" t="n">
        <v>8</v>
      </c>
      <c r="M392" t="n">
        <v>0</v>
      </c>
      <c r="N392" t="n">
        <v>68.58</v>
      </c>
      <c r="O392" t="n">
        <v>33012.44</v>
      </c>
      <c r="P392" t="n">
        <v>51.97</v>
      </c>
      <c r="Q392" t="n">
        <v>610.26</v>
      </c>
      <c r="R392" t="n">
        <v>17.2</v>
      </c>
      <c r="S392" t="n">
        <v>13.88</v>
      </c>
      <c r="T392" t="n">
        <v>1775.02</v>
      </c>
      <c r="U392" t="n">
        <v>0.8100000000000001</v>
      </c>
      <c r="V392" t="n">
        <v>0.96</v>
      </c>
      <c r="W392" t="n">
        <v>0.07000000000000001</v>
      </c>
      <c r="X392" t="n">
        <v>0.11</v>
      </c>
      <c r="Y392" t="n">
        <v>1</v>
      </c>
      <c r="Z392" t="n">
        <v>10</v>
      </c>
    </row>
    <row r="393">
      <c r="A393" t="n">
        <v>0</v>
      </c>
      <c r="B393" t="n">
        <v>75</v>
      </c>
      <c r="C393" t="inlineStr">
        <is>
          <t xml:space="preserve">CONCLUIDO	</t>
        </is>
      </c>
      <c r="D393" t="n">
        <v>11.9948</v>
      </c>
      <c r="E393" t="n">
        <v>8.34</v>
      </c>
      <c r="F393" t="n">
        <v>4.84</v>
      </c>
      <c r="G393" t="n">
        <v>7.26</v>
      </c>
      <c r="H393" t="n">
        <v>0.12</v>
      </c>
      <c r="I393" t="n">
        <v>40</v>
      </c>
      <c r="J393" t="n">
        <v>150.44</v>
      </c>
      <c r="K393" t="n">
        <v>49.1</v>
      </c>
      <c r="L393" t="n">
        <v>1</v>
      </c>
      <c r="M393" t="n">
        <v>38</v>
      </c>
      <c r="N393" t="n">
        <v>25.34</v>
      </c>
      <c r="O393" t="n">
        <v>18787.76</v>
      </c>
      <c r="P393" t="n">
        <v>54.1</v>
      </c>
      <c r="Q393" t="n">
        <v>610.47</v>
      </c>
      <c r="R393" t="n">
        <v>38.96</v>
      </c>
      <c r="S393" t="n">
        <v>13.88</v>
      </c>
      <c r="T393" t="n">
        <v>12485.42</v>
      </c>
      <c r="U393" t="n">
        <v>0.36</v>
      </c>
      <c r="V393" t="n">
        <v>0.82</v>
      </c>
      <c r="W393" t="n">
        <v>0.12</v>
      </c>
      <c r="X393" t="n">
        <v>0.8</v>
      </c>
      <c r="Y393" t="n">
        <v>1</v>
      </c>
      <c r="Z393" t="n">
        <v>10</v>
      </c>
    </row>
    <row r="394">
      <c r="A394" t="n">
        <v>1</v>
      </c>
      <c r="B394" t="n">
        <v>75</v>
      </c>
      <c r="C394" t="inlineStr">
        <is>
          <t xml:space="preserve">CONCLUIDO	</t>
        </is>
      </c>
      <c r="D394" t="n">
        <v>12.6975</v>
      </c>
      <c r="E394" t="n">
        <v>7.88</v>
      </c>
      <c r="F394" t="n">
        <v>4.65</v>
      </c>
      <c r="G394" t="n">
        <v>9</v>
      </c>
      <c r="H394" t="n">
        <v>0.15</v>
      </c>
      <c r="I394" t="n">
        <v>31</v>
      </c>
      <c r="J394" t="n">
        <v>150.78</v>
      </c>
      <c r="K394" t="n">
        <v>49.1</v>
      </c>
      <c r="L394" t="n">
        <v>1.25</v>
      </c>
      <c r="M394" t="n">
        <v>29</v>
      </c>
      <c r="N394" t="n">
        <v>25.44</v>
      </c>
      <c r="O394" t="n">
        <v>18830.65</v>
      </c>
      <c r="P394" t="n">
        <v>50.96</v>
      </c>
      <c r="Q394" t="n">
        <v>610.35</v>
      </c>
      <c r="R394" t="n">
        <v>33.13</v>
      </c>
      <c r="S394" t="n">
        <v>13.88</v>
      </c>
      <c r="T394" t="n">
        <v>9616.42</v>
      </c>
      <c r="U394" t="n">
        <v>0.42</v>
      </c>
      <c r="V394" t="n">
        <v>0.86</v>
      </c>
      <c r="W394" t="n">
        <v>0.1</v>
      </c>
      <c r="X394" t="n">
        <v>0.61</v>
      </c>
      <c r="Y394" t="n">
        <v>1</v>
      </c>
      <c r="Z394" t="n">
        <v>10</v>
      </c>
    </row>
    <row r="395">
      <c r="A395" t="n">
        <v>2</v>
      </c>
      <c r="B395" t="n">
        <v>75</v>
      </c>
      <c r="C395" t="inlineStr">
        <is>
          <t xml:space="preserve">CONCLUIDO	</t>
        </is>
      </c>
      <c r="D395" t="n">
        <v>13.3205</v>
      </c>
      <c r="E395" t="n">
        <v>7.51</v>
      </c>
      <c r="F395" t="n">
        <v>4.5</v>
      </c>
      <c r="G395" t="n">
        <v>11.24</v>
      </c>
      <c r="H395" t="n">
        <v>0.18</v>
      </c>
      <c r="I395" t="n">
        <v>24</v>
      </c>
      <c r="J395" t="n">
        <v>151.13</v>
      </c>
      <c r="K395" t="n">
        <v>49.1</v>
      </c>
      <c r="L395" t="n">
        <v>1.5</v>
      </c>
      <c r="M395" t="n">
        <v>22</v>
      </c>
      <c r="N395" t="n">
        <v>25.54</v>
      </c>
      <c r="O395" t="n">
        <v>18873.58</v>
      </c>
      <c r="P395" t="n">
        <v>48.15</v>
      </c>
      <c r="Q395" t="n">
        <v>610.41</v>
      </c>
      <c r="R395" t="n">
        <v>28.25</v>
      </c>
      <c r="S395" t="n">
        <v>13.88</v>
      </c>
      <c r="T395" t="n">
        <v>7209.62</v>
      </c>
      <c r="U395" t="n">
        <v>0.49</v>
      </c>
      <c r="V395" t="n">
        <v>0.89</v>
      </c>
      <c r="W395" t="n">
        <v>0.09</v>
      </c>
      <c r="X395" t="n">
        <v>0.46</v>
      </c>
      <c r="Y395" t="n">
        <v>1</v>
      </c>
      <c r="Z395" t="n">
        <v>10</v>
      </c>
    </row>
    <row r="396">
      <c r="A396" t="n">
        <v>3</v>
      </c>
      <c r="B396" t="n">
        <v>75</v>
      </c>
      <c r="C396" t="inlineStr">
        <is>
          <t xml:space="preserve">CONCLUIDO	</t>
        </is>
      </c>
      <c r="D396" t="n">
        <v>13.7363</v>
      </c>
      <c r="E396" t="n">
        <v>7.28</v>
      </c>
      <c r="F396" t="n">
        <v>4.39</v>
      </c>
      <c r="G396" t="n">
        <v>13.18</v>
      </c>
      <c r="H396" t="n">
        <v>0.2</v>
      </c>
      <c r="I396" t="n">
        <v>20</v>
      </c>
      <c r="J396" t="n">
        <v>151.48</v>
      </c>
      <c r="K396" t="n">
        <v>49.1</v>
      </c>
      <c r="L396" t="n">
        <v>1.75</v>
      </c>
      <c r="M396" t="n">
        <v>18</v>
      </c>
      <c r="N396" t="n">
        <v>25.64</v>
      </c>
      <c r="O396" t="n">
        <v>18916.54</v>
      </c>
      <c r="P396" t="n">
        <v>46.08</v>
      </c>
      <c r="Q396" t="n">
        <v>610.34</v>
      </c>
      <c r="R396" t="n">
        <v>24.82</v>
      </c>
      <c r="S396" t="n">
        <v>13.88</v>
      </c>
      <c r="T396" t="n">
        <v>5512.93</v>
      </c>
      <c r="U396" t="n">
        <v>0.5600000000000001</v>
      </c>
      <c r="V396" t="n">
        <v>0.91</v>
      </c>
      <c r="W396" t="n">
        <v>0.09</v>
      </c>
      <c r="X396" t="n">
        <v>0.35</v>
      </c>
      <c r="Y396" t="n">
        <v>1</v>
      </c>
      <c r="Z396" t="n">
        <v>10</v>
      </c>
    </row>
    <row r="397">
      <c r="A397" t="n">
        <v>4</v>
      </c>
      <c r="B397" t="n">
        <v>75</v>
      </c>
      <c r="C397" t="inlineStr">
        <is>
          <t xml:space="preserve">CONCLUIDO	</t>
        </is>
      </c>
      <c r="D397" t="n">
        <v>13.7462</v>
      </c>
      <c r="E397" t="n">
        <v>7.27</v>
      </c>
      <c r="F397" t="n">
        <v>4.45</v>
      </c>
      <c r="G397" t="n">
        <v>14.83</v>
      </c>
      <c r="H397" t="n">
        <v>0.23</v>
      </c>
      <c r="I397" t="n">
        <v>18</v>
      </c>
      <c r="J397" t="n">
        <v>151.83</v>
      </c>
      <c r="K397" t="n">
        <v>49.1</v>
      </c>
      <c r="L397" t="n">
        <v>2</v>
      </c>
      <c r="M397" t="n">
        <v>16</v>
      </c>
      <c r="N397" t="n">
        <v>25.73</v>
      </c>
      <c r="O397" t="n">
        <v>18959.54</v>
      </c>
      <c r="P397" t="n">
        <v>45.84</v>
      </c>
      <c r="Q397" t="n">
        <v>610.4299999999999</v>
      </c>
      <c r="R397" t="n">
        <v>27.08</v>
      </c>
      <c r="S397" t="n">
        <v>13.88</v>
      </c>
      <c r="T397" t="n">
        <v>6653.45</v>
      </c>
      <c r="U397" t="n">
        <v>0.51</v>
      </c>
      <c r="V397" t="n">
        <v>0.9</v>
      </c>
      <c r="W397" t="n">
        <v>0.08</v>
      </c>
      <c r="X397" t="n">
        <v>0.41</v>
      </c>
      <c r="Y397" t="n">
        <v>1</v>
      </c>
      <c r="Z397" t="n">
        <v>10</v>
      </c>
    </row>
    <row r="398">
      <c r="A398" t="n">
        <v>5</v>
      </c>
      <c r="B398" t="n">
        <v>75</v>
      </c>
      <c r="C398" t="inlineStr">
        <is>
          <t xml:space="preserve">CONCLUIDO	</t>
        </is>
      </c>
      <c r="D398" t="n">
        <v>14.1537</v>
      </c>
      <c r="E398" t="n">
        <v>7.07</v>
      </c>
      <c r="F398" t="n">
        <v>4.33</v>
      </c>
      <c r="G398" t="n">
        <v>17.32</v>
      </c>
      <c r="H398" t="n">
        <v>0.26</v>
      </c>
      <c r="I398" t="n">
        <v>15</v>
      </c>
      <c r="J398" t="n">
        <v>152.18</v>
      </c>
      <c r="K398" t="n">
        <v>49.1</v>
      </c>
      <c r="L398" t="n">
        <v>2.25</v>
      </c>
      <c r="M398" t="n">
        <v>13</v>
      </c>
      <c r="N398" t="n">
        <v>25.83</v>
      </c>
      <c r="O398" t="n">
        <v>19002.56</v>
      </c>
      <c r="P398" t="n">
        <v>43.45</v>
      </c>
      <c r="Q398" t="n">
        <v>610.3099999999999</v>
      </c>
      <c r="R398" t="n">
        <v>23.07</v>
      </c>
      <c r="S398" t="n">
        <v>13.88</v>
      </c>
      <c r="T398" t="n">
        <v>4665.68</v>
      </c>
      <c r="U398" t="n">
        <v>0.6</v>
      </c>
      <c r="V398" t="n">
        <v>0.92</v>
      </c>
      <c r="W398" t="n">
        <v>0.08</v>
      </c>
      <c r="X398" t="n">
        <v>0.29</v>
      </c>
      <c r="Y398" t="n">
        <v>1</v>
      </c>
      <c r="Z398" t="n">
        <v>10</v>
      </c>
    </row>
    <row r="399">
      <c r="A399" t="n">
        <v>6</v>
      </c>
      <c r="B399" t="n">
        <v>75</v>
      </c>
      <c r="C399" t="inlineStr">
        <is>
          <t xml:space="preserve">CONCLUIDO	</t>
        </is>
      </c>
      <c r="D399" t="n">
        <v>14.3776</v>
      </c>
      <c r="E399" t="n">
        <v>6.96</v>
      </c>
      <c r="F399" t="n">
        <v>4.28</v>
      </c>
      <c r="G399" t="n">
        <v>19.76</v>
      </c>
      <c r="H399" t="n">
        <v>0.29</v>
      </c>
      <c r="I399" t="n">
        <v>13</v>
      </c>
      <c r="J399" t="n">
        <v>152.53</v>
      </c>
      <c r="K399" t="n">
        <v>49.1</v>
      </c>
      <c r="L399" t="n">
        <v>2.5</v>
      </c>
      <c r="M399" t="n">
        <v>11</v>
      </c>
      <c r="N399" t="n">
        <v>25.93</v>
      </c>
      <c r="O399" t="n">
        <v>19045.63</v>
      </c>
      <c r="P399" t="n">
        <v>41.62</v>
      </c>
      <c r="Q399" t="n">
        <v>610.35</v>
      </c>
      <c r="R399" t="n">
        <v>21.54</v>
      </c>
      <c r="S399" t="n">
        <v>13.88</v>
      </c>
      <c r="T399" t="n">
        <v>3911.86</v>
      </c>
      <c r="U399" t="n">
        <v>0.64</v>
      </c>
      <c r="V399" t="n">
        <v>0.93</v>
      </c>
      <c r="W399" t="n">
        <v>0.07000000000000001</v>
      </c>
      <c r="X399" t="n">
        <v>0.24</v>
      </c>
      <c r="Y399" t="n">
        <v>1</v>
      </c>
      <c r="Z399" t="n">
        <v>10</v>
      </c>
    </row>
    <row r="400">
      <c r="A400" t="n">
        <v>7</v>
      </c>
      <c r="B400" t="n">
        <v>75</v>
      </c>
      <c r="C400" t="inlineStr">
        <is>
          <t xml:space="preserve">CONCLUIDO	</t>
        </is>
      </c>
      <c r="D400" t="n">
        <v>14.4869</v>
      </c>
      <c r="E400" t="n">
        <v>6.9</v>
      </c>
      <c r="F400" t="n">
        <v>4.26</v>
      </c>
      <c r="G400" t="n">
        <v>21.3</v>
      </c>
      <c r="H400" t="n">
        <v>0.32</v>
      </c>
      <c r="I400" t="n">
        <v>12</v>
      </c>
      <c r="J400" t="n">
        <v>152.88</v>
      </c>
      <c r="K400" t="n">
        <v>49.1</v>
      </c>
      <c r="L400" t="n">
        <v>2.75</v>
      </c>
      <c r="M400" t="n">
        <v>10</v>
      </c>
      <c r="N400" t="n">
        <v>26.03</v>
      </c>
      <c r="O400" t="n">
        <v>19088.72</v>
      </c>
      <c r="P400" t="n">
        <v>40.25</v>
      </c>
      <c r="Q400" t="n">
        <v>610.28</v>
      </c>
      <c r="R400" t="n">
        <v>20.85</v>
      </c>
      <c r="S400" t="n">
        <v>13.88</v>
      </c>
      <c r="T400" t="n">
        <v>3571.09</v>
      </c>
      <c r="U400" t="n">
        <v>0.67</v>
      </c>
      <c r="V400" t="n">
        <v>0.9399999999999999</v>
      </c>
      <c r="W400" t="n">
        <v>0.07000000000000001</v>
      </c>
      <c r="X400" t="n">
        <v>0.22</v>
      </c>
      <c r="Y400" t="n">
        <v>1</v>
      </c>
      <c r="Z400" t="n">
        <v>10</v>
      </c>
    </row>
    <row r="401">
      <c r="A401" t="n">
        <v>8</v>
      </c>
      <c r="B401" t="n">
        <v>75</v>
      </c>
      <c r="C401" t="inlineStr">
        <is>
          <t xml:space="preserve">CONCLUIDO	</t>
        </is>
      </c>
      <c r="D401" t="n">
        <v>14.6205</v>
      </c>
      <c r="E401" t="n">
        <v>6.84</v>
      </c>
      <c r="F401" t="n">
        <v>4.23</v>
      </c>
      <c r="G401" t="n">
        <v>23.06</v>
      </c>
      <c r="H401" t="n">
        <v>0.35</v>
      </c>
      <c r="I401" t="n">
        <v>11</v>
      </c>
      <c r="J401" t="n">
        <v>153.23</v>
      </c>
      <c r="K401" t="n">
        <v>49.1</v>
      </c>
      <c r="L401" t="n">
        <v>3</v>
      </c>
      <c r="M401" t="n">
        <v>8</v>
      </c>
      <c r="N401" t="n">
        <v>26.13</v>
      </c>
      <c r="O401" t="n">
        <v>19131.85</v>
      </c>
      <c r="P401" t="n">
        <v>38.52</v>
      </c>
      <c r="Q401" t="n">
        <v>610.26</v>
      </c>
      <c r="R401" t="n">
        <v>19.74</v>
      </c>
      <c r="S401" t="n">
        <v>13.88</v>
      </c>
      <c r="T401" t="n">
        <v>3018.97</v>
      </c>
      <c r="U401" t="n">
        <v>0.7</v>
      </c>
      <c r="V401" t="n">
        <v>0.9399999999999999</v>
      </c>
      <c r="W401" t="n">
        <v>0.07000000000000001</v>
      </c>
      <c r="X401" t="n">
        <v>0.19</v>
      </c>
      <c r="Y401" t="n">
        <v>1</v>
      </c>
      <c r="Z401" t="n">
        <v>10</v>
      </c>
    </row>
    <row r="402">
      <c r="A402" t="n">
        <v>9</v>
      </c>
      <c r="B402" t="n">
        <v>75</v>
      </c>
      <c r="C402" t="inlineStr">
        <is>
          <t xml:space="preserve">CONCLUIDO	</t>
        </is>
      </c>
      <c r="D402" t="n">
        <v>14.7059</v>
      </c>
      <c r="E402" t="n">
        <v>6.8</v>
      </c>
      <c r="F402" t="n">
        <v>4.22</v>
      </c>
      <c r="G402" t="n">
        <v>25.31</v>
      </c>
      <c r="H402" t="n">
        <v>0.37</v>
      </c>
      <c r="I402" t="n">
        <v>10</v>
      </c>
      <c r="J402" t="n">
        <v>153.58</v>
      </c>
      <c r="K402" t="n">
        <v>49.1</v>
      </c>
      <c r="L402" t="n">
        <v>3.25</v>
      </c>
      <c r="M402" t="n">
        <v>3</v>
      </c>
      <c r="N402" t="n">
        <v>26.23</v>
      </c>
      <c r="O402" t="n">
        <v>19175.02</v>
      </c>
      <c r="P402" t="n">
        <v>37.74</v>
      </c>
      <c r="Q402" t="n">
        <v>610.3200000000001</v>
      </c>
      <c r="R402" t="n">
        <v>19.47</v>
      </c>
      <c r="S402" t="n">
        <v>13.88</v>
      </c>
      <c r="T402" t="n">
        <v>2888.02</v>
      </c>
      <c r="U402" t="n">
        <v>0.71</v>
      </c>
      <c r="V402" t="n">
        <v>0.95</v>
      </c>
      <c r="W402" t="n">
        <v>0.07000000000000001</v>
      </c>
      <c r="X402" t="n">
        <v>0.18</v>
      </c>
      <c r="Y402" t="n">
        <v>1</v>
      </c>
      <c r="Z402" t="n">
        <v>10</v>
      </c>
    </row>
    <row r="403">
      <c r="A403" t="n">
        <v>10</v>
      </c>
      <c r="B403" t="n">
        <v>75</v>
      </c>
      <c r="C403" t="inlineStr">
        <is>
          <t xml:space="preserve">CONCLUIDO	</t>
        </is>
      </c>
      <c r="D403" t="n">
        <v>14.649</v>
      </c>
      <c r="E403" t="n">
        <v>6.83</v>
      </c>
      <c r="F403" t="n">
        <v>4.24</v>
      </c>
      <c r="G403" t="n">
        <v>25.47</v>
      </c>
      <c r="H403" t="n">
        <v>0.4</v>
      </c>
      <c r="I403" t="n">
        <v>10</v>
      </c>
      <c r="J403" t="n">
        <v>153.93</v>
      </c>
      <c r="K403" t="n">
        <v>49.1</v>
      </c>
      <c r="L403" t="n">
        <v>3.5</v>
      </c>
      <c r="M403" t="n">
        <v>1</v>
      </c>
      <c r="N403" t="n">
        <v>26.33</v>
      </c>
      <c r="O403" t="n">
        <v>19218.22</v>
      </c>
      <c r="P403" t="n">
        <v>37.74</v>
      </c>
      <c r="Q403" t="n">
        <v>610.39</v>
      </c>
      <c r="R403" t="n">
        <v>20.26</v>
      </c>
      <c r="S403" t="n">
        <v>13.88</v>
      </c>
      <c r="T403" t="n">
        <v>3284.38</v>
      </c>
      <c r="U403" t="n">
        <v>0.6899999999999999</v>
      </c>
      <c r="V403" t="n">
        <v>0.9399999999999999</v>
      </c>
      <c r="W403" t="n">
        <v>0.08</v>
      </c>
      <c r="X403" t="n">
        <v>0.2</v>
      </c>
      <c r="Y403" t="n">
        <v>1</v>
      </c>
      <c r="Z403" t="n">
        <v>10</v>
      </c>
    </row>
    <row r="404">
      <c r="A404" t="n">
        <v>11</v>
      </c>
      <c r="B404" t="n">
        <v>75</v>
      </c>
      <c r="C404" t="inlineStr">
        <is>
          <t xml:space="preserve">CONCLUIDO	</t>
        </is>
      </c>
      <c r="D404" t="n">
        <v>14.649</v>
      </c>
      <c r="E404" t="n">
        <v>6.83</v>
      </c>
      <c r="F404" t="n">
        <v>4.24</v>
      </c>
      <c r="G404" t="n">
        <v>25.47</v>
      </c>
      <c r="H404" t="n">
        <v>0.43</v>
      </c>
      <c r="I404" t="n">
        <v>10</v>
      </c>
      <c r="J404" t="n">
        <v>154.28</v>
      </c>
      <c r="K404" t="n">
        <v>49.1</v>
      </c>
      <c r="L404" t="n">
        <v>3.75</v>
      </c>
      <c r="M404" t="n">
        <v>0</v>
      </c>
      <c r="N404" t="n">
        <v>26.43</v>
      </c>
      <c r="O404" t="n">
        <v>19261.45</v>
      </c>
      <c r="P404" t="n">
        <v>37.77</v>
      </c>
      <c r="Q404" t="n">
        <v>610.39</v>
      </c>
      <c r="R404" t="n">
        <v>20.22</v>
      </c>
      <c r="S404" t="n">
        <v>13.88</v>
      </c>
      <c r="T404" t="n">
        <v>3264.5</v>
      </c>
      <c r="U404" t="n">
        <v>0.6899999999999999</v>
      </c>
      <c r="V404" t="n">
        <v>0.9399999999999999</v>
      </c>
      <c r="W404" t="n">
        <v>0.08</v>
      </c>
      <c r="X404" t="n">
        <v>0.2</v>
      </c>
      <c r="Y404" t="n">
        <v>1</v>
      </c>
      <c r="Z404" t="n">
        <v>10</v>
      </c>
    </row>
    <row r="405">
      <c r="A405" t="n">
        <v>0</v>
      </c>
      <c r="B405" t="n">
        <v>95</v>
      </c>
      <c r="C405" t="inlineStr">
        <is>
          <t xml:space="preserve">CONCLUIDO	</t>
        </is>
      </c>
      <c r="D405" t="n">
        <v>10.7972</v>
      </c>
      <c r="E405" t="n">
        <v>9.26</v>
      </c>
      <c r="F405" t="n">
        <v>5.01</v>
      </c>
      <c r="G405" t="n">
        <v>6.26</v>
      </c>
      <c r="H405" t="n">
        <v>0.1</v>
      </c>
      <c r="I405" t="n">
        <v>48</v>
      </c>
      <c r="J405" t="n">
        <v>185.69</v>
      </c>
      <c r="K405" t="n">
        <v>53.44</v>
      </c>
      <c r="L405" t="n">
        <v>1</v>
      </c>
      <c r="M405" t="n">
        <v>46</v>
      </c>
      <c r="N405" t="n">
        <v>36.26</v>
      </c>
      <c r="O405" t="n">
        <v>23136.14</v>
      </c>
      <c r="P405" t="n">
        <v>65.2</v>
      </c>
      <c r="Q405" t="n">
        <v>610.4</v>
      </c>
      <c r="R405" t="n">
        <v>44.34</v>
      </c>
      <c r="S405" t="n">
        <v>13.88</v>
      </c>
      <c r="T405" t="n">
        <v>15135.44</v>
      </c>
      <c r="U405" t="n">
        <v>0.31</v>
      </c>
      <c r="V405" t="n">
        <v>0.8</v>
      </c>
      <c r="W405" t="n">
        <v>0.13</v>
      </c>
      <c r="X405" t="n">
        <v>0.96</v>
      </c>
      <c r="Y405" t="n">
        <v>1</v>
      </c>
      <c r="Z405" t="n">
        <v>10</v>
      </c>
    </row>
    <row r="406">
      <c r="A406" t="n">
        <v>1</v>
      </c>
      <c r="B406" t="n">
        <v>95</v>
      </c>
      <c r="C406" t="inlineStr">
        <is>
          <t xml:space="preserve">CONCLUIDO	</t>
        </is>
      </c>
      <c r="D406" t="n">
        <v>11.5838</v>
      </c>
      <c r="E406" t="n">
        <v>8.630000000000001</v>
      </c>
      <c r="F406" t="n">
        <v>4.79</v>
      </c>
      <c r="G406" t="n">
        <v>7.76</v>
      </c>
      <c r="H406" t="n">
        <v>0.12</v>
      </c>
      <c r="I406" t="n">
        <v>37</v>
      </c>
      <c r="J406" t="n">
        <v>186.07</v>
      </c>
      <c r="K406" t="n">
        <v>53.44</v>
      </c>
      <c r="L406" t="n">
        <v>1.25</v>
      </c>
      <c r="M406" t="n">
        <v>35</v>
      </c>
      <c r="N406" t="n">
        <v>36.39</v>
      </c>
      <c r="O406" t="n">
        <v>23182.76</v>
      </c>
      <c r="P406" t="n">
        <v>61.55</v>
      </c>
      <c r="Q406" t="n">
        <v>610.38</v>
      </c>
      <c r="R406" t="n">
        <v>37.42</v>
      </c>
      <c r="S406" t="n">
        <v>13.88</v>
      </c>
      <c r="T406" t="n">
        <v>11730.83</v>
      </c>
      <c r="U406" t="n">
        <v>0.37</v>
      </c>
      <c r="V406" t="n">
        <v>0.83</v>
      </c>
      <c r="W406" t="n">
        <v>0.11</v>
      </c>
      <c r="X406" t="n">
        <v>0.75</v>
      </c>
      <c r="Y406" t="n">
        <v>1</v>
      </c>
      <c r="Z406" t="n">
        <v>10</v>
      </c>
    </row>
    <row r="407">
      <c r="A407" t="n">
        <v>2</v>
      </c>
      <c r="B407" t="n">
        <v>95</v>
      </c>
      <c r="C407" t="inlineStr">
        <is>
          <t xml:space="preserve">CONCLUIDO	</t>
        </is>
      </c>
      <c r="D407" t="n">
        <v>12.2633</v>
      </c>
      <c r="E407" t="n">
        <v>8.15</v>
      </c>
      <c r="F407" t="n">
        <v>4.61</v>
      </c>
      <c r="G407" t="n">
        <v>9.529999999999999</v>
      </c>
      <c r="H407" t="n">
        <v>0.14</v>
      </c>
      <c r="I407" t="n">
        <v>29</v>
      </c>
      <c r="J407" t="n">
        <v>186.45</v>
      </c>
      <c r="K407" t="n">
        <v>53.44</v>
      </c>
      <c r="L407" t="n">
        <v>1.5</v>
      </c>
      <c r="M407" t="n">
        <v>27</v>
      </c>
      <c r="N407" t="n">
        <v>36.51</v>
      </c>
      <c r="O407" t="n">
        <v>23229.42</v>
      </c>
      <c r="P407" t="n">
        <v>58.47</v>
      </c>
      <c r="Q407" t="n">
        <v>610.48</v>
      </c>
      <c r="R407" t="n">
        <v>31.65</v>
      </c>
      <c r="S407" t="n">
        <v>13.88</v>
      </c>
      <c r="T407" t="n">
        <v>8886.709999999999</v>
      </c>
      <c r="U407" t="n">
        <v>0.44</v>
      </c>
      <c r="V407" t="n">
        <v>0.87</v>
      </c>
      <c r="W407" t="n">
        <v>0.1</v>
      </c>
      <c r="X407" t="n">
        <v>0.5600000000000001</v>
      </c>
      <c r="Y407" t="n">
        <v>1</v>
      </c>
      <c r="Z407" t="n">
        <v>10</v>
      </c>
    </row>
    <row r="408">
      <c r="A408" t="n">
        <v>3</v>
      </c>
      <c r="B408" t="n">
        <v>95</v>
      </c>
      <c r="C408" t="inlineStr">
        <is>
          <t xml:space="preserve">CONCLUIDO	</t>
        </is>
      </c>
      <c r="D408" t="n">
        <v>12.7208</v>
      </c>
      <c r="E408" t="n">
        <v>7.86</v>
      </c>
      <c r="F408" t="n">
        <v>4.5</v>
      </c>
      <c r="G408" t="n">
        <v>11.25</v>
      </c>
      <c r="H408" t="n">
        <v>0.17</v>
      </c>
      <c r="I408" t="n">
        <v>24</v>
      </c>
      <c r="J408" t="n">
        <v>186.83</v>
      </c>
      <c r="K408" t="n">
        <v>53.44</v>
      </c>
      <c r="L408" t="n">
        <v>1.75</v>
      </c>
      <c r="M408" t="n">
        <v>22</v>
      </c>
      <c r="N408" t="n">
        <v>36.64</v>
      </c>
      <c r="O408" t="n">
        <v>23276.13</v>
      </c>
      <c r="P408" t="n">
        <v>56.23</v>
      </c>
      <c r="Q408" t="n">
        <v>610.3</v>
      </c>
      <c r="R408" t="n">
        <v>28.26</v>
      </c>
      <c r="S408" t="n">
        <v>13.88</v>
      </c>
      <c r="T408" t="n">
        <v>7214.39</v>
      </c>
      <c r="U408" t="n">
        <v>0.49</v>
      </c>
      <c r="V408" t="n">
        <v>0.89</v>
      </c>
      <c r="W408" t="n">
        <v>0.09</v>
      </c>
      <c r="X408" t="n">
        <v>0.46</v>
      </c>
      <c r="Y408" t="n">
        <v>1</v>
      </c>
      <c r="Z408" t="n">
        <v>10</v>
      </c>
    </row>
    <row r="409">
      <c r="A409" t="n">
        <v>4</v>
      </c>
      <c r="B409" t="n">
        <v>95</v>
      </c>
      <c r="C409" t="inlineStr">
        <is>
          <t xml:space="preserve">CONCLUIDO	</t>
        </is>
      </c>
      <c r="D409" t="n">
        <v>13.0213</v>
      </c>
      <c r="E409" t="n">
        <v>7.68</v>
      </c>
      <c r="F409" t="n">
        <v>4.43</v>
      </c>
      <c r="G409" t="n">
        <v>12.66</v>
      </c>
      <c r="H409" t="n">
        <v>0.19</v>
      </c>
      <c r="I409" t="n">
        <v>21</v>
      </c>
      <c r="J409" t="n">
        <v>187.21</v>
      </c>
      <c r="K409" t="n">
        <v>53.44</v>
      </c>
      <c r="L409" t="n">
        <v>2</v>
      </c>
      <c r="M409" t="n">
        <v>19</v>
      </c>
      <c r="N409" t="n">
        <v>36.77</v>
      </c>
      <c r="O409" t="n">
        <v>23322.88</v>
      </c>
      <c r="P409" t="n">
        <v>54.72</v>
      </c>
      <c r="Q409" t="n">
        <v>610.36</v>
      </c>
      <c r="R409" t="n">
        <v>25.98</v>
      </c>
      <c r="S409" t="n">
        <v>13.88</v>
      </c>
      <c r="T409" t="n">
        <v>6089.58</v>
      </c>
      <c r="U409" t="n">
        <v>0.53</v>
      </c>
      <c r="V409" t="n">
        <v>0.9</v>
      </c>
      <c r="W409" t="n">
        <v>0.09</v>
      </c>
      <c r="X409" t="n">
        <v>0.39</v>
      </c>
      <c r="Y409" t="n">
        <v>1</v>
      </c>
      <c r="Z409" t="n">
        <v>10</v>
      </c>
    </row>
    <row r="410">
      <c r="A410" t="n">
        <v>5</v>
      </c>
      <c r="B410" t="n">
        <v>95</v>
      </c>
      <c r="C410" t="inlineStr">
        <is>
          <t xml:space="preserve">CONCLUIDO	</t>
        </is>
      </c>
      <c r="D410" t="n">
        <v>13.3412</v>
      </c>
      <c r="E410" t="n">
        <v>7.5</v>
      </c>
      <c r="F410" t="n">
        <v>4.36</v>
      </c>
      <c r="G410" t="n">
        <v>14.52</v>
      </c>
      <c r="H410" t="n">
        <v>0.21</v>
      </c>
      <c r="I410" t="n">
        <v>18</v>
      </c>
      <c r="J410" t="n">
        <v>187.59</v>
      </c>
      <c r="K410" t="n">
        <v>53.44</v>
      </c>
      <c r="L410" t="n">
        <v>2.25</v>
      </c>
      <c r="M410" t="n">
        <v>16</v>
      </c>
      <c r="N410" t="n">
        <v>36.9</v>
      </c>
      <c r="O410" t="n">
        <v>23369.68</v>
      </c>
      <c r="P410" t="n">
        <v>52.97</v>
      </c>
      <c r="Q410" t="n">
        <v>610.51</v>
      </c>
      <c r="R410" t="n">
        <v>24.08</v>
      </c>
      <c r="S410" t="n">
        <v>13.88</v>
      </c>
      <c r="T410" t="n">
        <v>5153.25</v>
      </c>
      <c r="U410" t="n">
        <v>0.58</v>
      </c>
      <c r="V410" t="n">
        <v>0.92</v>
      </c>
      <c r="W410" t="n">
        <v>0.07000000000000001</v>
      </c>
      <c r="X410" t="n">
        <v>0.32</v>
      </c>
      <c r="Y410" t="n">
        <v>1</v>
      </c>
      <c r="Z410" t="n">
        <v>10</v>
      </c>
    </row>
    <row r="411">
      <c r="A411" t="n">
        <v>6</v>
      </c>
      <c r="B411" t="n">
        <v>95</v>
      </c>
      <c r="C411" t="inlineStr">
        <is>
          <t xml:space="preserve">CONCLUIDO	</t>
        </is>
      </c>
      <c r="D411" t="n">
        <v>13.4902</v>
      </c>
      <c r="E411" t="n">
        <v>7.41</v>
      </c>
      <c r="F411" t="n">
        <v>4.35</v>
      </c>
      <c r="G411" t="n">
        <v>16.31</v>
      </c>
      <c r="H411" t="n">
        <v>0.24</v>
      </c>
      <c r="I411" t="n">
        <v>16</v>
      </c>
      <c r="J411" t="n">
        <v>187.97</v>
      </c>
      <c r="K411" t="n">
        <v>53.44</v>
      </c>
      <c r="L411" t="n">
        <v>2.5</v>
      </c>
      <c r="M411" t="n">
        <v>14</v>
      </c>
      <c r="N411" t="n">
        <v>37.03</v>
      </c>
      <c r="O411" t="n">
        <v>23416.52</v>
      </c>
      <c r="P411" t="n">
        <v>52.13</v>
      </c>
      <c r="Q411" t="n">
        <v>610.28</v>
      </c>
      <c r="R411" t="n">
        <v>23.67</v>
      </c>
      <c r="S411" t="n">
        <v>13.88</v>
      </c>
      <c r="T411" t="n">
        <v>4962.49</v>
      </c>
      <c r="U411" t="n">
        <v>0.59</v>
      </c>
      <c r="V411" t="n">
        <v>0.92</v>
      </c>
      <c r="W411" t="n">
        <v>0.08</v>
      </c>
      <c r="X411" t="n">
        <v>0.31</v>
      </c>
      <c r="Y411" t="n">
        <v>1</v>
      </c>
      <c r="Z411" t="n">
        <v>10</v>
      </c>
    </row>
    <row r="412">
      <c r="A412" t="n">
        <v>7</v>
      </c>
      <c r="B412" t="n">
        <v>95</v>
      </c>
      <c r="C412" t="inlineStr">
        <is>
          <t xml:space="preserve">CONCLUIDO	</t>
        </is>
      </c>
      <c r="D412" t="n">
        <v>13.5864</v>
      </c>
      <c r="E412" t="n">
        <v>7.36</v>
      </c>
      <c r="F412" t="n">
        <v>4.33</v>
      </c>
      <c r="G412" t="n">
        <v>17.33</v>
      </c>
      <c r="H412" t="n">
        <v>0.26</v>
      </c>
      <c r="I412" t="n">
        <v>15</v>
      </c>
      <c r="J412" t="n">
        <v>188.35</v>
      </c>
      <c r="K412" t="n">
        <v>53.44</v>
      </c>
      <c r="L412" t="n">
        <v>2.75</v>
      </c>
      <c r="M412" t="n">
        <v>13</v>
      </c>
      <c r="N412" t="n">
        <v>37.16</v>
      </c>
      <c r="O412" t="n">
        <v>23463.4</v>
      </c>
      <c r="P412" t="n">
        <v>51.14</v>
      </c>
      <c r="Q412" t="n">
        <v>610.28</v>
      </c>
      <c r="R412" t="n">
        <v>23.2</v>
      </c>
      <c r="S412" t="n">
        <v>13.88</v>
      </c>
      <c r="T412" t="n">
        <v>4730.39</v>
      </c>
      <c r="U412" t="n">
        <v>0.6</v>
      </c>
      <c r="V412" t="n">
        <v>0.92</v>
      </c>
      <c r="W412" t="n">
        <v>0.08</v>
      </c>
      <c r="X412" t="n">
        <v>0.29</v>
      </c>
      <c r="Y412" t="n">
        <v>1</v>
      </c>
      <c r="Z412" t="n">
        <v>10</v>
      </c>
    </row>
    <row r="413">
      <c r="A413" t="n">
        <v>8</v>
      </c>
      <c r="B413" t="n">
        <v>95</v>
      </c>
      <c r="C413" t="inlineStr">
        <is>
          <t xml:space="preserve">CONCLUIDO	</t>
        </is>
      </c>
      <c r="D413" t="n">
        <v>13.8201</v>
      </c>
      <c r="E413" t="n">
        <v>7.24</v>
      </c>
      <c r="F413" t="n">
        <v>4.28</v>
      </c>
      <c r="G413" t="n">
        <v>19.77</v>
      </c>
      <c r="H413" t="n">
        <v>0.28</v>
      </c>
      <c r="I413" t="n">
        <v>13</v>
      </c>
      <c r="J413" t="n">
        <v>188.73</v>
      </c>
      <c r="K413" t="n">
        <v>53.44</v>
      </c>
      <c r="L413" t="n">
        <v>3</v>
      </c>
      <c r="M413" t="n">
        <v>11</v>
      </c>
      <c r="N413" t="n">
        <v>37.29</v>
      </c>
      <c r="O413" t="n">
        <v>23510.33</v>
      </c>
      <c r="P413" t="n">
        <v>49.74</v>
      </c>
      <c r="Q413" t="n">
        <v>610.26</v>
      </c>
      <c r="R413" t="n">
        <v>21.56</v>
      </c>
      <c r="S413" t="n">
        <v>13.88</v>
      </c>
      <c r="T413" t="n">
        <v>3917.89</v>
      </c>
      <c r="U413" t="n">
        <v>0.64</v>
      </c>
      <c r="V413" t="n">
        <v>0.93</v>
      </c>
      <c r="W413" t="n">
        <v>0.08</v>
      </c>
      <c r="X413" t="n">
        <v>0.24</v>
      </c>
      <c r="Y413" t="n">
        <v>1</v>
      </c>
      <c r="Z413" t="n">
        <v>10</v>
      </c>
    </row>
    <row r="414">
      <c r="A414" t="n">
        <v>9</v>
      </c>
      <c r="B414" t="n">
        <v>95</v>
      </c>
      <c r="C414" t="inlineStr">
        <is>
          <t xml:space="preserve">CONCLUIDO	</t>
        </is>
      </c>
      <c r="D414" t="n">
        <v>13.9324</v>
      </c>
      <c r="E414" t="n">
        <v>7.18</v>
      </c>
      <c r="F414" t="n">
        <v>4.26</v>
      </c>
      <c r="G414" t="n">
        <v>21.31</v>
      </c>
      <c r="H414" t="n">
        <v>0.3</v>
      </c>
      <c r="I414" t="n">
        <v>12</v>
      </c>
      <c r="J414" t="n">
        <v>189.11</v>
      </c>
      <c r="K414" t="n">
        <v>53.44</v>
      </c>
      <c r="L414" t="n">
        <v>3.25</v>
      </c>
      <c r="M414" t="n">
        <v>10</v>
      </c>
      <c r="N414" t="n">
        <v>37.42</v>
      </c>
      <c r="O414" t="n">
        <v>23557.3</v>
      </c>
      <c r="P414" t="n">
        <v>48.63</v>
      </c>
      <c r="Q414" t="n">
        <v>610.26</v>
      </c>
      <c r="R414" t="n">
        <v>20.95</v>
      </c>
      <c r="S414" t="n">
        <v>13.88</v>
      </c>
      <c r="T414" t="n">
        <v>3619.92</v>
      </c>
      <c r="U414" t="n">
        <v>0.66</v>
      </c>
      <c r="V414" t="n">
        <v>0.9399999999999999</v>
      </c>
      <c r="W414" t="n">
        <v>0.07000000000000001</v>
      </c>
      <c r="X414" t="n">
        <v>0.22</v>
      </c>
      <c r="Y414" t="n">
        <v>1</v>
      </c>
      <c r="Z414" t="n">
        <v>10</v>
      </c>
    </row>
    <row r="415">
      <c r="A415" t="n">
        <v>10</v>
      </c>
      <c r="B415" t="n">
        <v>95</v>
      </c>
      <c r="C415" t="inlineStr">
        <is>
          <t xml:space="preserve">CONCLUIDO	</t>
        </is>
      </c>
      <c r="D415" t="n">
        <v>14.0543</v>
      </c>
      <c r="E415" t="n">
        <v>7.12</v>
      </c>
      <c r="F415" t="n">
        <v>4.24</v>
      </c>
      <c r="G415" t="n">
        <v>23.11</v>
      </c>
      <c r="H415" t="n">
        <v>0.33</v>
      </c>
      <c r="I415" t="n">
        <v>11</v>
      </c>
      <c r="J415" t="n">
        <v>189.49</v>
      </c>
      <c r="K415" t="n">
        <v>53.44</v>
      </c>
      <c r="L415" t="n">
        <v>3.5</v>
      </c>
      <c r="M415" t="n">
        <v>9</v>
      </c>
      <c r="N415" t="n">
        <v>37.55</v>
      </c>
      <c r="O415" t="n">
        <v>23604.32</v>
      </c>
      <c r="P415" t="n">
        <v>47.45</v>
      </c>
      <c r="Q415" t="n">
        <v>610.3200000000001</v>
      </c>
      <c r="R415" t="n">
        <v>20.09</v>
      </c>
      <c r="S415" t="n">
        <v>13.88</v>
      </c>
      <c r="T415" t="n">
        <v>3194.26</v>
      </c>
      <c r="U415" t="n">
        <v>0.6899999999999999</v>
      </c>
      <c r="V415" t="n">
        <v>0.9399999999999999</v>
      </c>
      <c r="W415" t="n">
        <v>0.07000000000000001</v>
      </c>
      <c r="X415" t="n">
        <v>0.2</v>
      </c>
      <c r="Y415" t="n">
        <v>1</v>
      </c>
      <c r="Z415" t="n">
        <v>10</v>
      </c>
    </row>
    <row r="416">
      <c r="A416" t="n">
        <v>11</v>
      </c>
      <c r="B416" t="n">
        <v>95</v>
      </c>
      <c r="C416" t="inlineStr">
        <is>
          <t xml:space="preserve">CONCLUIDO	</t>
        </is>
      </c>
      <c r="D416" t="n">
        <v>14.2529</v>
      </c>
      <c r="E416" t="n">
        <v>7.02</v>
      </c>
      <c r="F416" t="n">
        <v>4.18</v>
      </c>
      <c r="G416" t="n">
        <v>25.05</v>
      </c>
      <c r="H416" t="n">
        <v>0.35</v>
      </c>
      <c r="I416" t="n">
        <v>10</v>
      </c>
      <c r="J416" t="n">
        <v>189.87</v>
      </c>
      <c r="K416" t="n">
        <v>53.44</v>
      </c>
      <c r="L416" t="n">
        <v>3.75</v>
      </c>
      <c r="M416" t="n">
        <v>8</v>
      </c>
      <c r="N416" t="n">
        <v>37.69</v>
      </c>
      <c r="O416" t="n">
        <v>23651.38</v>
      </c>
      <c r="P416" t="n">
        <v>45.36</v>
      </c>
      <c r="Q416" t="n">
        <v>610.3200000000001</v>
      </c>
      <c r="R416" t="n">
        <v>18.12</v>
      </c>
      <c r="S416" t="n">
        <v>13.88</v>
      </c>
      <c r="T416" t="n">
        <v>2215.35</v>
      </c>
      <c r="U416" t="n">
        <v>0.77</v>
      </c>
      <c r="V416" t="n">
        <v>0.96</v>
      </c>
      <c r="W416" t="n">
        <v>0.07000000000000001</v>
      </c>
      <c r="X416" t="n">
        <v>0.13</v>
      </c>
      <c r="Y416" t="n">
        <v>1</v>
      </c>
      <c r="Z416" t="n">
        <v>10</v>
      </c>
    </row>
    <row r="417">
      <c r="A417" t="n">
        <v>12</v>
      </c>
      <c r="B417" t="n">
        <v>95</v>
      </c>
      <c r="C417" t="inlineStr">
        <is>
          <t xml:space="preserve">CONCLUIDO	</t>
        </is>
      </c>
      <c r="D417" t="n">
        <v>14.1204</v>
      </c>
      <c r="E417" t="n">
        <v>7.08</v>
      </c>
      <c r="F417" t="n">
        <v>4.24</v>
      </c>
      <c r="G417" t="n">
        <v>25.45</v>
      </c>
      <c r="H417" t="n">
        <v>0.37</v>
      </c>
      <c r="I417" t="n">
        <v>10</v>
      </c>
      <c r="J417" t="n">
        <v>190.25</v>
      </c>
      <c r="K417" t="n">
        <v>53.44</v>
      </c>
      <c r="L417" t="n">
        <v>4</v>
      </c>
      <c r="M417" t="n">
        <v>8</v>
      </c>
      <c r="N417" t="n">
        <v>37.82</v>
      </c>
      <c r="O417" t="n">
        <v>23698.48</v>
      </c>
      <c r="P417" t="n">
        <v>45.44</v>
      </c>
      <c r="Q417" t="n">
        <v>610.3</v>
      </c>
      <c r="R417" t="n">
        <v>20.41</v>
      </c>
      <c r="S417" t="n">
        <v>13.88</v>
      </c>
      <c r="T417" t="n">
        <v>3358.79</v>
      </c>
      <c r="U417" t="n">
        <v>0.68</v>
      </c>
      <c r="V417" t="n">
        <v>0.9399999999999999</v>
      </c>
      <c r="W417" t="n">
        <v>0.07000000000000001</v>
      </c>
      <c r="X417" t="n">
        <v>0.2</v>
      </c>
      <c r="Y417" t="n">
        <v>1</v>
      </c>
      <c r="Z417" t="n">
        <v>10</v>
      </c>
    </row>
    <row r="418">
      <c r="A418" t="n">
        <v>13</v>
      </c>
      <c r="B418" t="n">
        <v>95</v>
      </c>
      <c r="C418" t="inlineStr">
        <is>
          <t xml:space="preserve">CONCLUIDO	</t>
        </is>
      </c>
      <c r="D418" t="n">
        <v>14.28</v>
      </c>
      <c r="E418" t="n">
        <v>7</v>
      </c>
      <c r="F418" t="n">
        <v>4.2</v>
      </c>
      <c r="G418" t="n">
        <v>27.99</v>
      </c>
      <c r="H418" t="n">
        <v>0.4</v>
      </c>
      <c r="I418" t="n">
        <v>9</v>
      </c>
      <c r="J418" t="n">
        <v>190.63</v>
      </c>
      <c r="K418" t="n">
        <v>53.44</v>
      </c>
      <c r="L418" t="n">
        <v>4.25</v>
      </c>
      <c r="M418" t="n">
        <v>6</v>
      </c>
      <c r="N418" t="n">
        <v>37.95</v>
      </c>
      <c r="O418" t="n">
        <v>23745.63</v>
      </c>
      <c r="P418" t="n">
        <v>44.06</v>
      </c>
      <c r="Q418" t="n">
        <v>610.28</v>
      </c>
      <c r="R418" t="n">
        <v>18.99</v>
      </c>
      <c r="S418" t="n">
        <v>13.88</v>
      </c>
      <c r="T418" t="n">
        <v>2654.43</v>
      </c>
      <c r="U418" t="n">
        <v>0.73</v>
      </c>
      <c r="V418" t="n">
        <v>0.95</v>
      </c>
      <c r="W418" t="n">
        <v>0.07000000000000001</v>
      </c>
      <c r="X418" t="n">
        <v>0.16</v>
      </c>
      <c r="Y418" t="n">
        <v>1</v>
      </c>
      <c r="Z418" t="n">
        <v>10</v>
      </c>
    </row>
    <row r="419">
      <c r="A419" t="n">
        <v>14</v>
      </c>
      <c r="B419" t="n">
        <v>95</v>
      </c>
      <c r="C419" t="inlineStr">
        <is>
          <t xml:space="preserve">CONCLUIDO	</t>
        </is>
      </c>
      <c r="D419" t="n">
        <v>14.3965</v>
      </c>
      <c r="E419" t="n">
        <v>6.95</v>
      </c>
      <c r="F419" t="n">
        <v>4.18</v>
      </c>
      <c r="G419" t="n">
        <v>31.35</v>
      </c>
      <c r="H419" t="n">
        <v>0.42</v>
      </c>
      <c r="I419" t="n">
        <v>8</v>
      </c>
      <c r="J419" t="n">
        <v>191.02</v>
      </c>
      <c r="K419" t="n">
        <v>53.44</v>
      </c>
      <c r="L419" t="n">
        <v>4.5</v>
      </c>
      <c r="M419" t="n">
        <v>5</v>
      </c>
      <c r="N419" t="n">
        <v>38.08</v>
      </c>
      <c r="O419" t="n">
        <v>23792.83</v>
      </c>
      <c r="P419" t="n">
        <v>42.8</v>
      </c>
      <c r="Q419" t="n">
        <v>610.26</v>
      </c>
      <c r="R419" t="n">
        <v>18.31</v>
      </c>
      <c r="S419" t="n">
        <v>13.88</v>
      </c>
      <c r="T419" t="n">
        <v>2322.41</v>
      </c>
      <c r="U419" t="n">
        <v>0.76</v>
      </c>
      <c r="V419" t="n">
        <v>0.95</v>
      </c>
      <c r="W419" t="n">
        <v>0.07000000000000001</v>
      </c>
      <c r="X419" t="n">
        <v>0.14</v>
      </c>
      <c r="Y419" t="n">
        <v>1</v>
      </c>
      <c r="Z419" t="n">
        <v>10</v>
      </c>
    </row>
    <row r="420">
      <c r="A420" t="n">
        <v>15</v>
      </c>
      <c r="B420" t="n">
        <v>95</v>
      </c>
      <c r="C420" t="inlineStr">
        <is>
          <t xml:space="preserve">CONCLUIDO	</t>
        </is>
      </c>
      <c r="D420" t="n">
        <v>14.3816</v>
      </c>
      <c r="E420" t="n">
        <v>6.95</v>
      </c>
      <c r="F420" t="n">
        <v>4.19</v>
      </c>
      <c r="G420" t="n">
        <v>31.4</v>
      </c>
      <c r="H420" t="n">
        <v>0.44</v>
      </c>
      <c r="I420" t="n">
        <v>8</v>
      </c>
      <c r="J420" t="n">
        <v>191.4</v>
      </c>
      <c r="K420" t="n">
        <v>53.44</v>
      </c>
      <c r="L420" t="n">
        <v>4.75</v>
      </c>
      <c r="M420" t="n">
        <v>1</v>
      </c>
      <c r="N420" t="n">
        <v>38.22</v>
      </c>
      <c r="O420" t="n">
        <v>23840.07</v>
      </c>
      <c r="P420" t="n">
        <v>42.51</v>
      </c>
      <c r="Q420" t="n">
        <v>610.26</v>
      </c>
      <c r="R420" t="n">
        <v>18.39</v>
      </c>
      <c r="S420" t="n">
        <v>13.88</v>
      </c>
      <c r="T420" t="n">
        <v>2360.44</v>
      </c>
      <c r="U420" t="n">
        <v>0.75</v>
      </c>
      <c r="V420" t="n">
        <v>0.95</v>
      </c>
      <c r="W420" t="n">
        <v>0.07000000000000001</v>
      </c>
      <c r="X420" t="n">
        <v>0.15</v>
      </c>
      <c r="Y420" t="n">
        <v>1</v>
      </c>
      <c r="Z420" t="n">
        <v>10</v>
      </c>
    </row>
    <row r="421">
      <c r="A421" t="n">
        <v>16</v>
      </c>
      <c r="B421" t="n">
        <v>95</v>
      </c>
      <c r="C421" t="inlineStr">
        <is>
          <t xml:space="preserve">CONCLUIDO	</t>
        </is>
      </c>
      <c r="D421" t="n">
        <v>14.3827</v>
      </c>
      <c r="E421" t="n">
        <v>6.95</v>
      </c>
      <c r="F421" t="n">
        <v>4.19</v>
      </c>
      <c r="G421" t="n">
        <v>31.4</v>
      </c>
      <c r="H421" t="n">
        <v>0.46</v>
      </c>
      <c r="I421" t="n">
        <v>8</v>
      </c>
      <c r="J421" t="n">
        <v>191.78</v>
      </c>
      <c r="K421" t="n">
        <v>53.44</v>
      </c>
      <c r="L421" t="n">
        <v>5</v>
      </c>
      <c r="M421" t="n">
        <v>0</v>
      </c>
      <c r="N421" t="n">
        <v>38.35</v>
      </c>
      <c r="O421" t="n">
        <v>23887.36</v>
      </c>
      <c r="P421" t="n">
        <v>42.57</v>
      </c>
      <c r="Q421" t="n">
        <v>610.26</v>
      </c>
      <c r="R421" t="n">
        <v>18.31</v>
      </c>
      <c r="S421" t="n">
        <v>13.88</v>
      </c>
      <c r="T421" t="n">
        <v>2318.3</v>
      </c>
      <c r="U421" t="n">
        <v>0.76</v>
      </c>
      <c r="V421" t="n">
        <v>0.95</v>
      </c>
      <c r="W421" t="n">
        <v>0.07000000000000001</v>
      </c>
      <c r="X421" t="n">
        <v>0.15</v>
      </c>
      <c r="Y421" t="n">
        <v>1</v>
      </c>
      <c r="Z421" t="n">
        <v>10</v>
      </c>
    </row>
    <row r="422">
      <c r="A422" t="n">
        <v>0</v>
      </c>
      <c r="B422" t="n">
        <v>55</v>
      </c>
      <c r="C422" t="inlineStr">
        <is>
          <t xml:space="preserve">CONCLUIDO	</t>
        </is>
      </c>
      <c r="D422" t="n">
        <v>13.3003</v>
      </c>
      <c r="E422" t="n">
        <v>7.52</v>
      </c>
      <c r="F422" t="n">
        <v>4.67</v>
      </c>
      <c r="G422" t="n">
        <v>8.76</v>
      </c>
      <c r="H422" t="n">
        <v>0.15</v>
      </c>
      <c r="I422" t="n">
        <v>32</v>
      </c>
      <c r="J422" t="n">
        <v>116.05</v>
      </c>
      <c r="K422" t="n">
        <v>43.4</v>
      </c>
      <c r="L422" t="n">
        <v>1</v>
      </c>
      <c r="M422" t="n">
        <v>30</v>
      </c>
      <c r="N422" t="n">
        <v>16.65</v>
      </c>
      <c r="O422" t="n">
        <v>14546.17</v>
      </c>
      <c r="P422" t="n">
        <v>42.38</v>
      </c>
      <c r="Q422" t="n">
        <v>610.38</v>
      </c>
      <c r="R422" t="n">
        <v>33.61</v>
      </c>
      <c r="S422" t="n">
        <v>13.88</v>
      </c>
      <c r="T422" t="n">
        <v>9847.620000000001</v>
      </c>
      <c r="U422" t="n">
        <v>0.41</v>
      </c>
      <c r="V422" t="n">
        <v>0.85</v>
      </c>
      <c r="W422" t="n">
        <v>0.11</v>
      </c>
      <c r="X422" t="n">
        <v>0.63</v>
      </c>
      <c r="Y422" t="n">
        <v>1</v>
      </c>
      <c r="Z422" t="n">
        <v>10</v>
      </c>
    </row>
    <row r="423">
      <c r="A423" t="n">
        <v>1</v>
      </c>
      <c r="B423" t="n">
        <v>55</v>
      </c>
      <c r="C423" t="inlineStr">
        <is>
          <t xml:space="preserve">CONCLUIDO	</t>
        </is>
      </c>
      <c r="D423" t="n">
        <v>13.9654</v>
      </c>
      <c r="E423" t="n">
        <v>7.16</v>
      </c>
      <c r="F423" t="n">
        <v>4.5</v>
      </c>
      <c r="G423" t="n">
        <v>11.26</v>
      </c>
      <c r="H423" t="n">
        <v>0.19</v>
      </c>
      <c r="I423" t="n">
        <v>24</v>
      </c>
      <c r="J423" t="n">
        <v>116.37</v>
      </c>
      <c r="K423" t="n">
        <v>43.4</v>
      </c>
      <c r="L423" t="n">
        <v>1.25</v>
      </c>
      <c r="M423" t="n">
        <v>22</v>
      </c>
      <c r="N423" t="n">
        <v>16.72</v>
      </c>
      <c r="O423" t="n">
        <v>14585.96</v>
      </c>
      <c r="P423" t="n">
        <v>39.51</v>
      </c>
      <c r="Q423" t="n">
        <v>610.36</v>
      </c>
      <c r="R423" t="n">
        <v>28.36</v>
      </c>
      <c r="S423" t="n">
        <v>13.88</v>
      </c>
      <c r="T423" t="n">
        <v>7263.59</v>
      </c>
      <c r="U423" t="n">
        <v>0.49</v>
      </c>
      <c r="V423" t="n">
        <v>0.89</v>
      </c>
      <c r="W423" t="n">
        <v>0.09</v>
      </c>
      <c r="X423" t="n">
        <v>0.46</v>
      </c>
      <c r="Y423" t="n">
        <v>1</v>
      </c>
      <c r="Z423" t="n">
        <v>10</v>
      </c>
    </row>
    <row r="424">
      <c r="A424" t="n">
        <v>2</v>
      </c>
      <c r="B424" t="n">
        <v>55</v>
      </c>
      <c r="C424" t="inlineStr">
        <is>
          <t xml:space="preserve">CONCLUIDO	</t>
        </is>
      </c>
      <c r="D424" t="n">
        <v>14.5608</v>
      </c>
      <c r="E424" t="n">
        <v>6.87</v>
      </c>
      <c r="F424" t="n">
        <v>4.33</v>
      </c>
      <c r="G424" t="n">
        <v>13.67</v>
      </c>
      <c r="H424" t="n">
        <v>0.23</v>
      </c>
      <c r="I424" t="n">
        <v>19</v>
      </c>
      <c r="J424" t="n">
        <v>116.69</v>
      </c>
      <c r="K424" t="n">
        <v>43.4</v>
      </c>
      <c r="L424" t="n">
        <v>1.5</v>
      </c>
      <c r="M424" t="n">
        <v>17</v>
      </c>
      <c r="N424" t="n">
        <v>16.79</v>
      </c>
      <c r="O424" t="n">
        <v>14625.77</v>
      </c>
      <c r="P424" t="n">
        <v>36.22</v>
      </c>
      <c r="Q424" t="n">
        <v>610.26</v>
      </c>
      <c r="R424" t="n">
        <v>23.02</v>
      </c>
      <c r="S424" t="n">
        <v>13.88</v>
      </c>
      <c r="T424" t="n">
        <v>4622.27</v>
      </c>
      <c r="U424" t="n">
        <v>0.6</v>
      </c>
      <c r="V424" t="n">
        <v>0.92</v>
      </c>
      <c r="W424" t="n">
        <v>0.08</v>
      </c>
      <c r="X424" t="n">
        <v>0.29</v>
      </c>
      <c r="Y424" t="n">
        <v>1</v>
      </c>
      <c r="Z424" t="n">
        <v>10</v>
      </c>
    </row>
    <row r="425">
      <c r="A425" t="n">
        <v>3</v>
      </c>
      <c r="B425" t="n">
        <v>55</v>
      </c>
      <c r="C425" t="inlineStr">
        <is>
          <t xml:space="preserve">CONCLUIDO	</t>
        </is>
      </c>
      <c r="D425" t="n">
        <v>14.6425</v>
      </c>
      <c r="E425" t="n">
        <v>6.83</v>
      </c>
      <c r="F425" t="n">
        <v>4.36</v>
      </c>
      <c r="G425" t="n">
        <v>16.36</v>
      </c>
      <c r="H425" t="n">
        <v>0.26</v>
      </c>
      <c r="I425" t="n">
        <v>16</v>
      </c>
      <c r="J425" t="n">
        <v>117.01</v>
      </c>
      <c r="K425" t="n">
        <v>43.4</v>
      </c>
      <c r="L425" t="n">
        <v>1.75</v>
      </c>
      <c r="M425" t="n">
        <v>14</v>
      </c>
      <c r="N425" t="n">
        <v>16.86</v>
      </c>
      <c r="O425" t="n">
        <v>14665.62</v>
      </c>
      <c r="P425" t="n">
        <v>35.43</v>
      </c>
      <c r="Q425" t="n">
        <v>610.26</v>
      </c>
      <c r="R425" t="n">
        <v>24.17</v>
      </c>
      <c r="S425" t="n">
        <v>13.88</v>
      </c>
      <c r="T425" t="n">
        <v>5212.2</v>
      </c>
      <c r="U425" t="n">
        <v>0.57</v>
      </c>
      <c r="V425" t="n">
        <v>0.91</v>
      </c>
      <c r="W425" t="n">
        <v>0.08</v>
      </c>
      <c r="X425" t="n">
        <v>0.32</v>
      </c>
      <c r="Y425" t="n">
        <v>1</v>
      </c>
      <c r="Z425" t="n">
        <v>10</v>
      </c>
    </row>
    <row r="426">
      <c r="A426" t="n">
        <v>4</v>
      </c>
      <c r="B426" t="n">
        <v>55</v>
      </c>
      <c r="C426" t="inlineStr">
        <is>
          <t xml:space="preserve">CONCLUIDO	</t>
        </is>
      </c>
      <c r="D426" t="n">
        <v>14.9645</v>
      </c>
      <c r="E426" t="n">
        <v>6.68</v>
      </c>
      <c r="F426" t="n">
        <v>4.29</v>
      </c>
      <c r="G426" t="n">
        <v>19.79</v>
      </c>
      <c r="H426" t="n">
        <v>0.3</v>
      </c>
      <c r="I426" t="n">
        <v>13</v>
      </c>
      <c r="J426" t="n">
        <v>117.34</v>
      </c>
      <c r="K426" t="n">
        <v>43.4</v>
      </c>
      <c r="L426" t="n">
        <v>2</v>
      </c>
      <c r="M426" t="n">
        <v>8</v>
      </c>
      <c r="N426" t="n">
        <v>16.94</v>
      </c>
      <c r="O426" t="n">
        <v>14705.49</v>
      </c>
      <c r="P426" t="n">
        <v>33.05</v>
      </c>
      <c r="Q426" t="n">
        <v>610.29</v>
      </c>
      <c r="R426" t="n">
        <v>21.64</v>
      </c>
      <c r="S426" t="n">
        <v>13.88</v>
      </c>
      <c r="T426" t="n">
        <v>3960.54</v>
      </c>
      <c r="U426" t="n">
        <v>0.64</v>
      </c>
      <c r="V426" t="n">
        <v>0.93</v>
      </c>
      <c r="W426" t="n">
        <v>0.08</v>
      </c>
      <c r="X426" t="n">
        <v>0.25</v>
      </c>
      <c r="Y426" t="n">
        <v>1</v>
      </c>
      <c r="Z426" t="n">
        <v>10</v>
      </c>
    </row>
    <row r="427">
      <c r="A427" t="n">
        <v>5</v>
      </c>
      <c r="B427" t="n">
        <v>55</v>
      </c>
      <c r="C427" t="inlineStr">
        <is>
          <t xml:space="preserve">CONCLUIDO	</t>
        </is>
      </c>
      <c r="D427" t="n">
        <v>14.944</v>
      </c>
      <c r="E427" t="n">
        <v>6.69</v>
      </c>
      <c r="F427" t="n">
        <v>4.3</v>
      </c>
      <c r="G427" t="n">
        <v>19.83</v>
      </c>
      <c r="H427" t="n">
        <v>0.34</v>
      </c>
      <c r="I427" t="n">
        <v>13</v>
      </c>
      <c r="J427" t="n">
        <v>117.66</v>
      </c>
      <c r="K427" t="n">
        <v>43.4</v>
      </c>
      <c r="L427" t="n">
        <v>2.25</v>
      </c>
      <c r="M427" t="n">
        <v>1</v>
      </c>
      <c r="N427" t="n">
        <v>17.01</v>
      </c>
      <c r="O427" t="n">
        <v>14745.39</v>
      </c>
      <c r="P427" t="n">
        <v>32.62</v>
      </c>
      <c r="Q427" t="n">
        <v>610.38</v>
      </c>
      <c r="R427" t="n">
        <v>21.61</v>
      </c>
      <c r="S427" t="n">
        <v>13.88</v>
      </c>
      <c r="T427" t="n">
        <v>3945.17</v>
      </c>
      <c r="U427" t="n">
        <v>0.64</v>
      </c>
      <c r="V427" t="n">
        <v>0.93</v>
      </c>
      <c r="W427" t="n">
        <v>0.09</v>
      </c>
      <c r="X427" t="n">
        <v>0.26</v>
      </c>
      <c r="Y427" t="n">
        <v>1</v>
      </c>
      <c r="Z427" t="n">
        <v>10</v>
      </c>
    </row>
    <row r="428">
      <c r="A428" t="n">
        <v>6</v>
      </c>
      <c r="B428" t="n">
        <v>55</v>
      </c>
      <c r="C428" t="inlineStr">
        <is>
          <t xml:space="preserve">CONCLUIDO	</t>
        </is>
      </c>
      <c r="D428" t="n">
        <v>14.9421</v>
      </c>
      <c r="E428" t="n">
        <v>6.69</v>
      </c>
      <c r="F428" t="n">
        <v>4.3</v>
      </c>
      <c r="G428" t="n">
        <v>19.84</v>
      </c>
      <c r="H428" t="n">
        <v>0.37</v>
      </c>
      <c r="I428" t="n">
        <v>13</v>
      </c>
      <c r="J428" t="n">
        <v>117.98</v>
      </c>
      <c r="K428" t="n">
        <v>43.4</v>
      </c>
      <c r="L428" t="n">
        <v>2.5</v>
      </c>
      <c r="M428" t="n">
        <v>0</v>
      </c>
      <c r="N428" t="n">
        <v>17.08</v>
      </c>
      <c r="O428" t="n">
        <v>14785.31</v>
      </c>
      <c r="P428" t="n">
        <v>32.68</v>
      </c>
      <c r="Q428" t="n">
        <v>610.35</v>
      </c>
      <c r="R428" t="n">
        <v>21.59</v>
      </c>
      <c r="S428" t="n">
        <v>13.88</v>
      </c>
      <c r="T428" t="n">
        <v>3934.55</v>
      </c>
      <c r="U428" t="n">
        <v>0.64</v>
      </c>
      <c r="V428" t="n">
        <v>0.93</v>
      </c>
      <c r="W428" t="n">
        <v>0.09</v>
      </c>
      <c r="X428" t="n">
        <v>0.26</v>
      </c>
      <c r="Y428" t="n">
        <v>1</v>
      </c>
      <c r="Z42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INDEX(resultados!$A$2:$ZZ$428, 1, MATCH($B$1, resultados!$A$1:$ZZ$1, 0))</f>
        <v/>
      </c>
      <c r="B7">
        <f>INDEX(resultados!$A$2:$ZZ$428, 1, MATCH($B$2, resultados!$A$1:$ZZ$1, 0))</f>
        <v/>
      </c>
      <c r="C7">
        <f>INDEX(resultados!$A$2:$ZZ$428, 1, MATCH($B$3, resultados!$A$1:$ZZ$1, 0))</f>
        <v/>
      </c>
    </row>
    <row r="8">
      <c r="A8">
        <f>INDEX(resultados!$A$2:$ZZ$428, 2, MATCH($B$1, resultados!$A$1:$ZZ$1, 0))</f>
        <v/>
      </c>
      <c r="B8">
        <f>INDEX(resultados!$A$2:$ZZ$428, 2, MATCH($B$2, resultados!$A$1:$ZZ$1, 0))</f>
        <v/>
      </c>
      <c r="C8">
        <f>INDEX(resultados!$A$2:$ZZ$428, 2, MATCH($B$3, resultados!$A$1:$ZZ$1, 0))</f>
        <v/>
      </c>
    </row>
    <row r="9">
      <c r="A9">
        <f>INDEX(resultados!$A$2:$ZZ$428, 3, MATCH($B$1, resultados!$A$1:$ZZ$1, 0))</f>
        <v/>
      </c>
      <c r="B9">
        <f>INDEX(resultados!$A$2:$ZZ$428, 3, MATCH($B$2, resultados!$A$1:$ZZ$1, 0))</f>
        <v/>
      </c>
      <c r="C9">
        <f>INDEX(resultados!$A$2:$ZZ$428, 3, MATCH($B$3, resultados!$A$1:$ZZ$1, 0))</f>
        <v/>
      </c>
    </row>
    <row r="10">
      <c r="A10">
        <f>INDEX(resultados!$A$2:$ZZ$428, 4, MATCH($B$1, resultados!$A$1:$ZZ$1, 0))</f>
        <v/>
      </c>
      <c r="B10">
        <f>INDEX(resultados!$A$2:$ZZ$428, 4, MATCH($B$2, resultados!$A$1:$ZZ$1, 0))</f>
        <v/>
      </c>
      <c r="C10">
        <f>INDEX(resultados!$A$2:$ZZ$428, 4, MATCH($B$3, resultados!$A$1:$ZZ$1, 0))</f>
        <v/>
      </c>
    </row>
    <row r="11">
      <c r="A11">
        <f>INDEX(resultados!$A$2:$ZZ$428, 5, MATCH($B$1, resultados!$A$1:$ZZ$1, 0))</f>
        <v/>
      </c>
      <c r="B11">
        <f>INDEX(resultados!$A$2:$ZZ$428, 5, MATCH($B$2, resultados!$A$1:$ZZ$1, 0))</f>
        <v/>
      </c>
      <c r="C11">
        <f>INDEX(resultados!$A$2:$ZZ$428, 5, MATCH($B$3, resultados!$A$1:$ZZ$1, 0))</f>
        <v/>
      </c>
    </row>
    <row r="12">
      <c r="A12">
        <f>INDEX(resultados!$A$2:$ZZ$428, 6, MATCH($B$1, resultados!$A$1:$ZZ$1, 0))</f>
        <v/>
      </c>
      <c r="B12">
        <f>INDEX(resultados!$A$2:$ZZ$428, 6, MATCH($B$2, resultados!$A$1:$ZZ$1, 0))</f>
        <v/>
      </c>
      <c r="C12">
        <f>INDEX(resultados!$A$2:$ZZ$428, 6, MATCH($B$3, resultados!$A$1:$ZZ$1, 0))</f>
        <v/>
      </c>
    </row>
    <row r="13">
      <c r="A13">
        <f>INDEX(resultados!$A$2:$ZZ$428, 7, MATCH($B$1, resultados!$A$1:$ZZ$1, 0))</f>
        <v/>
      </c>
      <c r="B13">
        <f>INDEX(resultados!$A$2:$ZZ$428, 7, MATCH($B$2, resultados!$A$1:$ZZ$1, 0))</f>
        <v/>
      </c>
      <c r="C13">
        <f>INDEX(resultados!$A$2:$ZZ$428, 7, MATCH($B$3, resultados!$A$1:$ZZ$1, 0))</f>
        <v/>
      </c>
    </row>
    <row r="14">
      <c r="A14">
        <f>INDEX(resultados!$A$2:$ZZ$428, 8, MATCH($B$1, resultados!$A$1:$ZZ$1, 0))</f>
        <v/>
      </c>
      <c r="B14">
        <f>INDEX(resultados!$A$2:$ZZ$428, 8, MATCH($B$2, resultados!$A$1:$ZZ$1, 0))</f>
        <v/>
      </c>
      <c r="C14">
        <f>INDEX(resultados!$A$2:$ZZ$428, 8, MATCH($B$3, resultados!$A$1:$ZZ$1, 0))</f>
        <v/>
      </c>
    </row>
    <row r="15">
      <c r="A15">
        <f>INDEX(resultados!$A$2:$ZZ$428, 9, MATCH($B$1, resultados!$A$1:$ZZ$1, 0))</f>
        <v/>
      </c>
      <c r="B15">
        <f>INDEX(resultados!$A$2:$ZZ$428, 9, MATCH($B$2, resultados!$A$1:$ZZ$1, 0))</f>
        <v/>
      </c>
      <c r="C15">
        <f>INDEX(resultados!$A$2:$ZZ$428, 9, MATCH($B$3, resultados!$A$1:$ZZ$1, 0))</f>
        <v/>
      </c>
    </row>
    <row r="16">
      <c r="A16">
        <f>INDEX(resultados!$A$2:$ZZ$428, 10, MATCH($B$1, resultados!$A$1:$ZZ$1, 0))</f>
        <v/>
      </c>
      <c r="B16">
        <f>INDEX(resultados!$A$2:$ZZ$428, 10, MATCH($B$2, resultados!$A$1:$ZZ$1, 0))</f>
        <v/>
      </c>
      <c r="C16">
        <f>INDEX(resultados!$A$2:$ZZ$428, 10, MATCH($B$3, resultados!$A$1:$ZZ$1, 0))</f>
        <v/>
      </c>
    </row>
    <row r="17">
      <c r="A17">
        <f>INDEX(resultados!$A$2:$ZZ$428, 11, MATCH($B$1, resultados!$A$1:$ZZ$1, 0))</f>
        <v/>
      </c>
      <c r="B17">
        <f>INDEX(resultados!$A$2:$ZZ$428, 11, MATCH($B$2, resultados!$A$1:$ZZ$1, 0))</f>
        <v/>
      </c>
      <c r="C17">
        <f>INDEX(resultados!$A$2:$ZZ$428, 11, MATCH($B$3, resultados!$A$1:$ZZ$1, 0))</f>
        <v/>
      </c>
    </row>
    <row r="18">
      <c r="A18">
        <f>INDEX(resultados!$A$2:$ZZ$428, 12, MATCH($B$1, resultados!$A$1:$ZZ$1, 0))</f>
        <v/>
      </c>
      <c r="B18">
        <f>INDEX(resultados!$A$2:$ZZ$428, 12, MATCH($B$2, resultados!$A$1:$ZZ$1, 0))</f>
        <v/>
      </c>
      <c r="C18">
        <f>INDEX(resultados!$A$2:$ZZ$428, 12, MATCH($B$3, resultados!$A$1:$ZZ$1, 0))</f>
        <v/>
      </c>
    </row>
    <row r="19">
      <c r="A19">
        <f>INDEX(resultados!$A$2:$ZZ$428, 13, MATCH($B$1, resultados!$A$1:$ZZ$1, 0))</f>
        <v/>
      </c>
      <c r="B19">
        <f>INDEX(resultados!$A$2:$ZZ$428, 13, MATCH($B$2, resultados!$A$1:$ZZ$1, 0))</f>
        <v/>
      </c>
      <c r="C19">
        <f>INDEX(resultados!$A$2:$ZZ$428, 13, MATCH($B$3, resultados!$A$1:$ZZ$1, 0))</f>
        <v/>
      </c>
    </row>
    <row r="20">
      <c r="A20">
        <f>INDEX(resultados!$A$2:$ZZ$428, 14, MATCH($B$1, resultados!$A$1:$ZZ$1, 0))</f>
        <v/>
      </c>
      <c r="B20">
        <f>INDEX(resultados!$A$2:$ZZ$428, 14, MATCH($B$2, resultados!$A$1:$ZZ$1, 0))</f>
        <v/>
      </c>
      <c r="C20">
        <f>INDEX(resultados!$A$2:$ZZ$428, 14, MATCH($B$3, resultados!$A$1:$ZZ$1, 0))</f>
        <v/>
      </c>
    </row>
    <row r="21">
      <c r="A21">
        <f>INDEX(resultados!$A$2:$ZZ$428, 15, MATCH($B$1, resultados!$A$1:$ZZ$1, 0))</f>
        <v/>
      </c>
      <c r="B21">
        <f>INDEX(resultados!$A$2:$ZZ$428, 15, MATCH($B$2, resultados!$A$1:$ZZ$1, 0))</f>
        <v/>
      </c>
      <c r="C21">
        <f>INDEX(resultados!$A$2:$ZZ$428, 15, MATCH($B$3, resultados!$A$1:$ZZ$1, 0))</f>
        <v/>
      </c>
    </row>
    <row r="22">
      <c r="A22">
        <f>INDEX(resultados!$A$2:$ZZ$428, 16, MATCH($B$1, resultados!$A$1:$ZZ$1, 0))</f>
        <v/>
      </c>
      <c r="B22">
        <f>INDEX(resultados!$A$2:$ZZ$428, 16, MATCH($B$2, resultados!$A$1:$ZZ$1, 0))</f>
        <v/>
      </c>
      <c r="C22">
        <f>INDEX(resultados!$A$2:$ZZ$428, 16, MATCH($B$3, resultados!$A$1:$ZZ$1, 0))</f>
        <v/>
      </c>
    </row>
    <row r="23">
      <c r="A23">
        <f>INDEX(resultados!$A$2:$ZZ$428, 17, MATCH($B$1, resultados!$A$1:$ZZ$1, 0))</f>
        <v/>
      </c>
      <c r="B23">
        <f>INDEX(resultados!$A$2:$ZZ$428, 17, MATCH($B$2, resultados!$A$1:$ZZ$1, 0))</f>
        <v/>
      </c>
      <c r="C23">
        <f>INDEX(resultados!$A$2:$ZZ$428, 17, MATCH($B$3, resultados!$A$1:$ZZ$1, 0))</f>
        <v/>
      </c>
    </row>
    <row r="24">
      <c r="A24">
        <f>INDEX(resultados!$A$2:$ZZ$428, 18, MATCH($B$1, resultados!$A$1:$ZZ$1, 0))</f>
        <v/>
      </c>
      <c r="B24">
        <f>INDEX(resultados!$A$2:$ZZ$428, 18, MATCH($B$2, resultados!$A$1:$ZZ$1, 0))</f>
        <v/>
      </c>
      <c r="C24">
        <f>INDEX(resultados!$A$2:$ZZ$428, 18, MATCH($B$3, resultados!$A$1:$ZZ$1, 0))</f>
        <v/>
      </c>
    </row>
    <row r="25">
      <c r="A25">
        <f>INDEX(resultados!$A$2:$ZZ$428, 19, MATCH($B$1, resultados!$A$1:$ZZ$1, 0))</f>
        <v/>
      </c>
      <c r="B25">
        <f>INDEX(resultados!$A$2:$ZZ$428, 19, MATCH($B$2, resultados!$A$1:$ZZ$1, 0))</f>
        <v/>
      </c>
      <c r="C25">
        <f>INDEX(resultados!$A$2:$ZZ$428, 19, MATCH($B$3, resultados!$A$1:$ZZ$1, 0))</f>
        <v/>
      </c>
    </row>
    <row r="26">
      <c r="A26">
        <f>INDEX(resultados!$A$2:$ZZ$428, 20, MATCH($B$1, resultados!$A$1:$ZZ$1, 0))</f>
        <v/>
      </c>
      <c r="B26">
        <f>INDEX(resultados!$A$2:$ZZ$428, 20, MATCH($B$2, resultados!$A$1:$ZZ$1, 0))</f>
        <v/>
      </c>
      <c r="C26">
        <f>INDEX(resultados!$A$2:$ZZ$428, 20, MATCH($B$3, resultados!$A$1:$ZZ$1, 0))</f>
        <v/>
      </c>
    </row>
    <row r="27">
      <c r="A27">
        <f>INDEX(resultados!$A$2:$ZZ$428, 21, MATCH($B$1, resultados!$A$1:$ZZ$1, 0))</f>
        <v/>
      </c>
      <c r="B27">
        <f>INDEX(resultados!$A$2:$ZZ$428, 21, MATCH($B$2, resultados!$A$1:$ZZ$1, 0))</f>
        <v/>
      </c>
      <c r="C27">
        <f>INDEX(resultados!$A$2:$ZZ$428, 21, MATCH($B$3, resultados!$A$1:$ZZ$1, 0))</f>
        <v/>
      </c>
    </row>
    <row r="28">
      <c r="A28">
        <f>INDEX(resultados!$A$2:$ZZ$428, 22, MATCH($B$1, resultados!$A$1:$ZZ$1, 0))</f>
        <v/>
      </c>
      <c r="B28">
        <f>INDEX(resultados!$A$2:$ZZ$428, 22, MATCH($B$2, resultados!$A$1:$ZZ$1, 0))</f>
        <v/>
      </c>
      <c r="C28">
        <f>INDEX(resultados!$A$2:$ZZ$428, 22, MATCH($B$3, resultados!$A$1:$ZZ$1, 0))</f>
        <v/>
      </c>
    </row>
    <row r="29">
      <c r="A29">
        <f>INDEX(resultados!$A$2:$ZZ$428, 23, MATCH($B$1, resultados!$A$1:$ZZ$1, 0))</f>
        <v/>
      </c>
      <c r="B29">
        <f>INDEX(resultados!$A$2:$ZZ$428, 23, MATCH($B$2, resultados!$A$1:$ZZ$1, 0))</f>
        <v/>
      </c>
      <c r="C29">
        <f>INDEX(resultados!$A$2:$ZZ$428, 23, MATCH($B$3, resultados!$A$1:$ZZ$1, 0))</f>
        <v/>
      </c>
    </row>
    <row r="30">
      <c r="A30">
        <f>INDEX(resultados!$A$2:$ZZ$428, 24, MATCH($B$1, resultados!$A$1:$ZZ$1, 0))</f>
        <v/>
      </c>
      <c r="B30">
        <f>INDEX(resultados!$A$2:$ZZ$428, 24, MATCH($B$2, resultados!$A$1:$ZZ$1, 0))</f>
        <v/>
      </c>
      <c r="C30">
        <f>INDEX(resultados!$A$2:$ZZ$428, 24, MATCH($B$3, resultados!$A$1:$ZZ$1, 0))</f>
        <v/>
      </c>
    </row>
    <row r="31">
      <c r="A31">
        <f>INDEX(resultados!$A$2:$ZZ$428, 25, MATCH($B$1, resultados!$A$1:$ZZ$1, 0))</f>
        <v/>
      </c>
      <c r="B31">
        <f>INDEX(resultados!$A$2:$ZZ$428, 25, MATCH($B$2, resultados!$A$1:$ZZ$1, 0))</f>
        <v/>
      </c>
      <c r="C31">
        <f>INDEX(resultados!$A$2:$ZZ$428, 25, MATCH($B$3, resultados!$A$1:$ZZ$1, 0))</f>
        <v/>
      </c>
    </row>
    <row r="32">
      <c r="A32">
        <f>INDEX(resultados!$A$2:$ZZ$428, 26, MATCH($B$1, resultados!$A$1:$ZZ$1, 0))</f>
        <v/>
      </c>
      <c r="B32">
        <f>INDEX(resultados!$A$2:$ZZ$428, 26, MATCH($B$2, resultados!$A$1:$ZZ$1, 0))</f>
        <v/>
      </c>
      <c r="C32">
        <f>INDEX(resultados!$A$2:$ZZ$428, 26, MATCH($B$3, resultados!$A$1:$ZZ$1, 0))</f>
        <v/>
      </c>
    </row>
    <row r="33">
      <c r="A33">
        <f>INDEX(resultados!$A$2:$ZZ$428, 27, MATCH($B$1, resultados!$A$1:$ZZ$1, 0))</f>
        <v/>
      </c>
      <c r="B33">
        <f>INDEX(resultados!$A$2:$ZZ$428, 27, MATCH($B$2, resultados!$A$1:$ZZ$1, 0))</f>
        <v/>
      </c>
      <c r="C33">
        <f>INDEX(resultados!$A$2:$ZZ$428, 27, MATCH($B$3, resultados!$A$1:$ZZ$1, 0))</f>
        <v/>
      </c>
    </row>
    <row r="34">
      <c r="A34">
        <f>INDEX(resultados!$A$2:$ZZ$428, 28, MATCH($B$1, resultados!$A$1:$ZZ$1, 0))</f>
        <v/>
      </c>
      <c r="B34">
        <f>INDEX(resultados!$A$2:$ZZ$428, 28, MATCH($B$2, resultados!$A$1:$ZZ$1, 0))</f>
        <v/>
      </c>
      <c r="C34">
        <f>INDEX(resultados!$A$2:$ZZ$428, 28, MATCH($B$3, resultados!$A$1:$ZZ$1, 0))</f>
        <v/>
      </c>
    </row>
    <row r="35">
      <c r="A35">
        <f>INDEX(resultados!$A$2:$ZZ$428, 29, MATCH($B$1, resultados!$A$1:$ZZ$1, 0))</f>
        <v/>
      </c>
      <c r="B35">
        <f>INDEX(resultados!$A$2:$ZZ$428, 29, MATCH($B$2, resultados!$A$1:$ZZ$1, 0))</f>
        <v/>
      </c>
      <c r="C35">
        <f>INDEX(resultados!$A$2:$ZZ$428, 29, MATCH($B$3, resultados!$A$1:$ZZ$1, 0))</f>
        <v/>
      </c>
    </row>
    <row r="36">
      <c r="A36">
        <f>INDEX(resultados!$A$2:$ZZ$428, 30, MATCH($B$1, resultados!$A$1:$ZZ$1, 0))</f>
        <v/>
      </c>
      <c r="B36">
        <f>INDEX(resultados!$A$2:$ZZ$428, 30, MATCH($B$2, resultados!$A$1:$ZZ$1, 0))</f>
        <v/>
      </c>
      <c r="C36">
        <f>INDEX(resultados!$A$2:$ZZ$428, 30, MATCH($B$3, resultados!$A$1:$ZZ$1, 0))</f>
        <v/>
      </c>
    </row>
    <row r="37">
      <c r="A37">
        <f>INDEX(resultados!$A$2:$ZZ$428, 31, MATCH($B$1, resultados!$A$1:$ZZ$1, 0))</f>
        <v/>
      </c>
      <c r="B37">
        <f>INDEX(resultados!$A$2:$ZZ$428, 31, MATCH($B$2, resultados!$A$1:$ZZ$1, 0))</f>
        <v/>
      </c>
      <c r="C37">
        <f>INDEX(resultados!$A$2:$ZZ$428, 31, MATCH($B$3, resultados!$A$1:$ZZ$1, 0))</f>
        <v/>
      </c>
    </row>
    <row r="38">
      <c r="A38">
        <f>INDEX(resultados!$A$2:$ZZ$428, 32, MATCH($B$1, resultados!$A$1:$ZZ$1, 0))</f>
        <v/>
      </c>
      <c r="B38">
        <f>INDEX(resultados!$A$2:$ZZ$428, 32, MATCH($B$2, resultados!$A$1:$ZZ$1, 0))</f>
        <v/>
      </c>
      <c r="C38">
        <f>INDEX(resultados!$A$2:$ZZ$428, 32, MATCH($B$3, resultados!$A$1:$ZZ$1, 0))</f>
        <v/>
      </c>
    </row>
    <row r="39">
      <c r="A39">
        <f>INDEX(resultados!$A$2:$ZZ$428, 33, MATCH($B$1, resultados!$A$1:$ZZ$1, 0))</f>
        <v/>
      </c>
      <c r="B39">
        <f>INDEX(resultados!$A$2:$ZZ$428, 33, MATCH($B$2, resultados!$A$1:$ZZ$1, 0))</f>
        <v/>
      </c>
      <c r="C39">
        <f>INDEX(resultados!$A$2:$ZZ$428, 33, MATCH($B$3, resultados!$A$1:$ZZ$1, 0))</f>
        <v/>
      </c>
    </row>
    <row r="40">
      <c r="A40">
        <f>INDEX(resultados!$A$2:$ZZ$428, 34, MATCH($B$1, resultados!$A$1:$ZZ$1, 0))</f>
        <v/>
      </c>
      <c r="B40">
        <f>INDEX(resultados!$A$2:$ZZ$428, 34, MATCH($B$2, resultados!$A$1:$ZZ$1, 0))</f>
        <v/>
      </c>
      <c r="C40">
        <f>INDEX(resultados!$A$2:$ZZ$428, 34, MATCH($B$3, resultados!$A$1:$ZZ$1, 0))</f>
        <v/>
      </c>
    </row>
    <row r="41">
      <c r="A41">
        <f>INDEX(resultados!$A$2:$ZZ$428, 35, MATCH($B$1, resultados!$A$1:$ZZ$1, 0))</f>
        <v/>
      </c>
      <c r="B41">
        <f>INDEX(resultados!$A$2:$ZZ$428, 35, MATCH($B$2, resultados!$A$1:$ZZ$1, 0))</f>
        <v/>
      </c>
      <c r="C41">
        <f>INDEX(resultados!$A$2:$ZZ$428, 35, MATCH($B$3, resultados!$A$1:$ZZ$1, 0))</f>
        <v/>
      </c>
    </row>
    <row r="42">
      <c r="A42">
        <f>INDEX(resultados!$A$2:$ZZ$428, 36, MATCH($B$1, resultados!$A$1:$ZZ$1, 0))</f>
        <v/>
      </c>
      <c r="B42">
        <f>INDEX(resultados!$A$2:$ZZ$428, 36, MATCH($B$2, resultados!$A$1:$ZZ$1, 0))</f>
        <v/>
      </c>
      <c r="C42">
        <f>INDEX(resultados!$A$2:$ZZ$428, 36, MATCH($B$3, resultados!$A$1:$ZZ$1, 0))</f>
        <v/>
      </c>
    </row>
    <row r="43">
      <c r="A43">
        <f>INDEX(resultados!$A$2:$ZZ$428, 37, MATCH($B$1, resultados!$A$1:$ZZ$1, 0))</f>
        <v/>
      </c>
      <c r="B43">
        <f>INDEX(resultados!$A$2:$ZZ$428, 37, MATCH($B$2, resultados!$A$1:$ZZ$1, 0))</f>
        <v/>
      </c>
      <c r="C43">
        <f>INDEX(resultados!$A$2:$ZZ$428, 37, MATCH($B$3, resultados!$A$1:$ZZ$1, 0))</f>
        <v/>
      </c>
    </row>
    <row r="44">
      <c r="A44">
        <f>INDEX(resultados!$A$2:$ZZ$428, 38, MATCH($B$1, resultados!$A$1:$ZZ$1, 0))</f>
        <v/>
      </c>
      <c r="B44">
        <f>INDEX(resultados!$A$2:$ZZ$428, 38, MATCH($B$2, resultados!$A$1:$ZZ$1, 0))</f>
        <v/>
      </c>
      <c r="C44">
        <f>INDEX(resultados!$A$2:$ZZ$428, 38, MATCH($B$3, resultados!$A$1:$ZZ$1, 0))</f>
        <v/>
      </c>
    </row>
    <row r="45">
      <c r="A45">
        <f>INDEX(resultados!$A$2:$ZZ$428, 39, MATCH($B$1, resultados!$A$1:$ZZ$1, 0))</f>
        <v/>
      </c>
      <c r="B45">
        <f>INDEX(resultados!$A$2:$ZZ$428, 39, MATCH($B$2, resultados!$A$1:$ZZ$1, 0))</f>
        <v/>
      </c>
      <c r="C45">
        <f>INDEX(resultados!$A$2:$ZZ$428, 39, MATCH($B$3, resultados!$A$1:$ZZ$1, 0))</f>
        <v/>
      </c>
    </row>
    <row r="46">
      <c r="A46">
        <f>INDEX(resultados!$A$2:$ZZ$428, 40, MATCH($B$1, resultados!$A$1:$ZZ$1, 0))</f>
        <v/>
      </c>
      <c r="B46">
        <f>INDEX(resultados!$A$2:$ZZ$428, 40, MATCH($B$2, resultados!$A$1:$ZZ$1, 0))</f>
        <v/>
      </c>
      <c r="C46">
        <f>INDEX(resultados!$A$2:$ZZ$428, 40, MATCH($B$3, resultados!$A$1:$ZZ$1, 0))</f>
        <v/>
      </c>
    </row>
    <row r="47">
      <c r="A47">
        <f>INDEX(resultados!$A$2:$ZZ$428, 41, MATCH($B$1, resultados!$A$1:$ZZ$1, 0))</f>
        <v/>
      </c>
      <c r="B47">
        <f>INDEX(resultados!$A$2:$ZZ$428, 41, MATCH($B$2, resultados!$A$1:$ZZ$1, 0))</f>
        <v/>
      </c>
      <c r="C47">
        <f>INDEX(resultados!$A$2:$ZZ$428, 41, MATCH($B$3, resultados!$A$1:$ZZ$1, 0))</f>
        <v/>
      </c>
    </row>
    <row r="48">
      <c r="A48">
        <f>INDEX(resultados!$A$2:$ZZ$428, 42, MATCH($B$1, resultados!$A$1:$ZZ$1, 0))</f>
        <v/>
      </c>
      <c r="B48">
        <f>INDEX(resultados!$A$2:$ZZ$428, 42, MATCH($B$2, resultados!$A$1:$ZZ$1, 0))</f>
        <v/>
      </c>
      <c r="C48">
        <f>INDEX(resultados!$A$2:$ZZ$428, 42, MATCH($B$3, resultados!$A$1:$ZZ$1, 0))</f>
        <v/>
      </c>
    </row>
    <row r="49">
      <c r="A49">
        <f>INDEX(resultados!$A$2:$ZZ$428, 43, MATCH($B$1, resultados!$A$1:$ZZ$1, 0))</f>
        <v/>
      </c>
      <c r="B49">
        <f>INDEX(resultados!$A$2:$ZZ$428, 43, MATCH($B$2, resultados!$A$1:$ZZ$1, 0))</f>
        <v/>
      </c>
      <c r="C49">
        <f>INDEX(resultados!$A$2:$ZZ$428, 43, MATCH($B$3, resultados!$A$1:$ZZ$1, 0))</f>
        <v/>
      </c>
    </row>
    <row r="50">
      <c r="A50">
        <f>INDEX(resultados!$A$2:$ZZ$428, 44, MATCH($B$1, resultados!$A$1:$ZZ$1, 0))</f>
        <v/>
      </c>
      <c r="B50">
        <f>INDEX(resultados!$A$2:$ZZ$428, 44, MATCH($B$2, resultados!$A$1:$ZZ$1, 0))</f>
        <v/>
      </c>
      <c r="C50">
        <f>INDEX(resultados!$A$2:$ZZ$428, 44, MATCH($B$3, resultados!$A$1:$ZZ$1, 0))</f>
        <v/>
      </c>
    </row>
    <row r="51">
      <c r="A51">
        <f>INDEX(resultados!$A$2:$ZZ$428, 45, MATCH($B$1, resultados!$A$1:$ZZ$1, 0))</f>
        <v/>
      </c>
      <c r="B51">
        <f>INDEX(resultados!$A$2:$ZZ$428, 45, MATCH($B$2, resultados!$A$1:$ZZ$1, 0))</f>
        <v/>
      </c>
      <c r="C51">
        <f>INDEX(resultados!$A$2:$ZZ$428, 45, MATCH($B$3, resultados!$A$1:$ZZ$1, 0))</f>
        <v/>
      </c>
    </row>
    <row r="52">
      <c r="A52">
        <f>INDEX(resultados!$A$2:$ZZ$428, 46, MATCH($B$1, resultados!$A$1:$ZZ$1, 0))</f>
        <v/>
      </c>
      <c r="B52">
        <f>INDEX(resultados!$A$2:$ZZ$428, 46, MATCH($B$2, resultados!$A$1:$ZZ$1, 0))</f>
        <v/>
      </c>
      <c r="C52">
        <f>INDEX(resultados!$A$2:$ZZ$428, 46, MATCH($B$3, resultados!$A$1:$ZZ$1, 0))</f>
        <v/>
      </c>
    </row>
    <row r="53">
      <c r="A53">
        <f>INDEX(resultados!$A$2:$ZZ$428, 47, MATCH($B$1, resultados!$A$1:$ZZ$1, 0))</f>
        <v/>
      </c>
      <c r="B53">
        <f>INDEX(resultados!$A$2:$ZZ$428, 47, MATCH($B$2, resultados!$A$1:$ZZ$1, 0))</f>
        <v/>
      </c>
      <c r="C53">
        <f>INDEX(resultados!$A$2:$ZZ$428, 47, MATCH($B$3, resultados!$A$1:$ZZ$1, 0))</f>
        <v/>
      </c>
    </row>
    <row r="54">
      <c r="A54">
        <f>INDEX(resultados!$A$2:$ZZ$428, 48, MATCH($B$1, resultados!$A$1:$ZZ$1, 0))</f>
        <v/>
      </c>
      <c r="B54">
        <f>INDEX(resultados!$A$2:$ZZ$428, 48, MATCH($B$2, resultados!$A$1:$ZZ$1, 0))</f>
        <v/>
      </c>
      <c r="C54">
        <f>INDEX(resultados!$A$2:$ZZ$428, 48, MATCH($B$3, resultados!$A$1:$ZZ$1, 0))</f>
        <v/>
      </c>
    </row>
    <row r="55">
      <c r="A55">
        <f>INDEX(resultados!$A$2:$ZZ$428, 49, MATCH($B$1, resultados!$A$1:$ZZ$1, 0))</f>
        <v/>
      </c>
      <c r="B55">
        <f>INDEX(resultados!$A$2:$ZZ$428, 49, MATCH($B$2, resultados!$A$1:$ZZ$1, 0))</f>
        <v/>
      </c>
      <c r="C55">
        <f>INDEX(resultados!$A$2:$ZZ$428, 49, MATCH($B$3, resultados!$A$1:$ZZ$1, 0))</f>
        <v/>
      </c>
    </row>
    <row r="56">
      <c r="A56">
        <f>INDEX(resultados!$A$2:$ZZ$428, 50, MATCH($B$1, resultados!$A$1:$ZZ$1, 0))</f>
        <v/>
      </c>
      <c r="B56">
        <f>INDEX(resultados!$A$2:$ZZ$428, 50, MATCH($B$2, resultados!$A$1:$ZZ$1, 0))</f>
        <v/>
      </c>
      <c r="C56">
        <f>INDEX(resultados!$A$2:$ZZ$428, 50, MATCH($B$3, resultados!$A$1:$ZZ$1, 0))</f>
        <v/>
      </c>
    </row>
    <row r="57">
      <c r="A57">
        <f>INDEX(resultados!$A$2:$ZZ$428, 51, MATCH($B$1, resultados!$A$1:$ZZ$1, 0))</f>
        <v/>
      </c>
      <c r="B57">
        <f>INDEX(resultados!$A$2:$ZZ$428, 51, MATCH($B$2, resultados!$A$1:$ZZ$1, 0))</f>
        <v/>
      </c>
      <c r="C57">
        <f>INDEX(resultados!$A$2:$ZZ$428, 51, MATCH($B$3, resultados!$A$1:$ZZ$1, 0))</f>
        <v/>
      </c>
    </row>
    <row r="58">
      <c r="A58">
        <f>INDEX(resultados!$A$2:$ZZ$428, 52, MATCH($B$1, resultados!$A$1:$ZZ$1, 0))</f>
        <v/>
      </c>
      <c r="B58">
        <f>INDEX(resultados!$A$2:$ZZ$428, 52, MATCH($B$2, resultados!$A$1:$ZZ$1, 0))</f>
        <v/>
      </c>
      <c r="C58">
        <f>INDEX(resultados!$A$2:$ZZ$428, 52, MATCH($B$3, resultados!$A$1:$ZZ$1, 0))</f>
        <v/>
      </c>
    </row>
    <row r="59">
      <c r="A59">
        <f>INDEX(resultados!$A$2:$ZZ$428, 53, MATCH($B$1, resultados!$A$1:$ZZ$1, 0))</f>
        <v/>
      </c>
      <c r="B59">
        <f>INDEX(resultados!$A$2:$ZZ$428, 53, MATCH($B$2, resultados!$A$1:$ZZ$1, 0))</f>
        <v/>
      </c>
      <c r="C59">
        <f>INDEX(resultados!$A$2:$ZZ$428, 53, MATCH($B$3, resultados!$A$1:$ZZ$1, 0))</f>
        <v/>
      </c>
    </row>
    <row r="60">
      <c r="A60">
        <f>INDEX(resultados!$A$2:$ZZ$428, 54, MATCH($B$1, resultados!$A$1:$ZZ$1, 0))</f>
        <v/>
      </c>
      <c r="B60">
        <f>INDEX(resultados!$A$2:$ZZ$428, 54, MATCH($B$2, resultados!$A$1:$ZZ$1, 0))</f>
        <v/>
      </c>
      <c r="C60">
        <f>INDEX(resultados!$A$2:$ZZ$428, 54, MATCH($B$3, resultados!$A$1:$ZZ$1, 0))</f>
        <v/>
      </c>
    </row>
    <row r="61">
      <c r="A61">
        <f>INDEX(resultados!$A$2:$ZZ$428, 55, MATCH($B$1, resultados!$A$1:$ZZ$1, 0))</f>
        <v/>
      </c>
      <c r="B61">
        <f>INDEX(resultados!$A$2:$ZZ$428, 55, MATCH($B$2, resultados!$A$1:$ZZ$1, 0))</f>
        <v/>
      </c>
      <c r="C61">
        <f>INDEX(resultados!$A$2:$ZZ$428, 55, MATCH($B$3, resultados!$A$1:$ZZ$1, 0))</f>
        <v/>
      </c>
    </row>
    <row r="62">
      <c r="A62">
        <f>INDEX(resultados!$A$2:$ZZ$428, 56, MATCH($B$1, resultados!$A$1:$ZZ$1, 0))</f>
        <v/>
      </c>
      <c r="B62">
        <f>INDEX(resultados!$A$2:$ZZ$428, 56, MATCH($B$2, resultados!$A$1:$ZZ$1, 0))</f>
        <v/>
      </c>
      <c r="C62">
        <f>INDEX(resultados!$A$2:$ZZ$428, 56, MATCH($B$3, resultados!$A$1:$ZZ$1, 0))</f>
        <v/>
      </c>
    </row>
    <row r="63">
      <c r="A63">
        <f>INDEX(resultados!$A$2:$ZZ$428, 57, MATCH($B$1, resultados!$A$1:$ZZ$1, 0))</f>
        <v/>
      </c>
      <c r="B63">
        <f>INDEX(resultados!$A$2:$ZZ$428, 57, MATCH($B$2, resultados!$A$1:$ZZ$1, 0))</f>
        <v/>
      </c>
      <c r="C63">
        <f>INDEX(resultados!$A$2:$ZZ$428, 57, MATCH($B$3, resultados!$A$1:$ZZ$1, 0))</f>
        <v/>
      </c>
    </row>
    <row r="64">
      <c r="A64">
        <f>INDEX(resultados!$A$2:$ZZ$428, 58, MATCH($B$1, resultados!$A$1:$ZZ$1, 0))</f>
        <v/>
      </c>
      <c r="B64">
        <f>INDEX(resultados!$A$2:$ZZ$428, 58, MATCH($B$2, resultados!$A$1:$ZZ$1, 0))</f>
        <v/>
      </c>
      <c r="C64">
        <f>INDEX(resultados!$A$2:$ZZ$428, 58, MATCH($B$3, resultados!$A$1:$ZZ$1, 0))</f>
        <v/>
      </c>
    </row>
    <row r="65">
      <c r="A65">
        <f>INDEX(resultados!$A$2:$ZZ$428, 59, MATCH($B$1, resultados!$A$1:$ZZ$1, 0))</f>
        <v/>
      </c>
      <c r="B65">
        <f>INDEX(resultados!$A$2:$ZZ$428, 59, MATCH($B$2, resultados!$A$1:$ZZ$1, 0))</f>
        <v/>
      </c>
      <c r="C65">
        <f>INDEX(resultados!$A$2:$ZZ$428, 59, MATCH($B$3, resultados!$A$1:$ZZ$1, 0))</f>
        <v/>
      </c>
    </row>
    <row r="66">
      <c r="A66">
        <f>INDEX(resultados!$A$2:$ZZ$428, 60, MATCH($B$1, resultados!$A$1:$ZZ$1, 0))</f>
        <v/>
      </c>
      <c r="B66">
        <f>INDEX(resultados!$A$2:$ZZ$428, 60, MATCH($B$2, resultados!$A$1:$ZZ$1, 0))</f>
        <v/>
      </c>
      <c r="C66">
        <f>INDEX(resultados!$A$2:$ZZ$428, 60, MATCH($B$3, resultados!$A$1:$ZZ$1, 0))</f>
        <v/>
      </c>
    </row>
    <row r="67">
      <c r="A67">
        <f>INDEX(resultados!$A$2:$ZZ$428, 61, MATCH($B$1, resultados!$A$1:$ZZ$1, 0))</f>
        <v/>
      </c>
      <c r="B67">
        <f>INDEX(resultados!$A$2:$ZZ$428, 61, MATCH($B$2, resultados!$A$1:$ZZ$1, 0))</f>
        <v/>
      </c>
      <c r="C67">
        <f>INDEX(resultados!$A$2:$ZZ$428, 61, MATCH($B$3, resultados!$A$1:$ZZ$1, 0))</f>
        <v/>
      </c>
    </row>
    <row r="68">
      <c r="A68">
        <f>INDEX(resultados!$A$2:$ZZ$428, 62, MATCH($B$1, resultados!$A$1:$ZZ$1, 0))</f>
        <v/>
      </c>
      <c r="B68">
        <f>INDEX(resultados!$A$2:$ZZ$428, 62, MATCH($B$2, resultados!$A$1:$ZZ$1, 0))</f>
        <v/>
      </c>
      <c r="C68">
        <f>INDEX(resultados!$A$2:$ZZ$428, 62, MATCH($B$3, resultados!$A$1:$ZZ$1, 0))</f>
        <v/>
      </c>
    </row>
    <row r="69">
      <c r="A69">
        <f>INDEX(resultados!$A$2:$ZZ$428, 63, MATCH($B$1, resultados!$A$1:$ZZ$1, 0))</f>
        <v/>
      </c>
      <c r="B69">
        <f>INDEX(resultados!$A$2:$ZZ$428, 63, MATCH($B$2, resultados!$A$1:$ZZ$1, 0))</f>
        <v/>
      </c>
      <c r="C69">
        <f>INDEX(resultados!$A$2:$ZZ$428, 63, MATCH($B$3, resultados!$A$1:$ZZ$1, 0))</f>
        <v/>
      </c>
    </row>
    <row r="70">
      <c r="A70">
        <f>INDEX(resultados!$A$2:$ZZ$428, 64, MATCH($B$1, resultados!$A$1:$ZZ$1, 0))</f>
        <v/>
      </c>
      <c r="B70">
        <f>INDEX(resultados!$A$2:$ZZ$428, 64, MATCH($B$2, resultados!$A$1:$ZZ$1, 0))</f>
        <v/>
      </c>
      <c r="C70">
        <f>INDEX(resultados!$A$2:$ZZ$428, 64, MATCH($B$3, resultados!$A$1:$ZZ$1, 0))</f>
        <v/>
      </c>
    </row>
    <row r="71">
      <c r="A71">
        <f>INDEX(resultados!$A$2:$ZZ$428, 65, MATCH($B$1, resultados!$A$1:$ZZ$1, 0))</f>
        <v/>
      </c>
      <c r="B71">
        <f>INDEX(resultados!$A$2:$ZZ$428, 65, MATCH($B$2, resultados!$A$1:$ZZ$1, 0))</f>
        <v/>
      </c>
      <c r="C71">
        <f>INDEX(resultados!$A$2:$ZZ$428, 65, MATCH($B$3, resultados!$A$1:$ZZ$1, 0))</f>
        <v/>
      </c>
    </row>
    <row r="72">
      <c r="A72">
        <f>INDEX(resultados!$A$2:$ZZ$428, 66, MATCH($B$1, resultados!$A$1:$ZZ$1, 0))</f>
        <v/>
      </c>
      <c r="B72">
        <f>INDEX(resultados!$A$2:$ZZ$428, 66, MATCH($B$2, resultados!$A$1:$ZZ$1, 0))</f>
        <v/>
      </c>
      <c r="C72">
        <f>INDEX(resultados!$A$2:$ZZ$428, 66, MATCH($B$3, resultados!$A$1:$ZZ$1, 0))</f>
        <v/>
      </c>
    </row>
    <row r="73">
      <c r="A73">
        <f>INDEX(resultados!$A$2:$ZZ$428, 67, MATCH($B$1, resultados!$A$1:$ZZ$1, 0))</f>
        <v/>
      </c>
      <c r="B73">
        <f>INDEX(resultados!$A$2:$ZZ$428, 67, MATCH($B$2, resultados!$A$1:$ZZ$1, 0))</f>
        <v/>
      </c>
      <c r="C73">
        <f>INDEX(resultados!$A$2:$ZZ$428, 67, MATCH($B$3, resultados!$A$1:$ZZ$1, 0))</f>
        <v/>
      </c>
    </row>
    <row r="74">
      <c r="A74">
        <f>INDEX(resultados!$A$2:$ZZ$428, 68, MATCH($B$1, resultados!$A$1:$ZZ$1, 0))</f>
        <v/>
      </c>
      <c r="B74">
        <f>INDEX(resultados!$A$2:$ZZ$428, 68, MATCH($B$2, resultados!$A$1:$ZZ$1, 0))</f>
        <v/>
      </c>
      <c r="C74">
        <f>INDEX(resultados!$A$2:$ZZ$428, 68, MATCH($B$3, resultados!$A$1:$ZZ$1, 0))</f>
        <v/>
      </c>
    </row>
    <row r="75">
      <c r="A75">
        <f>INDEX(resultados!$A$2:$ZZ$428, 69, MATCH($B$1, resultados!$A$1:$ZZ$1, 0))</f>
        <v/>
      </c>
      <c r="B75">
        <f>INDEX(resultados!$A$2:$ZZ$428, 69, MATCH($B$2, resultados!$A$1:$ZZ$1, 0))</f>
        <v/>
      </c>
      <c r="C75">
        <f>INDEX(resultados!$A$2:$ZZ$428, 69, MATCH($B$3, resultados!$A$1:$ZZ$1, 0))</f>
        <v/>
      </c>
    </row>
    <row r="76">
      <c r="A76">
        <f>INDEX(resultados!$A$2:$ZZ$428, 70, MATCH($B$1, resultados!$A$1:$ZZ$1, 0))</f>
        <v/>
      </c>
      <c r="B76">
        <f>INDEX(resultados!$A$2:$ZZ$428, 70, MATCH($B$2, resultados!$A$1:$ZZ$1, 0))</f>
        <v/>
      </c>
      <c r="C76">
        <f>INDEX(resultados!$A$2:$ZZ$428, 70, MATCH($B$3, resultados!$A$1:$ZZ$1, 0))</f>
        <v/>
      </c>
    </row>
    <row r="77">
      <c r="A77">
        <f>INDEX(resultados!$A$2:$ZZ$428, 71, MATCH($B$1, resultados!$A$1:$ZZ$1, 0))</f>
        <v/>
      </c>
      <c r="B77">
        <f>INDEX(resultados!$A$2:$ZZ$428, 71, MATCH($B$2, resultados!$A$1:$ZZ$1, 0))</f>
        <v/>
      </c>
      <c r="C77">
        <f>INDEX(resultados!$A$2:$ZZ$428, 71, MATCH($B$3, resultados!$A$1:$ZZ$1, 0))</f>
        <v/>
      </c>
    </row>
    <row r="78">
      <c r="A78">
        <f>INDEX(resultados!$A$2:$ZZ$428, 72, MATCH($B$1, resultados!$A$1:$ZZ$1, 0))</f>
        <v/>
      </c>
      <c r="B78">
        <f>INDEX(resultados!$A$2:$ZZ$428, 72, MATCH($B$2, resultados!$A$1:$ZZ$1, 0))</f>
        <v/>
      </c>
      <c r="C78">
        <f>INDEX(resultados!$A$2:$ZZ$428, 72, MATCH($B$3, resultados!$A$1:$ZZ$1, 0))</f>
        <v/>
      </c>
    </row>
    <row r="79">
      <c r="A79">
        <f>INDEX(resultados!$A$2:$ZZ$428, 73, MATCH($B$1, resultados!$A$1:$ZZ$1, 0))</f>
        <v/>
      </c>
      <c r="B79">
        <f>INDEX(resultados!$A$2:$ZZ$428, 73, MATCH($B$2, resultados!$A$1:$ZZ$1, 0))</f>
        <v/>
      </c>
      <c r="C79">
        <f>INDEX(resultados!$A$2:$ZZ$428, 73, MATCH($B$3, resultados!$A$1:$ZZ$1, 0))</f>
        <v/>
      </c>
    </row>
    <row r="80">
      <c r="A80">
        <f>INDEX(resultados!$A$2:$ZZ$428, 74, MATCH($B$1, resultados!$A$1:$ZZ$1, 0))</f>
        <v/>
      </c>
      <c r="B80">
        <f>INDEX(resultados!$A$2:$ZZ$428, 74, MATCH($B$2, resultados!$A$1:$ZZ$1, 0))</f>
        <v/>
      </c>
      <c r="C80">
        <f>INDEX(resultados!$A$2:$ZZ$428, 74, MATCH($B$3, resultados!$A$1:$ZZ$1, 0))</f>
        <v/>
      </c>
    </row>
    <row r="81">
      <c r="A81">
        <f>INDEX(resultados!$A$2:$ZZ$428, 75, MATCH($B$1, resultados!$A$1:$ZZ$1, 0))</f>
        <v/>
      </c>
      <c r="B81">
        <f>INDEX(resultados!$A$2:$ZZ$428, 75, MATCH($B$2, resultados!$A$1:$ZZ$1, 0))</f>
        <v/>
      </c>
      <c r="C81">
        <f>INDEX(resultados!$A$2:$ZZ$428, 75, MATCH($B$3, resultados!$A$1:$ZZ$1, 0))</f>
        <v/>
      </c>
    </row>
    <row r="82">
      <c r="A82">
        <f>INDEX(resultados!$A$2:$ZZ$428, 76, MATCH($B$1, resultados!$A$1:$ZZ$1, 0))</f>
        <v/>
      </c>
      <c r="B82">
        <f>INDEX(resultados!$A$2:$ZZ$428, 76, MATCH($B$2, resultados!$A$1:$ZZ$1, 0))</f>
        <v/>
      </c>
      <c r="C82">
        <f>INDEX(resultados!$A$2:$ZZ$428, 76, MATCH($B$3, resultados!$A$1:$ZZ$1, 0))</f>
        <v/>
      </c>
    </row>
    <row r="83">
      <c r="A83">
        <f>INDEX(resultados!$A$2:$ZZ$428, 77, MATCH($B$1, resultados!$A$1:$ZZ$1, 0))</f>
        <v/>
      </c>
      <c r="B83">
        <f>INDEX(resultados!$A$2:$ZZ$428, 77, MATCH($B$2, resultados!$A$1:$ZZ$1, 0))</f>
        <v/>
      </c>
      <c r="C83">
        <f>INDEX(resultados!$A$2:$ZZ$428, 77, MATCH($B$3, resultados!$A$1:$ZZ$1, 0))</f>
        <v/>
      </c>
    </row>
    <row r="84">
      <c r="A84">
        <f>INDEX(resultados!$A$2:$ZZ$428, 78, MATCH($B$1, resultados!$A$1:$ZZ$1, 0))</f>
        <v/>
      </c>
      <c r="B84">
        <f>INDEX(resultados!$A$2:$ZZ$428, 78, MATCH($B$2, resultados!$A$1:$ZZ$1, 0))</f>
        <v/>
      </c>
      <c r="C84">
        <f>INDEX(resultados!$A$2:$ZZ$428, 78, MATCH($B$3, resultados!$A$1:$ZZ$1, 0))</f>
        <v/>
      </c>
    </row>
    <row r="85">
      <c r="A85">
        <f>INDEX(resultados!$A$2:$ZZ$428, 79, MATCH($B$1, resultados!$A$1:$ZZ$1, 0))</f>
        <v/>
      </c>
      <c r="B85">
        <f>INDEX(resultados!$A$2:$ZZ$428, 79, MATCH($B$2, resultados!$A$1:$ZZ$1, 0))</f>
        <v/>
      </c>
      <c r="C85">
        <f>INDEX(resultados!$A$2:$ZZ$428, 79, MATCH($B$3, resultados!$A$1:$ZZ$1, 0))</f>
        <v/>
      </c>
    </row>
    <row r="86">
      <c r="A86">
        <f>INDEX(resultados!$A$2:$ZZ$428, 80, MATCH($B$1, resultados!$A$1:$ZZ$1, 0))</f>
        <v/>
      </c>
      <c r="B86">
        <f>INDEX(resultados!$A$2:$ZZ$428, 80, MATCH($B$2, resultados!$A$1:$ZZ$1, 0))</f>
        <v/>
      </c>
      <c r="C86">
        <f>INDEX(resultados!$A$2:$ZZ$428, 80, MATCH($B$3, resultados!$A$1:$ZZ$1, 0))</f>
        <v/>
      </c>
    </row>
    <row r="87">
      <c r="A87">
        <f>INDEX(resultados!$A$2:$ZZ$428, 81, MATCH($B$1, resultados!$A$1:$ZZ$1, 0))</f>
        <v/>
      </c>
      <c r="B87">
        <f>INDEX(resultados!$A$2:$ZZ$428, 81, MATCH($B$2, resultados!$A$1:$ZZ$1, 0))</f>
        <v/>
      </c>
      <c r="C87">
        <f>INDEX(resultados!$A$2:$ZZ$428, 81, MATCH($B$3, resultados!$A$1:$ZZ$1, 0))</f>
        <v/>
      </c>
    </row>
    <row r="88">
      <c r="A88">
        <f>INDEX(resultados!$A$2:$ZZ$428, 82, MATCH($B$1, resultados!$A$1:$ZZ$1, 0))</f>
        <v/>
      </c>
      <c r="B88">
        <f>INDEX(resultados!$A$2:$ZZ$428, 82, MATCH($B$2, resultados!$A$1:$ZZ$1, 0))</f>
        <v/>
      </c>
      <c r="C88">
        <f>INDEX(resultados!$A$2:$ZZ$428, 82, MATCH($B$3, resultados!$A$1:$ZZ$1, 0))</f>
        <v/>
      </c>
    </row>
    <row r="89">
      <c r="A89">
        <f>INDEX(resultados!$A$2:$ZZ$428, 83, MATCH($B$1, resultados!$A$1:$ZZ$1, 0))</f>
        <v/>
      </c>
      <c r="B89">
        <f>INDEX(resultados!$A$2:$ZZ$428, 83, MATCH($B$2, resultados!$A$1:$ZZ$1, 0))</f>
        <v/>
      </c>
      <c r="C89">
        <f>INDEX(resultados!$A$2:$ZZ$428, 83, MATCH($B$3, resultados!$A$1:$ZZ$1, 0))</f>
        <v/>
      </c>
    </row>
    <row r="90">
      <c r="A90">
        <f>INDEX(resultados!$A$2:$ZZ$428, 84, MATCH($B$1, resultados!$A$1:$ZZ$1, 0))</f>
        <v/>
      </c>
      <c r="B90">
        <f>INDEX(resultados!$A$2:$ZZ$428, 84, MATCH($B$2, resultados!$A$1:$ZZ$1, 0))</f>
        <v/>
      </c>
      <c r="C90">
        <f>INDEX(resultados!$A$2:$ZZ$428, 84, MATCH($B$3, resultados!$A$1:$ZZ$1, 0))</f>
        <v/>
      </c>
    </row>
    <row r="91">
      <c r="A91">
        <f>INDEX(resultados!$A$2:$ZZ$428, 85, MATCH($B$1, resultados!$A$1:$ZZ$1, 0))</f>
        <v/>
      </c>
      <c r="B91">
        <f>INDEX(resultados!$A$2:$ZZ$428, 85, MATCH($B$2, resultados!$A$1:$ZZ$1, 0))</f>
        <v/>
      </c>
      <c r="C91">
        <f>INDEX(resultados!$A$2:$ZZ$428, 85, MATCH($B$3, resultados!$A$1:$ZZ$1, 0))</f>
        <v/>
      </c>
    </row>
    <row r="92">
      <c r="A92">
        <f>INDEX(resultados!$A$2:$ZZ$428, 86, MATCH($B$1, resultados!$A$1:$ZZ$1, 0))</f>
        <v/>
      </c>
      <c r="B92">
        <f>INDEX(resultados!$A$2:$ZZ$428, 86, MATCH($B$2, resultados!$A$1:$ZZ$1, 0))</f>
        <v/>
      </c>
      <c r="C92">
        <f>INDEX(resultados!$A$2:$ZZ$428, 86, MATCH($B$3, resultados!$A$1:$ZZ$1, 0))</f>
        <v/>
      </c>
    </row>
    <row r="93">
      <c r="A93">
        <f>INDEX(resultados!$A$2:$ZZ$428, 87, MATCH($B$1, resultados!$A$1:$ZZ$1, 0))</f>
        <v/>
      </c>
      <c r="B93">
        <f>INDEX(resultados!$A$2:$ZZ$428, 87, MATCH($B$2, resultados!$A$1:$ZZ$1, 0))</f>
        <v/>
      </c>
      <c r="C93">
        <f>INDEX(resultados!$A$2:$ZZ$428, 87, MATCH($B$3, resultados!$A$1:$ZZ$1, 0))</f>
        <v/>
      </c>
    </row>
    <row r="94">
      <c r="A94">
        <f>INDEX(resultados!$A$2:$ZZ$428, 88, MATCH($B$1, resultados!$A$1:$ZZ$1, 0))</f>
        <v/>
      </c>
      <c r="B94">
        <f>INDEX(resultados!$A$2:$ZZ$428, 88, MATCH($B$2, resultados!$A$1:$ZZ$1, 0))</f>
        <v/>
      </c>
      <c r="C94">
        <f>INDEX(resultados!$A$2:$ZZ$428, 88, MATCH($B$3, resultados!$A$1:$ZZ$1, 0))</f>
        <v/>
      </c>
    </row>
    <row r="95">
      <c r="A95">
        <f>INDEX(resultados!$A$2:$ZZ$428, 89, MATCH($B$1, resultados!$A$1:$ZZ$1, 0))</f>
        <v/>
      </c>
      <c r="B95">
        <f>INDEX(resultados!$A$2:$ZZ$428, 89, MATCH($B$2, resultados!$A$1:$ZZ$1, 0))</f>
        <v/>
      </c>
      <c r="C95">
        <f>INDEX(resultados!$A$2:$ZZ$428, 89, MATCH($B$3, resultados!$A$1:$ZZ$1, 0))</f>
        <v/>
      </c>
    </row>
    <row r="96">
      <c r="A96">
        <f>INDEX(resultados!$A$2:$ZZ$428, 90, MATCH($B$1, resultados!$A$1:$ZZ$1, 0))</f>
        <v/>
      </c>
      <c r="B96">
        <f>INDEX(resultados!$A$2:$ZZ$428, 90, MATCH($B$2, resultados!$A$1:$ZZ$1, 0))</f>
        <v/>
      </c>
      <c r="C96">
        <f>INDEX(resultados!$A$2:$ZZ$428, 90, MATCH($B$3, resultados!$A$1:$ZZ$1, 0))</f>
        <v/>
      </c>
    </row>
    <row r="97">
      <c r="A97">
        <f>INDEX(resultados!$A$2:$ZZ$428, 91, MATCH($B$1, resultados!$A$1:$ZZ$1, 0))</f>
        <v/>
      </c>
      <c r="B97">
        <f>INDEX(resultados!$A$2:$ZZ$428, 91, MATCH($B$2, resultados!$A$1:$ZZ$1, 0))</f>
        <v/>
      </c>
      <c r="C97">
        <f>INDEX(resultados!$A$2:$ZZ$428, 91, MATCH($B$3, resultados!$A$1:$ZZ$1, 0))</f>
        <v/>
      </c>
    </row>
    <row r="98">
      <c r="A98">
        <f>INDEX(resultados!$A$2:$ZZ$428, 92, MATCH($B$1, resultados!$A$1:$ZZ$1, 0))</f>
        <v/>
      </c>
      <c r="B98">
        <f>INDEX(resultados!$A$2:$ZZ$428, 92, MATCH($B$2, resultados!$A$1:$ZZ$1, 0))</f>
        <v/>
      </c>
      <c r="C98">
        <f>INDEX(resultados!$A$2:$ZZ$428, 92, MATCH($B$3, resultados!$A$1:$ZZ$1, 0))</f>
        <v/>
      </c>
    </row>
    <row r="99">
      <c r="A99">
        <f>INDEX(resultados!$A$2:$ZZ$428, 93, MATCH($B$1, resultados!$A$1:$ZZ$1, 0))</f>
        <v/>
      </c>
      <c r="B99">
        <f>INDEX(resultados!$A$2:$ZZ$428, 93, MATCH($B$2, resultados!$A$1:$ZZ$1, 0))</f>
        <v/>
      </c>
      <c r="C99">
        <f>INDEX(resultados!$A$2:$ZZ$428, 93, MATCH($B$3, resultados!$A$1:$ZZ$1, 0))</f>
        <v/>
      </c>
    </row>
    <row r="100">
      <c r="A100">
        <f>INDEX(resultados!$A$2:$ZZ$428, 94, MATCH($B$1, resultados!$A$1:$ZZ$1, 0))</f>
        <v/>
      </c>
      <c r="B100">
        <f>INDEX(resultados!$A$2:$ZZ$428, 94, MATCH($B$2, resultados!$A$1:$ZZ$1, 0))</f>
        <v/>
      </c>
      <c r="C100">
        <f>INDEX(resultados!$A$2:$ZZ$428, 94, MATCH($B$3, resultados!$A$1:$ZZ$1, 0))</f>
        <v/>
      </c>
    </row>
    <row r="101">
      <c r="A101">
        <f>INDEX(resultados!$A$2:$ZZ$428, 95, MATCH($B$1, resultados!$A$1:$ZZ$1, 0))</f>
        <v/>
      </c>
      <c r="B101">
        <f>INDEX(resultados!$A$2:$ZZ$428, 95, MATCH($B$2, resultados!$A$1:$ZZ$1, 0))</f>
        <v/>
      </c>
      <c r="C101">
        <f>INDEX(resultados!$A$2:$ZZ$428, 95, MATCH($B$3, resultados!$A$1:$ZZ$1, 0))</f>
        <v/>
      </c>
    </row>
    <row r="102">
      <c r="A102">
        <f>INDEX(resultados!$A$2:$ZZ$428, 96, MATCH($B$1, resultados!$A$1:$ZZ$1, 0))</f>
        <v/>
      </c>
      <c r="B102">
        <f>INDEX(resultados!$A$2:$ZZ$428, 96, MATCH($B$2, resultados!$A$1:$ZZ$1, 0))</f>
        <v/>
      </c>
      <c r="C102">
        <f>INDEX(resultados!$A$2:$ZZ$428, 96, MATCH($B$3, resultados!$A$1:$ZZ$1, 0))</f>
        <v/>
      </c>
    </row>
    <row r="103">
      <c r="A103">
        <f>INDEX(resultados!$A$2:$ZZ$428, 97, MATCH($B$1, resultados!$A$1:$ZZ$1, 0))</f>
        <v/>
      </c>
      <c r="B103">
        <f>INDEX(resultados!$A$2:$ZZ$428, 97, MATCH($B$2, resultados!$A$1:$ZZ$1, 0))</f>
        <v/>
      </c>
      <c r="C103">
        <f>INDEX(resultados!$A$2:$ZZ$428, 97, MATCH($B$3, resultados!$A$1:$ZZ$1, 0))</f>
        <v/>
      </c>
    </row>
    <row r="104">
      <c r="A104">
        <f>INDEX(resultados!$A$2:$ZZ$428, 98, MATCH($B$1, resultados!$A$1:$ZZ$1, 0))</f>
        <v/>
      </c>
      <c r="B104">
        <f>INDEX(resultados!$A$2:$ZZ$428, 98, MATCH($B$2, resultados!$A$1:$ZZ$1, 0))</f>
        <v/>
      </c>
      <c r="C104">
        <f>INDEX(resultados!$A$2:$ZZ$428, 98, MATCH($B$3, resultados!$A$1:$ZZ$1, 0))</f>
        <v/>
      </c>
    </row>
    <row r="105">
      <c r="A105">
        <f>INDEX(resultados!$A$2:$ZZ$428, 99, MATCH($B$1, resultados!$A$1:$ZZ$1, 0))</f>
        <v/>
      </c>
      <c r="B105">
        <f>INDEX(resultados!$A$2:$ZZ$428, 99, MATCH($B$2, resultados!$A$1:$ZZ$1, 0))</f>
        <v/>
      </c>
      <c r="C105">
        <f>INDEX(resultados!$A$2:$ZZ$428, 99, MATCH($B$3, resultados!$A$1:$ZZ$1, 0))</f>
        <v/>
      </c>
    </row>
    <row r="106">
      <c r="A106">
        <f>INDEX(resultados!$A$2:$ZZ$428, 100, MATCH($B$1, resultados!$A$1:$ZZ$1, 0))</f>
        <v/>
      </c>
      <c r="B106">
        <f>INDEX(resultados!$A$2:$ZZ$428, 100, MATCH($B$2, resultados!$A$1:$ZZ$1, 0))</f>
        <v/>
      </c>
      <c r="C106">
        <f>INDEX(resultados!$A$2:$ZZ$428, 100, MATCH($B$3, resultados!$A$1:$ZZ$1, 0))</f>
        <v/>
      </c>
    </row>
    <row r="107">
      <c r="A107">
        <f>INDEX(resultados!$A$2:$ZZ$428, 101, MATCH($B$1, resultados!$A$1:$ZZ$1, 0))</f>
        <v/>
      </c>
      <c r="B107">
        <f>INDEX(resultados!$A$2:$ZZ$428, 101, MATCH($B$2, resultados!$A$1:$ZZ$1, 0))</f>
        <v/>
      </c>
      <c r="C107">
        <f>INDEX(resultados!$A$2:$ZZ$428, 101, MATCH($B$3, resultados!$A$1:$ZZ$1, 0))</f>
        <v/>
      </c>
    </row>
    <row r="108">
      <c r="A108">
        <f>INDEX(resultados!$A$2:$ZZ$428, 102, MATCH($B$1, resultados!$A$1:$ZZ$1, 0))</f>
        <v/>
      </c>
      <c r="B108">
        <f>INDEX(resultados!$A$2:$ZZ$428, 102, MATCH($B$2, resultados!$A$1:$ZZ$1, 0))</f>
        <v/>
      </c>
      <c r="C108">
        <f>INDEX(resultados!$A$2:$ZZ$428, 102, MATCH($B$3, resultados!$A$1:$ZZ$1, 0))</f>
        <v/>
      </c>
    </row>
    <row r="109">
      <c r="A109">
        <f>INDEX(resultados!$A$2:$ZZ$428, 103, MATCH($B$1, resultados!$A$1:$ZZ$1, 0))</f>
        <v/>
      </c>
      <c r="B109">
        <f>INDEX(resultados!$A$2:$ZZ$428, 103, MATCH($B$2, resultados!$A$1:$ZZ$1, 0))</f>
        <v/>
      </c>
      <c r="C109">
        <f>INDEX(resultados!$A$2:$ZZ$428, 103, MATCH($B$3, resultados!$A$1:$ZZ$1, 0))</f>
        <v/>
      </c>
    </row>
    <row r="110">
      <c r="A110">
        <f>INDEX(resultados!$A$2:$ZZ$428, 104, MATCH($B$1, resultados!$A$1:$ZZ$1, 0))</f>
        <v/>
      </c>
      <c r="B110">
        <f>INDEX(resultados!$A$2:$ZZ$428, 104, MATCH($B$2, resultados!$A$1:$ZZ$1, 0))</f>
        <v/>
      </c>
      <c r="C110">
        <f>INDEX(resultados!$A$2:$ZZ$428, 104, MATCH($B$3, resultados!$A$1:$ZZ$1, 0))</f>
        <v/>
      </c>
    </row>
    <row r="111">
      <c r="A111">
        <f>INDEX(resultados!$A$2:$ZZ$428, 105, MATCH($B$1, resultados!$A$1:$ZZ$1, 0))</f>
        <v/>
      </c>
      <c r="B111">
        <f>INDEX(resultados!$A$2:$ZZ$428, 105, MATCH($B$2, resultados!$A$1:$ZZ$1, 0))</f>
        <v/>
      </c>
      <c r="C111">
        <f>INDEX(resultados!$A$2:$ZZ$428, 105, MATCH($B$3, resultados!$A$1:$ZZ$1, 0))</f>
        <v/>
      </c>
    </row>
    <row r="112">
      <c r="A112">
        <f>INDEX(resultados!$A$2:$ZZ$428, 106, MATCH($B$1, resultados!$A$1:$ZZ$1, 0))</f>
        <v/>
      </c>
      <c r="B112">
        <f>INDEX(resultados!$A$2:$ZZ$428, 106, MATCH($B$2, resultados!$A$1:$ZZ$1, 0))</f>
        <v/>
      </c>
      <c r="C112">
        <f>INDEX(resultados!$A$2:$ZZ$428, 106, MATCH($B$3, resultados!$A$1:$ZZ$1, 0))</f>
        <v/>
      </c>
    </row>
    <row r="113">
      <c r="A113">
        <f>INDEX(resultados!$A$2:$ZZ$428, 107, MATCH($B$1, resultados!$A$1:$ZZ$1, 0))</f>
        <v/>
      </c>
      <c r="B113">
        <f>INDEX(resultados!$A$2:$ZZ$428, 107, MATCH($B$2, resultados!$A$1:$ZZ$1, 0))</f>
        <v/>
      </c>
      <c r="C113">
        <f>INDEX(resultados!$A$2:$ZZ$428, 107, MATCH($B$3, resultados!$A$1:$ZZ$1, 0))</f>
        <v/>
      </c>
    </row>
    <row r="114">
      <c r="A114">
        <f>INDEX(resultados!$A$2:$ZZ$428, 108, MATCH($B$1, resultados!$A$1:$ZZ$1, 0))</f>
        <v/>
      </c>
      <c r="B114">
        <f>INDEX(resultados!$A$2:$ZZ$428, 108, MATCH($B$2, resultados!$A$1:$ZZ$1, 0))</f>
        <v/>
      </c>
      <c r="C114">
        <f>INDEX(resultados!$A$2:$ZZ$428, 108, MATCH($B$3, resultados!$A$1:$ZZ$1, 0))</f>
        <v/>
      </c>
    </row>
    <row r="115">
      <c r="A115">
        <f>INDEX(resultados!$A$2:$ZZ$428, 109, MATCH($B$1, resultados!$A$1:$ZZ$1, 0))</f>
        <v/>
      </c>
      <c r="B115">
        <f>INDEX(resultados!$A$2:$ZZ$428, 109, MATCH($B$2, resultados!$A$1:$ZZ$1, 0))</f>
        <v/>
      </c>
      <c r="C115">
        <f>INDEX(resultados!$A$2:$ZZ$428, 109, MATCH($B$3, resultados!$A$1:$ZZ$1, 0))</f>
        <v/>
      </c>
    </row>
    <row r="116">
      <c r="A116">
        <f>INDEX(resultados!$A$2:$ZZ$428, 110, MATCH($B$1, resultados!$A$1:$ZZ$1, 0))</f>
        <v/>
      </c>
      <c r="B116">
        <f>INDEX(resultados!$A$2:$ZZ$428, 110, MATCH($B$2, resultados!$A$1:$ZZ$1, 0))</f>
        <v/>
      </c>
      <c r="C116">
        <f>INDEX(resultados!$A$2:$ZZ$428, 110, MATCH($B$3, resultados!$A$1:$ZZ$1, 0))</f>
        <v/>
      </c>
    </row>
    <row r="117">
      <c r="A117">
        <f>INDEX(resultados!$A$2:$ZZ$428, 111, MATCH($B$1, resultados!$A$1:$ZZ$1, 0))</f>
        <v/>
      </c>
      <c r="B117">
        <f>INDEX(resultados!$A$2:$ZZ$428, 111, MATCH($B$2, resultados!$A$1:$ZZ$1, 0))</f>
        <v/>
      </c>
      <c r="C117">
        <f>INDEX(resultados!$A$2:$ZZ$428, 111, MATCH($B$3, resultados!$A$1:$ZZ$1, 0))</f>
        <v/>
      </c>
    </row>
    <row r="118">
      <c r="A118">
        <f>INDEX(resultados!$A$2:$ZZ$428, 112, MATCH($B$1, resultados!$A$1:$ZZ$1, 0))</f>
        <v/>
      </c>
      <c r="B118">
        <f>INDEX(resultados!$A$2:$ZZ$428, 112, MATCH($B$2, resultados!$A$1:$ZZ$1, 0))</f>
        <v/>
      </c>
      <c r="C118">
        <f>INDEX(resultados!$A$2:$ZZ$428, 112, MATCH($B$3, resultados!$A$1:$ZZ$1, 0))</f>
        <v/>
      </c>
    </row>
    <row r="119">
      <c r="A119">
        <f>INDEX(resultados!$A$2:$ZZ$428, 113, MATCH($B$1, resultados!$A$1:$ZZ$1, 0))</f>
        <v/>
      </c>
      <c r="B119">
        <f>INDEX(resultados!$A$2:$ZZ$428, 113, MATCH($B$2, resultados!$A$1:$ZZ$1, 0))</f>
        <v/>
      </c>
      <c r="C119">
        <f>INDEX(resultados!$A$2:$ZZ$428, 113, MATCH($B$3, resultados!$A$1:$ZZ$1, 0))</f>
        <v/>
      </c>
    </row>
    <row r="120">
      <c r="A120">
        <f>INDEX(resultados!$A$2:$ZZ$428, 114, MATCH($B$1, resultados!$A$1:$ZZ$1, 0))</f>
        <v/>
      </c>
      <c r="B120">
        <f>INDEX(resultados!$A$2:$ZZ$428, 114, MATCH($B$2, resultados!$A$1:$ZZ$1, 0))</f>
        <v/>
      </c>
      <c r="C120">
        <f>INDEX(resultados!$A$2:$ZZ$428, 114, MATCH($B$3, resultados!$A$1:$ZZ$1, 0))</f>
        <v/>
      </c>
    </row>
    <row r="121">
      <c r="A121">
        <f>INDEX(resultados!$A$2:$ZZ$428, 115, MATCH($B$1, resultados!$A$1:$ZZ$1, 0))</f>
        <v/>
      </c>
      <c r="B121">
        <f>INDEX(resultados!$A$2:$ZZ$428, 115, MATCH($B$2, resultados!$A$1:$ZZ$1, 0))</f>
        <v/>
      </c>
      <c r="C121">
        <f>INDEX(resultados!$A$2:$ZZ$428, 115, MATCH($B$3, resultados!$A$1:$ZZ$1, 0))</f>
        <v/>
      </c>
    </row>
    <row r="122">
      <c r="A122">
        <f>INDEX(resultados!$A$2:$ZZ$428, 116, MATCH($B$1, resultados!$A$1:$ZZ$1, 0))</f>
        <v/>
      </c>
      <c r="B122">
        <f>INDEX(resultados!$A$2:$ZZ$428, 116, MATCH($B$2, resultados!$A$1:$ZZ$1, 0))</f>
        <v/>
      </c>
      <c r="C122">
        <f>INDEX(resultados!$A$2:$ZZ$428, 116, MATCH($B$3, resultados!$A$1:$ZZ$1, 0))</f>
        <v/>
      </c>
    </row>
    <row r="123">
      <c r="A123">
        <f>INDEX(resultados!$A$2:$ZZ$428, 117, MATCH($B$1, resultados!$A$1:$ZZ$1, 0))</f>
        <v/>
      </c>
      <c r="B123">
        <f>INDEX(resultados!$A$2:$ZZ$428, 117, MATCH($B$2, resultados!$A$1:$ZZ$1, 0))</f>
        <v/>
      </c>
      <c r="C123">
        <f>INDEX(resultados!$A$2:$ZZ$428, 117, MATCH($B$3, resultados!$A$1:$ZZ$1, 0))</f>
        <v/>
      </c>
    </row>
    <row r="124">
      <c r="A124">
        <f>INDEX(resultados!$A$2:$ZZ$428, 118, MATCH($B$1, resultados!$A$1:$ZZ$1, 0))</f>
        <v/>
      </c>
      <c r="B124">
        <f>INDEX(resultados!$A$2:$ZZ$428, 118, MATCH($B$2, resultados!$A$1:$ZZ$1, 0))</f>
        <v/>
      </c>
      <c r="C124">
        <f>INDEX(resultados!$A$2:$ZZ$428, 118, MATCH($B$3, resultados!$A$1:$ZZ$1, 0))</f>
        <v/>
      </c>
    </row>
    <row r="125">
      <c r="A125">
        <f>INDEX(resultados!$A$2:$ZZ$428, 119, MATCH($B$1, resultados!$A$1:$ZZ$1, 0))</f>
        <v/>
      </c>
      <c r="B125">
        <f>INDEX(resultados!$A$2:$ZZ$428, 119, MATCH($B$2, resultados!$A$1:$ZZ$1, 0))</f>
        <v/>
      </c>
      <c r="C125">
        <f>INDEX(resultados!$A$2:$ZZ$428, 119, MATCH($B$3, resultados!$A$1:$ZZ$1, 0))</f>
        <v/>
      </c>
    </row>
    <row r="126">
      <c r="A126">
        <f>INDEX(resultados!$A$2:$ZZ$428, 120, MATCH($B$1, resultados!$A$1:$ZZ$1, 0))</f>
        <v/>
      </c>
      <c r="B126">
        <f>INDEX(resultados!$A$2:$ZZ$428, 120, MATCH($B$2, resultados!$A$1:$ZZ$1, 0))</f>
        <v/>
      </c>
      <c r="C126">
        <f>INDEX(resultados!$A$2:$ZZ$428, 120, MATCH($B$3, resultados!$A$1:$ZZ$1, 0))</f>
        <v/>
      </c>
    </row>
    <row r="127">
      <c r="A127">
        <f>INDEX(resultados!$A$2:$ZZ$428, 121, MATCH($B$1, resultados!$A$1:$ZZ$1, 0))</f>
        <v/>
      </c>
      <c r="B127">
        <f>INDEX(resultados!$A$2:$ZZ$428, 121, MATCH($B$2, resultados!$A$1:$ZZ$1, 0))</f>
        <v/>
      </c>
      <c r="C127">
        <f>INDEX(resultados!$A$2:$ZZ$428, 121, MATCH($B$3, resultados!$A$1:$ZZ$1, 0))</f>
        <v/>
      </c>
    </row>
    <row r="128">
      <c r="A128">
        <f>INDEX(resultados!$A$2:$ZZ$428, 122, MATCH($B$1, resultados!$A$1:$ZZ$1, 0))</f>
        <v/>
      </c>
      <c r="B128">
        <f>INDEX(resultados!$A$2:$ZZ$428, 122, MATCH($B$2, resultados!$A$1:$ZZ$1, 0))</f>
        <v/>
      </c>
      <c r="C128">
        <f>INDEX(resultados!$A$2:$ZZ$428, 122, MATCH($B$3, resultados!$A$1:$ZZ$1, 0))</f>
        <v/>
      </c>
    </row>
    <row r="129">
      <c r="A129">
        <f>INDEX(resultados!$A$2:$ZZ$428, 123, MATCH($B$1, resultados!$A$1:$ZZ$1, 0))</f>
        <v/>
      </c>
      <c r="B129">
        <f>INDEX(resultados!$A$2:$ZZ$428, 123, MATCH($B$2, resultados!$A$1:$ZZ$1, 0))</f>
        <v/>
      </c>
      <c r="C129">
        <f>INDEX(resultados!$A$2:$ZZ$428, 123, MATCH($B$3, resultados!$A$1:$ZZ$1, 0))</f>
        <v/>
      </c>
    </row>
    <row r="130">
      <c r="A130">
        <f>INDEX(resultados!$A$2:$ZZ$428, 124, MATCH($B$1, resultados!$A$1:$ZZ$1, 0))</f>
        <v/>
      </c>
      <c r="B130">
        <f>INDEX(resultados!$A$2:$ZZ$428, 124, MATCH($B$2, resultados!$A$1:$ZZ$1, 0))</f>
        <v/>
      </c>
      <c r="C130">
        <f>INDEX(resultados!$A$2:$ZZ$428, 124, MATCH($B$3, resultados!$A$1:$ZZ$1, 0))</f>
        <v/>
      </c>
    </row>
    <row r="131">
      <c r="A131">
        <f>INDEX(resultados!$A$2:$ZZ$428, 125, MATCH($B$1, resultados!$A$1:$ZZ$1, 0))</f>
        <v/>
      </c>
      <c r="B131">
        <f>INDEX(resultados!$A$2:$ZZ$428, 125, MATCH($B$2, resultados!$A$1:$ZZ$1, 0))</f>
        <v/>
      </c>
      <c r="C131">
        <f>INDEX(resultados!$A$2:$ZZ$428, 125, MATCH($B$3, resultados!$A$1:$ZZ$1, 0))</f>
        <v/>
      </c>
    </row>
    <row r="132">
      <c r="A132">
        <f>INDEX(resultados!$A$2:$ZZ$428, 126, MATCH($B$1, resultados!$A$1:$ZZ$1, 0))</f>
        <v/>
      </c>
      <c r="B132">
        <f>INDEX(resultados!$A$2:$ZZ$428, 126, MATCH($B$2, resultados!$A$1:$ZZ$1, 0))</f>
        <v/>
      </c>
      <c r="C132">
        <f>INDEX(resultados!$A$2:$ZZ$428, 126, MATCH($B$3, resultados!$A$1:$ZZ$1, 0))</f>
        <v/>
      </c>
    </row>
    <row r="133">
      <c r="A133">
        <f>INDEX(resultados!$A$2:$ZZ$428, 127, MATCH($B$1, resultados!$A$1:$ZZ$1, 0))</f>
        <v/>
      </c>
      <c r="B133">
        <f>INDEX(resultados!$A$2:$ZZ$428, 127, MATCH($B$2, resultados!$A$1:$ZZ$1, 0))</f>
        <v/>
      </c>
      <c r="C133">
        <f>INDEX(resultados!$A$2:$ZZ$428, 127, MATCH($B$3, resultados!$A$1:$ZZ$1, 0))</f>
        <v/>
      </c>
    </row>
    <row r="134">
      <c r="A134">
        <f>INDEX(resultados!$A$2:$ZZ$428, 128, MATCH($B$1, resultados!$A$1:$ZZ$1, 0))</f>
        <v/>
      </c>
      <c r="B134">
        <f>INDEX(resultados!$A$2:$ZZ$428, 128, MATCH($B$2, resultados!$A$1:$ZZ$1, 0))</f>
        <v/>
      </c>
      <c r="C134">
        <f>INDEX(resultados!$A$2:$ZZ$428, 128, MATCH($B$3, resultados!$A$1:$ZZ$1, 0))</f>
        <v/>
      </c>
    </row>
    <row r="135">
      <c r="A135">
        <f>INDEX(resultados!$A$2:$ZZ$428, 129, MATCH($B$1, resultados!$A$1:$ZZ$1, 0))</f>
        <v/>
      </c>
      <c r="B135">
        <f>INDEX(resultados!$A$2:$ZZ$428, 129, MATCH($B$2, resultados!$A$1:$ZZ$1, 0))</f>
        <v/>
      </c>
      <c r="C135">
        <f>INDEX(resultados!$A$2:$ZZ$428, 129, MATCH($B$3, resultados!$A$1:$ZZ$1, 0))</f>
        <v/>
      </c>
    </row>
    <row r="136">
      <c r="A136">
        <f>INDEX(resultados!$A$2:$ZZ$428, 130, MATCH($B$1, resultados!$A$1:$ZZ$1, 0))</f>
        <v/>
      </c>
      <c r="B136">
        <f>INDEX(resultados!$A$2:$ZZ$428, 130, MATCH($B$2, resultados!$A$1:$ZZ$1, 0))</f>
        <v/>
      </c>
      <c r="C136">
        <f>INDEX(resultados!$A$2:$ZZ$428, 130, MATCH($B$3, resultados!$A$1:$ZZ$1, 0))</f>
        <v/>
      </c>
    </row>
    <row r="137">
      <c r="A137">
        <f>INDEX(resultados!$A$2:$ZZ$428, 131, MATCH($B$1, resultados!$A$1:$ZZ$1, 0))</f>
        <v/>
      </c>
      <c r="B137">
        <f>INDEX(resultados!$A$2:$ZZ$428, 131, MATCH($B$2, resultados!$A$1:$ZZ$1, 0))</f>
        <v/>
      </c>
      <c r="C137">
        <f>INDEX(resultados!$A$2:$ZZ$428, 131, MATCH($B$3, resultados!$A$1:$ZZ$1, 0))</f>
        <v/>
      </c>
    </row>
    <row r="138">
      <c r="A138">
        <f>INDEX(resultados!$A$2:$ZZ$428, 132, MATCH($B$1, resultados!$A$1:$ZZ$1, 0))</f>
        <v/>
      </c>
      <c r="B138">
        <f>INDEX(resultados!$A$2:$ZZ$428, 132, MATCH($B$2, resultados!$A$1:$ZZ$1, 0))</f>
        <v/>
      </c>
      <c r="C138">
        <f>INDEX(resultados!$A$2:$ZZ$428, 132, MATCH($B$3, resultados!$A$1:$ZZ$1, 0))</f>
        <v/>
      </c>
    </row>
    <row r="139">
      <c r="A139">
        <f>INDEX(resultados!$A$2:$ZZ$428, 133, MATCH($B$1, resultados!$A$1:$ZZ$1, 0))</f>
        <v/>
      </c>
      <c r="B139">
        <f>INDEX(resultados!$A$2:$ZZ$428, 133, MATCH($B$2, resultados!$A$1:$ZZ$1, 0))</f>
        <v/>
      </c>
      <c r="C139">
        <f>INDEX(resultados!$A$2:$ZZ$428, 133, MATCH($B$3, resultados!$A$1:$ZZ$1, 0))</f>
        <v/>
      </c>
    </row>
    <row r="140">
      <c r="A140">
        <f>INDEX(resultados!$A$2:$ZZ$428, 134, MATCH($B$1, resultados!$A$1:$ZZ$1, 0))</f>
        <v/>
      </c>
      <c r="B140">
        <f>INDEX(resultados!$A$2:$ZZ$428, 134, MATCH($B$2, resultados!$A$1:$ZZ$1, 0))</f>
        <v/>
      </c>
      <c r="C140">
        <f>INDEX(resultados!$A$2:$ZZ$428, 134, MATCH($B$3, resultados!$A$1:$ZZ$1, 0))</f>
        <v/>
      </c>
    </row>
    <row r="141">
      <c r="A141">
        <f>INDEX(resultados!$A$2:$ZZ$428, 135, MATCH($B$1, resultados!$A$1:$ZZ$1, 0))</f>
        <v/>
      </c>
      <c r="B141">
        <f>INDEX(resultados!$A$2:$ZZ$428, 135, MATCH($B$2, resultados!$A$1:$ZZ$1, 0))</f>
        <v/>
      </c>
      <c r="C141">
        <f>INDEX(resultados!$A$2:$ZZ$428, 135, MATCH($B$3, resultados!$A$1:$ZZ$1, 0))</f>
        <v/>
      </c>
    </row>
    <row r="142">
      <c r="A142">
        <f>INDEX(resultados!$A$2:$ZZ$428, 136, MATCH($B$1, resultados!$A$1:$ZZ$1, 0))</f>
        <v/>
      </c>
      <c r="B142">
        <f>INDEX(resultados!$A$2:$ZZ$428, 136, MATCH($B$2, resultados!$A$1:$ZZ$1, 0))</f>
        <v/>
      </c>
      <c r="C142">
        <f>INDEX(resultados!$A$2:$ZZ$428, 136, MATCH($B$3, resultados!$A$1:$ZZ$1, 0))</f>
        <v/>
      </c>
    </row>
    <row r="143">
      <c r="A143">
        <f>INDEX(resultados!$A$2:$ZZ$428, 137, MATCH($B$1, resultados!$A$1:$ZZ$1, 0))</f>
        <v/>
      </c>
      <c r="B143">
        <f>INDEX(resultados!$A$2:$ZZ$428, 137, MATCH($B$2, resultados!$A$1:$ZZ$1, 0))</f>
        <v/>
      </c>
      <c r="C143">
        <f>INDEX(resultados!$A$2:$ZZ$428, 137, MATCH($B$3, resultados!$A$1:$ZZ$1, 0))</f>
        <v/>
      </c>
    </row>
    <row r="144">
      <c r="A144">
        <f>INDEX(resultados!$A$2:$ZZ$428, 138, MATCH($B$1, resultados!$A$1:$ZZ$1, 0))</f>
        <v/>
      </c>
      <c r="B144">
        <f>INDEX(resultados!$A$2:$ZZ$428, 138, MATCH($B$2, resultados!$A$1:$ZZ$1, 0))</f>
        <v/>
      </c>
      <c r="C144">
        <f>INDEX(resultados!$A$2:$ZZ$428, 138, MATCH($B$3, resultados!$A$1:$ZZ$1, 0))</f>
        <v/>
      </c>
    </row>
    <row r="145">
      <c r="A145">
        <f>INDEX(resultados!$A$2:$ZZ$428, 139, MATCH($B$1, resultados!$A$1:$ZZ$1, 0))</f>
        <v/>
      </c>
      <c r="B145">
        <f>INDEX(resultados!$A$2:$ZZ$428, 139, MATCH($B$2, resultados!$A$1:$ZZ$1, 0))</f>
        <v/>
      </c>
      <c r="C145">
        <f>INDEX(resultados!$A$2:$ZZ$428, 139, MATCH($B$3, resultados!$A$1:$ZZ$1, 0))</f>
        <v/>
      </c>
    </row>
    <row r="146">
      <c r="A146">
        <f>INDEX(resultados!$A$2:$ZZ$428, 140, MATCH($B$1, resultados!$A$1:$ZZ$1, 0))</f>
        <v/>
      </c>
      <c r="B146">
        <f>INDEX(resultados!$A$2:$ZZ$428, 140, MATCH($B$2, resultados!$A$1:$ZZ$1, 0))</f>
        <v/>
      </c>
      <c r="C146">
        <f>INDEX(resultados!$A$2:$ZZ$428, 140, MATCH($B$3, resultados!$A$1:$ZZ$1, 0))</f>
        <v/>
      </c>
    </row>
    <row r="147">
      <c r="A147">
        <f>INDEX(resultados!$A$2:$ZZ$428, 141, MATCH($B$1, resultados!$A$1:$ZZ$1, 0))</f>
        <v/>
      </c>
      <c r="B147">
        <f>INDEX(resultados!$A$2:$ZZ$428, 141, MATCH($B$2, resultados!$A$1:$ZZ$1, 0))</f>
        <v/>
      </c>
      <c r="C147">
        <f>INDEX(resultados!$A$2:$ZZ$428, 141, MATCH($B$3, resultados!$A$1:$ZZ$1, 0))</f>
        <v/>
      </c>
    </row>
    <row r="148">
      <c r="A148">
        <f>INDEX(resultados!$A$2:$ZZ$428, 142, MATCH($B$1, resultados!$A$1:$ZZ$1, 0))</f>
        <v/>
      </c>
      <c r="B148">
        <f>INDEX(resultados!$A$2:$ZZ$428, 142, MATCH($B$2, resultados!$A$1:$ZZ$1, 0))</f>
        <v/>
      </c>
      <c r="C148">
        <f>INDEX(resultados!$A$2:$ZZ$428, 142, MATCH($B$3, resultados!$A$1:$ZZ$1, 0))</f>
        <v/>
      </c>
    </row>
    <row r="149">
      <c r="A149">
        <f>INDEX(resultados!$A$2:$ZZ$428, 143, MATCH($B$1, resultados!$A$1:$ZZ$1, 0))</f>
        <v/>
      </c>
      <c r="B149">
        <f>INDEX(resultados!$A$2:$ZZ$428, 143, MATCH($B$2, resultados!$A$1:$ZZ$1, 0))</f>
        <v/>
      </c>
      <c r="C149">
        <f>INDEX(resultados!$A$2:$ZZ$428, 143, MATCH($B$3, resultados!$A$1:$ZZ$1, 0))</f>
        <v/>
      </c>
    </row>
    <row r="150">
      <c r="A150">
        <f>INDEX(resultados!$A$2:$ZZ$428, 144, MATCH($B$1, resultados!$A$1:$ZZ$1, 0))</f>
        <v/>
      </c>
      <c r="B150">
        <f>INDEX(resultados!$A$2:$ZZ$428, 144, MATCH($B$2, resultados!$A$1:$ZZ$1, 0))</f>
        <v/>
      </c>
      <c r="C150">
        <f>INDEX(resultados!$A$2:$ZZ$428, 144, MATCH($B$3, resultados!$A$1:$ZZ$1, 0))</f>
        <v/>
      </c>
    </row>
    <row r="151">
      <c r="A151">
        <f>INDEX(resultados!$A$2:$ZZ$428, 145, MATCH($B$1, resultados!$A$1:$ZZ$1, 0))</f>
        <v/>
      </c>
      <c r="B151">
        <f>INDEX(resultados!$A$2:$ZZ$428, 145, MATCH($B$2, resultados!$A$1:$ZZ$1, 0))</f>
        <v/>
      </c>
      <c r="C151">
        <f>INDEX(resultados!$A$2:$ZZ$428, 145, MATCH($B$3, resultados!$A$1:$ZZ$1, 0))</f>
        <v/>
      </c>
    </row>
    <row r="152">
      <c r="A152">
        <f>INDEX(resultados!$A$2:$ZZ$428, 146, MATCH($B$1, resultados!$A$1:$ZZ$1, 0))</f>
        <v/>
      </c>
      <c r="B152">
        <f>INDEX(resultados!$A$2:$ZZ$428, 146, MATCH($B$2, resultados!$A$1:$ZZ$1, 0))</f>
        <v/>
      </c>
      <c r="C152">
        <f>INDEX(resultados!$A$2:$ZZ$428, 146, MATCH($B$3, resultados!$A$1:$ZZ$1, 0))</f>
        <v/>
      </c>
    </row>
    <row r="153">
      <c r="A153">
        <f>INDEX(resultados!$A$2:$ZZ$428, 147, MATCH($B$1, resultados!$A$1:$ZZ$1, 0))</f>
        <v/>
      </c>
      <c r="B153">
        <f>INDEX(resultados!$A$2:$ZZ$428, 147, MATCH($B$2, resultados!$A$1:$ZZ$1, 0))</f>
        <v/>
      </c>
      <c r="C153">
        <f>INDEX(resultados!$A$2:$ZZ$428, 147, MATCH($B$3, resultados!$A$1:$ZZ$1, 0))</f>
        <v/>
      </c>
    </row>
    <row r="154">
      <c r="A154">
        <f>INDEX(resultados!$A$2:$ZZ$428, 148, MATCH($B$1, resultados!$A$1:$ZZ$1, 0))</f>
        <v/>
      </c>
      <c r="B154">
        <f>INDEX(resultados!$A$2:$ZZ$428, 148, MATCH($B$2, resultados!$A$1:$ZZ$1, 0))</f>
        <v/>
      </c>
      <c r="C154">
        <f>INDEX(resultados!$A$2:$ZZ$428, 148, MATCH($B$3, resultados!$A$1:$ZZ$1, 0))</f>
        <v/>
      </c>
    </row>
    <row r="155">
      <c r="A155">
        <f>INDEX(resultados!$A$2:$ZZ$428, 149, MATCH($B$1, resultados!$A$1:$ZZ$1, 0))</f>
        <v/>
      </c>
      <c r="B155">
        <f>INDEX(resultados!$A$2:$ZZ$428, 149, MATCH($B$2, resultados!$A$1:$ZZ$1, 0))</f>
        <v/>
      </c>
      <c r="C155">
        <f>INDEX(resultados!$A$2:$ZZ$428, 149, MATCH($B$3, resultados!$A$1:$ZZ$1, 0))</f>
        <v/>
      </c>
    </row>
    <row r="156">
      <c r="A156">
        <f>INDEX(resultados!$A$2:$ZZ$428, 150, MATCH($B$1, resultados!$A$1:$ZZ$1, 0))</f>
        <v/>
      </c>
      <c r="B156">
        <f>INDEX(resultados!$A$2:$ZZ$428, 150, MATCH($B$2, resultados!$A$1:$ZZ$1, 0))</f>
        <v/>
      </c>
      <c r="C156">
        <f>INDEX(resultados!$A$2:$ZZ$428, 150, MATCH($B$3, resultados!$A$1:$ZZ$1, 0))</f>
        <v/>
      </c>
    </row>
    <row r="157">
      <c r="A157">
        <f>INDEX(resultados!$A$2:$ZZ$428, 151, MATCH($B$1, resultados!$A$1:$ZZ$1, 0))</f>
        <v/>
      </c>
      <c r="B157">
        <f>INDEX(resultados!$A$2:$ZZ$428, 151, MATCH($B$2, resultados!$A$1:$ZZ$1, 0))</f>
        <v/>
      </c>
      <c r="C157">
        <f>INDEX(resultados!$A$2:$ZZ$428, 151, MATCH($B$3, resultados!$A$1:$ZZ$1, 0))</f>
        <v/>
      </c>
    </row>
    <row r="158">
      <c r="A158">
        <f>INDEX(resultados!$A$2:$ZZ$428, 152, MATCH($B$1, resultados!$A$1:$ZZ$1, 0))</f>
        <v/>
      </c>
      <c r="B158">
        <f>INDEX(resultados!$A$2:$ZZ$428, 152, MATCH($B$2, resultados!$A$1:$ZZ$1, 0))</f>
        <v/>
      </c>
      <c r="C158">
        <f>INDEX(resultados!$A$2:$ZZ$428, 152, MATCH($B$3, resultados!$A$1:$ZZ$1, 0))</f>
        <v/>
      </c>
    </row>
    <row r="159">
      <c r="A159">
        <f>INDEX(resultados!$A$2:$ZZ$428, 153, MATCH($B$1, resultados!$A$1:$ZZ$1, 0))</f>
        <v/>
      </c>
      <c r="B159">
        <f>INDEX(resultados!$A$2:$ZZ$428, 153, MATCH($B$2, resultados!$A$1:$ZZ$1, 0))</f>
        <v/>
      </c>
      <c r="C159">
        <f>INDEX(resultados!$A$2:$ZZ$428, 153, MATCH($B$3, resultados!$A$1:$ZZ$1, 0))</f>
        <v/>
      </c>
    </row>
    <row r="160">
      <c r="A160">
        <f>INDEX(resultados!$A$2:$ZZ$428, 154, MATCH($B$1, resultados!$A$1:$ZZ$1, 0))</f>
        <v/>
      </c>
      <c r="B160">
        <f>INDEX(resultados!$A$2:$ZZ$428, 154, MATCH($B$2, resultados!$A$1:$ZZ$1, 0))</f>
        <v/>
      </c>
      <c r="C160">
        <f>INDEX(resultados!$A$2:$ZZ$428, 154, MATCH($B$3, resultados!$A$1:$ZZ$1, 0))</f>
        <v/>
      </c>
    </row>
    <row r="161">
      <c r="A161">
        <f>INDEX(resultados!$A$2:$ZZ$428, 155, MATCH($B$1, resultados!$A$1:$ZZ$1, 0))</f>
        <v/>
      </c>
      <c r="B161">
        <f>INDEX(resultados!$A$2:$ZZ$428, 155, MATCH($B$2, resultados!$A$1:$ZZ$1, 0))</f>
        <v/>
      </c>
      <c r="C161">
        <f>INDEX(resultados!$A$2:$ZZ$428, 155, MATCH($B$3, resultados!$A$1:$ZZ$1, 0))</f>
        <v/>
      </c>
    </row>
    <row r="162">
      <c r="A162">
        <f>INDEX(resultados!$A$2:$ZZ$428, 156, MATCH($B$1, resultados!$A$1:$ZZ$1, 0))</f>
        <v/>
      </c>
      <c r="B162">
        <f>INDEX(resultados!$A$2:$ZZ$428, 156, MATCH($B$2, resultados!$A$1:$ZZ$1, 0))</f>
        <v/>
      </c>
      <c r="C162">
        <f>INDEX(resultados!$A$2:$ZZ$428, 156, MATCH($B$3, resultados!$A$1:$ZZ$1, 0))</f>
        <v/>
      </c>
    </row>
    <row r="163">
      <c r="A163">
        <f>INDEX(resultados!$A$2:$ZZ$428, 157, MATCH($B$1, resultados!$A$1:$ZZ$1, 0))</f>
        <v/>
      </c>
      <c r="B163">
        <f>INDEX(resultados!$A$2:$ZZ$428, 157, MATCH($B$2, resultados!$A$1:$ZZ$1, 0))</f>
        <v/>
      </c>
      <c r="C163">
        <f>INDEX(resultados!$A$2:$ZZ$428, 157, MATCH($B$3, resultados!$A$1:$ZZ$1, 0))</f>
        <v/>
      </c>
    </row>
    <row r="164">
      <c r="A164">
        <f>INDEX(resultados!$A$2:$ZZ$428, 158, MATCH($B$1, resultados!$A$1:$ZZ$1, 0))</f>
        <v/>
      </c>
      <c r="B164">
        <f>INDEX(resultados!$A$2:$ZZ$428, 158, MATCH($B$2, resultados!$A$1:$ZZ$1, 0))</f>
        <v/>
      </c>
      <c r="C164">
        <f>INDEX(resultados!$A$2:$ZZ$428, 158, MATCH($B$3, resultados!$A$1:$ZZ$1, 0))</f>
        <v/>
      </c>
    </row>
    <row r="165">
      <c r="A165">
        <f>INDEX(resultados!$A$2:$ZZ$428, 159, MATCH($B$1, resultados!$A$1:$ZZ$1, 0))</f>
        <v/>
      </c>
      <c r="B165">
        <f>INDEX(resultados!$A$2:$ZZ$428, 159, MATCH($B$2, resultados!$A$1:$ZZ$1, 0))</f>
        <v/>
      </c>
      <c r="C165">
        <f>INDEX(resultados!$A$2:$ZZ$428, 159, MATCH($B$3, resultados!$A$1:$ZZ$1, 0))</f>
        <v/>
      </c>
    </row>
    <row r="166">
      <c r="A166">
        <f>INDEX(resultados!$A$2:$ZZ$428, 160, MATCH($B$1, resultados!$A$1:$ZZ$1, 0))</f>
        <v/>
      </c>
      <c r="B166">
        <f>INDEX(resultados!$A$2:$ZZ$428, 160, MATCH($B$2, resultados!$A$1:$ZZ$1, 0))</f>
        <v/>
      </c>
      <c r="C166">
        <f>INDEX(resultados!$A$2:$ZZ$428, 160, MATCH($B$3, resultados!$A$1:$ZZ$1, 0))</f>
        <v/>
      </c>
    </row>
    <row r="167">
      <c r="A167">
        <f>INDEX(resultados!$A$2:$ZZ$428, 161, MATCH($B$1, resultados!$A$1:$ZZ$1, 0))</f>
        <v/>
      </c>
      <c r="B167">
        <f>INDEX(resultados!$A$2:$ZZ$428, 161, MATCH($B$2, resultados!$A$1:$ZZ$1, 0))</f>
        <v/>
      </c>
      <c r="C167">
        <f>INDEX(resultados!$A$2:$ZZ$428, 161, MATCH($B$3, resultados!$A$1:$ZZ$1, 0))</f>
        <v/>
      </c>
    </row>
    <row r="168">
      <c r="A168">
        <f>INDEX(resultados!$A$2:$ZZ$428, 162, MATCH($B$1, resultados!$A$1:$ZZ$1, 0))</f>
        <v/>
      </c>
      <c r="B168">
        <f>INDEX(resultados!$A$2:$ZZ$428, 162, MATCH($B$2, resultados!$A$1:$ZZ$1, 0))</f>
        <v/>
      </c>
      <c r="C168">
        <f>INDEX(resultados!$A$2:$ZZ$428, 162, MATCH($B$3, resultados!$A$1:$ZZ$1, 0))</f>
        <v/>
      </c>
    </row>
    <row r="169">
      <c r="A169">
        <f>INDEX(resultados!$A$2:$ZZ$428, 163, MATCH($B$1, resultados!$A$1:$ZZ$1, 0))</f>
        <v/>
      </c>
      <c r="B169">
        <f>INDEX(resultados!$A$2:$ZZ$428, 163, MATCH($B$2, resultados!$A$1:$ZZ$1, 0))</f>
        <v/>
      </c>
      <c r="C169">
        <f>INDEX(resultados!$A$2:$ZZ$428, 163, MATCH($B$3, resultados!$A$1:$ZZ$1, 0))</f>
        <v/>
      </c>
    </row>
    <row r="170">
      <c r="A170">
        <f>INDEX(resultados!$A$2:$ZZ$428, 164, MATCH($B$1, resultados!$A$1:$ZZ$1, 0))</f>
        <v/>
      </c>
      <c r="B170">
        <f>INDEX(resultados!$A$2:$ZZ$428, 164, MATCH($B$2, resultados!$A$1:$ZZ$1, 0))</f>
        <v/>
      </c>
      <c r="C170">
        <f>INDEX(resultados!$A$2:$ZZ$428, 164, MATCH($B$3, resultados!$A$1:$ZZ$1, 0))</f>
        <v/>
      </c>
    </row>
    <row r="171">
      <c r="A171">
        <f>INDEX(resultados!$A$2:$ZZ$428, 165, MATCH($B$1, resultados!$A$1:$ZZ$1, 0))</f>
        <v/>
      </c>
      <c r="B171">
        <f>INDEX(resultados!$A$2:$ZZ$428, 165, MATCH($B$2, resultados!$A$1:$ZZ$1, 0))</f>
        <v/>
      </c>
      <c r="C171">
        <f>INDEX(resultados!$A$2:$ZZ$428, 165, MATCH($B$3, resultados!$A$1:$ZZ$1, 0))</f>
        <v/>
      </c>
    </row>
    <row r="172">
      <c r="A172">
        <f>INDEX(resultados!$A$2:$ZZ$428, 166, MATCH($B$1, resultados!$A$1:$ZZ$1, 0))</f>
        <v/>
      </c>
      <c r="B172">
        <f>INDEX(resultados!$A$2:$ZZ$428, 166, MATCH($B$2, resultados!$A$1:$ZZ$1, 0))</f>
        <v/>
      </c>
      <c r="C172">
        <f>INDEX(resultados!$A$2:$ZZ$428, 166, MATCH($B$3, resultados!$A$1:$ZZ$1, 0))</f>
        <v/>
      </c>
    </row>
    <row r="173">
      <c r="A173">
        <f>INDEX(resultados!$A$2:$ZZ$428, 167, MATCH($B$1, resultados!$A$1:$ZZ$1, 0))</f>
        <v/>
      </c>
      <c r="B173">
        <f>INDEX(resultados!$A$2:$ZZ$428, 167, MATCH($B$2, resultados!$A$1:$ZZ$1, 0))</f>
        <v/>
      </c>
      <c r="C173">
        <f>INDEX(resultados!$A$2:$ZZ$428, 167, MATCH($B$3, resultados!$A$1:$ZZ$1, 0))</f>
        <v/>
      </c>
    </row>
    <row r="174">
      <c r="A174">
        <f>INDEX(resultados!$A$2:$ZZ$428, 168, MATCH($B$1, resultados!$A$1:$ZZ$1, 0))</f>
        <v/>
      </c>
      <c r="B174">
        <f>INDEX(resultados!$A$2:$ZZ$428, 168, MATCH($B$2, resultados!$A$1:$ZZ$1, 0))</f>
        <v/>
      </c>
      <c r="C174">
        <f>INDEX(resultados!$A$2:$ZZ$428, 168, MATCH($B$3, resultados!$A$1:$ZZ$1, 0))</f>
        <v/>
      </c>
    </row>
    <row r="175">
      <c r="A175">
        <f>INDEX(resultados!$A$2:$ZZ$428, 169, MATCH($B$1, resultados!$A$1:$ZZ$1, 0))</f>
        <v/>
      </c>
      <c r="B175">
        <f>INDEX(resultados!$A$2:$ZZ$428, 169, MATCH($B$2, resultados!$A$1:$ZZ$1, 0))</f>
        <v/>
      </c>
      <c r="C175">
        <f>INDEX(resultados!$A$2:$ZZ$428, 169, MATCH($B$3, resultados!$A$1:$ZZ$1, 0))</f>
        <v/>
      </c>
    </row>
    <row r="176">
      <c r="A176">
        <f>INDEX(resultados!$A$2:$ZZ$428, 170, MATCH($B$1, resultados!$A$1:$ZZ$1, 0))</f>
        <v/>
      </c>
      <c r="B176">
        <f>INDEX(resultados!$A$2:$ZZ$428, 170, MATCH($B$2, resultados!$A$1:$ZZ$1, 0))</f>
        <v/>
      </c>
      <c r="C176">
        <f>INDEX(resultados!$A$2:$ZZ$428, 170, MATCH($B$3, resultados!$A$1:$ZZ$1, 0))</f>
        <v/>
      </c>
    </row>
    <row r="177">
      <c r="A177">
        <f>INDEX(resultados!$A$2:$ZZ$428, 171, MATCH($B$1, resultados!$A$1:$ZZ$1, 0))</f>
        <v/>
      </c>
      <c r="B177">
        <f>INDEX(resultados!$A$2:$ZZ$428, 171, MATCH($B$2, resultados!$A$1:$ZZ$1, 0))</f>
        <v/>
      </c>
      <c r="C177">
        <f>INDEX(resultados!$A$2:$ZZ$428, 171, MATCH($B$3, resultados!$A$1:$ZZ$1, 0))</f>
        <v/>
      </c>
    </row>
    <row r="178">
      <c r="A178">
        <f>INDEX(resultados!$A$2:$ZZ$428, 172, MATCH($B$1, resultados!$A$1:$ZZ$1, 0))</f>
        <v/>
      </c>
      <c r="B178">
        <f>INDEX(resultados!$A$2:$ZZ$428, 172, MATCH($B$2, resultados!$A$1:$ZZ$1, 0))</f>
        <v/>
      </c>
      <c r="C178">
        <f>INDEX(resultados!$A$2:$ZZ$428, 172, MATCH($B$3, resultados!$A$1:$ZZ$1, 0))</f>
        <v/>
      </c>
    </row>
    <row r="179">
      <c r="A179">
        <f>INDEX(resultados!$A$2:$ZZ$428, 173, MATCH($B$1, resultados!$A$1:$ZZ$1, 0))</f>
        <v/>
      </c>
      <c r="B179">
        <f>INDEX(resultados!$A$2:$ZZ$428, 173, MATCH($B$2, resultados!$A$1:$ZZ$1, 0))</f>
        <v/>
      </c>
      <c r="C179">
        <f>INDEX(resultados!$A$2:$ZZ$428, 173, MATCH($B$3, resultados!$A$1:$ZZ$1, 0))</f>
        <v/>
      </c>
    </row>
    <row r="180">
      <c r="A180">
        <f>INDEX(resultados!$A$2:$ZZ$428, 174, MATCH($B$1, resultados!$A$1:$ZZ$1, 0))</f>
        <v/>
      </c>
      <c r="B180">
        <f>INDEX(resultados!$A$2:$ZZ$428, 174, MATCH($B$2, resultados!$A$1:$ZZ$1, 0))</f>
        <v/>
      </c>
      <c r="C180">
        <f>INDEX(resultados!$A$2:$ZZ$428, 174, MATCH($B$3, resultados!$A$1:$ZZ$1, 0))</f>
        <v/>
      </c>
    </row>
    <row r="181">
      <c r="A181">
        <f>INDEX(resultados!$A$2:$ZZ$428, 175, MATCH($B$1, resultados!$A$1:$ZZ$1, 0))</f>
        <v/>
      </c>
      <c r="B181">
        <f>INDEX(resultados!$A$2:$ZZ$428, 175, MATCH($B$2, resultados!$A$1:$ZZ$1, 0))</f>
        <v/>
      </c>
      <c r="C181">
        <f>INDEX(resultados!$A$2:$ZZ$428, 175, MATCH($B$3, resultados!$A$1:$ZZ$1, 0))</f>
        <v/>
      </c>
    </row>
    <row r="182">
      <c r="A182">
        <f>INDEX(resultados!$A$2:$ZZ$428, 176, MATCH($B$1, resultados!$A$1:$ZZ$1, 0))</f>
        <v/>
      </c>
      <c r="B182">
        <f>INDEX(resultados!$A$2:$ZZ$428, 176, MATCH($B$2, resultados!$A$1:$ZZ$1, 0))</f>
        <v/>
      </c>
      <c r="C182">
        <f>INDEX(resultados!$A$2:$ZZ$428, 176, MATCH($B$3, resultados!$A$1:$ZZ$1, 0))</f>
        <v/>
      </c>
    </row>
    <row r="183">
      <c r="A183">
        <f>INDEX(resultados!$A$2:$ZZ$428, 177, MATCH($B$1, resultados!$A$1:$ZZ$1, 0))</f>
        <v/>
      </c>
      <c r="B183">
        <f>INDEX(resultados!$A$2:$ZZ$428, 177, MATCH($B$2, resultados!$A$1:$ZZ$1, 0))</f>
        <v/>
      </c>
      <c r="C183">
        <f>INDEX(resultados!$A$2:$ZZ$428, 177, MATCH($B$3, resultados!$A$1:$ZZ$1, 0))</f>
        <v/>
      </c>
    </row>
    <row r="184">
      <c r="A184">
        <f>INDEX(resultados!$A$2:$ZZ$428, 178, MATCH($B$1, resultados!$A$1:$ZZ$1, 0))</f>
        <v/>
      </c>
      <c r="B184">
        <f>INDEX(resultados!$A$2:$ZZ$428, 178, MATCH($B$2, resultados!$A$1:$ZZ$1, 0))</f>
        <v/>
      </c>
      <c r="C184">
        <f>INDEX(resultados!$A$2:$ZZ$428, 178, MATCH($B$3, resultados!$A$1:$ZZ$1, 0))</f>
        <v/>
      </c>
    </row>
    <row r="185">
      <c r="A185">
        <f>INDEX(resultados!$A$2:$ZZ$428, 179, MATCH($B$1, resultados!$A$1:$ZZ$1, 0))</f>
        <v/>
      </c>
      <c r="B185">
        <f>INDEX(resultados!$A$2:$ZZ$428, 179, MATCH($B$2, resultados!$A$1:$ZZ$1, 0))</f>
        <v/>
      </c>
      <c r="C185">
        <f>INDEX(resultados!$A$2:$ZZ$428, 179, MATCH($B$3, resultados!$A$1:$ZZ$1, 0))</f>
        <v/>
      </c>
    </row>
    <row r="186">
      <c r="A186">
        <f>INDEX(resultados!$A$2:$ZZ$428, 180, MATCH($B$1, resultados!$A$1:$ZZ$1, 0))</f>
        <v/>
      </c>
      <c r="B186">
        <f>INDEX(resultados!$A$2:$ZZ$428, 180, MATCH($B$2, resultados!$A$1:$ZZ$1, 0))</f>
        <v/>
      </c>
      <c r="C186">
        <f>INDEX(resultados!$A$2:$ZZ$428, 180, MATCH($B$3, resultados!$A$1:$ZZ$1, 0))</f>
        <v/>
      </c>
    </row>
    <row r="187">
      <c r="A187">
        <f>INDEX(resultados!$A$2:$ZZ$428, 181, MATCH($B$1, resultados!$A$1:$ZZ$1, 0))</f>
        <v/>
      </c>
      <c r="B187">
        <f>INDEX(resultados!$A$2:$ZZ$428, 181, MATCH($B$2, resultados!$A$1:$ZZ$1, 0))</f>
        <v/>
      </c>
      <c r="C187">
        <f>INDEX(resultados!$A$2:$ZZ$428, 181, MATCH($B$3, resultados!$A$1:$ZZ$1, 0))</f>
        <v/>
      </c>
    </row>
    <row r="188">
      <c r="A188">
        <f>INDEX(resultados!$A$2:$ZZ$428, 182, MATCH($B$1, resultados!$A$1:$ZZ$1, 0))</f>
        <v/>
      </c>
      <c r="B188">
        <f>INDEX(resultados!$A$2:$ZZ$428, 182, MATCH($B$2, resultados!$A$1:$ZZ$1, 0))</f>
        <v/>
      </c>
      <c r="C188">
        <f>INDEX(resultados!$A$2:$ZZ$428, 182, MATCH($B$3, resultados!$A$1:$ZZ$1, 0))</f>
        <v/>
      </c>
    </row>
    <row r="189">
      <c r="A189">
        <f>INDEX(resultados!$A$2:$ZZ$428, 183, MATCH($B$1, resultados!$A$1:$ZZ$1, 0))</f>
        <v/>
      </c>
      <c r="B189">
        <f>INDEX(resultados!$A$2:$ZZ$428, 183, MATCH($B$2, resultados!$A$1:$ZZ$1, 0))</f>
        <v/>
      </c>
      <c r="C189">
        <f>INDEX(resultados!$A$2:$ZZ$428, 183, MATCH($B$3, resultados!$A$1:$ZZ$1, 0))</f>
        <v/>
      </c>
    </row>
    <row r="190">
      <c r="A190">
        <f>INDEX(resultados!$A$2:$ZZ$428, 184, MATCH($B$1, resultados!$A$1:$ZZ$1, 0))</f>
        <v/>
      </c>
      <c r="B190">
        <f>INDEX(resultados!$A$2:$ZZ$428, 184, MATCH($B$2, resultados!$A$1:$ZZ$1, 0))</f>
        <v/>
      </c>
      <c r="C190">
        <f>INDEX(resultados!$A$2:$ZZ$428, 184, MATCH($B$3, resultados!$A$1:$ZZ$1, 0))</f>
        <v/>
      </c>
    </row>
    <row r="191">
      <c r="A191">
        <f>INDEX(resultados!$A$2:$ZZ$428, 185, MATCH($B$1, resultados!$A$1:$ZZ$1, 0))</f>
        <v/>
      </c>
      <c r="B191">
        <f>INDEX(resultados!$A$2:$ZZ$428, 185, MATCH($B$2, resultados!$A$1:$ZZ$1, 0))</f>
        <v/>
      </c>
      <c r="C191">
        <f>INDEX(resultados!$A$2:$ZZ$428, 185, MATCH($B$3, resultados!$A$1:$ZZ$1, 0))</f>
        <v/>
      </c>
    </row>
    <row r="192">
      <c r="A192">
        <f>INDEX(resultados!$A$2:$ZZ$428, 186, MATCH($B$1, resultados!$A$1:$ZZ$1, 0))</f>
        <v/>
      </c>
      <c r="B192">
        <f>INDEX(resultados!$A$2:$ZZ$428, 186, MATCH($B$2, resultados!$A$1:$ZZ$1, 0))</f>
        <v/>
      </c>
      <c r="C192">
        <f>INDEX(resultados!$A$2:$ZZ$428, 186, MATCH($B$3, resultados!$A$1:$ZZ$1, 0))</f>
        <v/>
      </c>
    </row>
    <row r="193">
      <c r="A193">
        <f>INDEX(resultados!$A$2:$ZZ$428, 187, MATCH($B$1, resultados!$A$1:$ZZ$1, 0))</f>
        <v/>
      </c>
      <c r="B193">
        <f>INDEX(resultados!$A$2:$ZZ$428, 187, MATCH($B$2, resultados!$A$1:$ZZ$1, 0))</f>
        <v/>
      </c>
      <c r="C193">
        <f>INDEX(resultados!$A$2:$ZZ$428, 187, MATCH($B$3, resultados!$A$1:$ZZ$1, 0))</f>
        <v/>
      </c>
    </row>
    <row r="194">
      <c r="A194">
        <f>INDEX(resultados!$A$2:$ZZ$428, 188, MATCH($B$1, resultados!$A$1:$ZZ$1, 0))</f>
        <v/>
      </c>
      <c r="B194">
        <f>INDEX(resultados!$A$2:$ZZ$428, 188, MATCH($B$2, resultados!$A$1:$ZZ$1, 0))</f>
        <v/>
      </c>
      <c r="C194">
        <f>INDEX(resultados!$A$2:$ZZ$428, 188, MATCH($B$3, resultados!$A$1:$ZZ$1, 0))</f>
        <v/>
      </c>
    </row>
    <row r="195">
      <c r="A195">
        <f>INDEX(resultados!$A$2:$ZZ$428, 189, MATCH($B$1, resultados!$A$1:$ZZ$1, 0))</f>
        <v/>
      </c>
      <c r="B195">
        <f>INDEX(resultados!$A$2:$ZZ$428, 189, MATCH($B$2, resultados!$A$1:$ZZ$1, 0))</f>
        <v/>
      </c>
      <c r="C195">
        <f>INDEX(resultados!$A$2:$ZZ$428, 189, MATCH($B$3, resultados!$A$1:$ZZ$1, 0))</f>
        <v/>
      </c>
    </row>
    <row r="196">
      <c r="A196">
        <f>INDEX(resultados!$A$2:$ZZ$428, 190, MATCH($B$1, resultados!$A$1:$ZZ$1, 0))</f>
        <v/>
      </c>
      <c r="B196">
        <f>INDEX(resultados!$A$2:$ZZ$428, 190, MATCH($B$2, resultados!$A$1:$ZZ$1, 0))</f>
        <v/>
      </c>
      <c r="C196">
        <f>INDEX(resultados!$A$2:$ZZ$428, 190, MATCH($B$3, resultados!$A$1:$ZZ$1, 0))</f>
        <v/>
      </c>
    </row>
    <row r="197">
      <c r="A197">
        <f>INDEX(resultados!$A$2:$ZZ$428, 191, MATCH($B$1, resultados!$A$1:$ZZ$1, 0))</f>
        <v/>
      </c>
      <c r="B197">
        <f>INDEX(resultados!$A$2:$ZZ$428, 191, MATCH($B$2, resultados!$A$1:$ZZ$1, 0))</f>
        <v/>
      </c>
      <c r="C197">
        <f>INDEX(resultados!$A$2:$ZZ$428, 191, MATCH($B$3, resultados!$A$1:$ZZ$1, 0))</f>
        <v/>
      </c>
    </row>
    <row r="198">
      <c r="A198">
        <f>INDEX(resultados!$A$2:$ZZ$428, 192, MATCH($B$1, resultados!$A$1:$ZZ$1, 0))</f>
        <v/>
      </c>
      <c r="B198">
        <f>INDEX(resultados!$A$2:$ZZ$428, 192, MATCH($B$2, resultados!$A$1:$ZZ$1, 0))</f>
        <v/>
      </c>
      <c r="C198">
        <f>INDEX(resultados!$A$2:$ZZ$428, 192, MATCH($B$3, resultados!$A$1:$ZZ$1, 0))</f>
        <v/>
      </c>
    </row>
    <row r="199">
      <c r="A199">
        <f>INDEX(resultados!$A$2:$ZZ$428, 193, MATCH($B$1, resultados!$A$1:$ZZ$1, 0))</f>
        <v/>
      </c>
      <c r="B199">
        <f>INDEX(resultados!$A$2:$ZZ$428, 193, MATCH($B$2, resultados!$A$1:$ZZ$1, 0))</f>
        <v/>
      </c>
      <c r="C199">
        <f>INDEX(resultados!$A$2:$ZZ$428, 193, MATCH($B$3, resultados!$A$1:$ZZ$1, 0))</f>
        <v/>
      </c>
    </row>
    <row r="200">
      <c r="A200">
        <f>INDEX(resultados!$A$2:$ZZ$428, 194, MATCH($B$1, resultados!$A$1:$ZZ$1, 0))</f>
        <v/>
      </c>
      <c r="B200">
        <f>INDEX(resultados!$A$2:$ZZ$428, 194, MATCH($B$2, resultados!$A$1:$ZZ$1, 0))</f>
        <v/>
      </c>
      <c r="C200">
        <f>INDEX(resultados!$A$2:$ZZ$428, 194, MATCH($B$3, resultados!$A$1:$ZZ$1, 0))</f>
        <v/>
      </c>
    </row>
    <row r="201">
      <c r="A201">
        <f>INDEX(resultados!$A$2:$ZZ$428, 195, MATCH($B$1, resultados!$A$1:$ZZ$1, 0))</f>
        <v/>
      </c>
      <c r="B201">
        <f>INDEX(resultados!$A$2:$ZZ$428, 195, MATCH($B$2, resultados!$A$1:$ZZ$1, 0))</f>
        <v/>
      </c>
      <c r="C201">
        <f>INDEX(resultados!$A$2:$ZZ$428, 195, MATCH($B$3, resultados!$A$1:$ZZ$1, 0))</f>
        <v/>
      </c>
    </row>
    <row r="202">
      <c r="A202">
        <f>INDEX(resultados!$A$2:$ZZ$428, 196, MATCH($B$1, resultados!$A$1:$ZZ$1, 0))</f>
        <v/>
      </c>
      <c r="B202">
        <f>INDEX(resultados!$A$2:$ZZ$428, 196, MATCH($B$2, resultados!$A$1:$ZZ$1, 0))</f>
        <v/>
      </c>
      <c r="C202">
        <f>INDEX(resultados!$A$2:$ZZ$428, 196, MATCH($B$3, resultados!$A$1:$ZZ$1, 0))</f>
        <v/>
      </c>
    </row>
    <row r="203">
      <c r="A203">
        <f>INDEX(resultados!$A$2:$ZZ$428, 197, MATCH($B$1, resultados!$A$1:$ZZ$1, 0))</f>
        <v/>
      </c>
      <c r="B203">
        <f>INDEX(resultados!$A$2:$ZZ$428, 197, MATCH($B$2, resultados!$A$1:$ZZ$1, 0))</f>
        <v/>
      </c>
      <c r="C203">
        <f>INDEX(resultados!$A$2:$ZZ$428, 197, MATCH($B$3, resultados!$A$1:$ZZ$1, 0))</f>
        <v/>
      </c>
    </row>
    <row r="204">
      <c r="A204">
        <f>INDEX(resultados!$A$2:$ZZ$428, 198, MATCH($B$1, resultados!$A$1:$ZZ$1, 0))</f>
        <v/>
      </c>
      <c r="B204">
        <f>INDEX(resultados!$A$2:$ZZ$428, 198, MATCH($B$2, resultados!$A$1:$ZZ$1, 0))</f>
        <v/>
      </c>
      <c r="C204">
        <f>INDEX(resultados!$A$2:$ZZ$428, 198, MATCH($B$3, resultados!$A$1:$ZZ$1, 0))</f>
        <v/>
      </c>
    </row>
    <row r="205">
      <c r="A205">
        <f>INDEX(resultados!$A$2:$ZZ$428, 199, MATCH($B$1, resultados!$A$1:$ZZ$1, 0))</f>
        <v/>
      </c>
      <c r="B205">
        <f>INDEX(resultados!$A$2:$ZZ$428, 199, MATCH($B$2, resultados!$A$1:$ZZ$1, 0))</f>
        <v/>
      </c>
      <c r="C205">
        <f>INDEX(resultados!$A$2:$ZZ$428, 199, MATCH($B$3, resultados!$A$1:$ZZ$1, 0))</f>
        <v/>
      </c>
    </row>
    <row r="206">
      <c r="A206">
        <f>INDEX(resultados!$A$2:$ZZ$428, 200, MATCH($B$1, resultados!$A$1:$ZZ$1, 0))</f>
        <v/>
      </c>
      <c r="B206">
        <f>INDEX(resultados!$A$2:$ZZ$428, 200, MATCH($B$2, resultados!$A$1:$ZZ$1, 0))</f>
        <v/>
      </c>
      <c r="C206">
        <f>INDEX(resultados!$A$2:$ZZ$428, 200, MATCH($B$3, resultados!$A$1:$ZZ$1, 0))</f>
        <v/>
      </c>
    </row>
    <row r="207">
      <c r="A207">
        <f>INDEX(resultados!$A$2:$ZZ$428, 201, MATCH($B$1, resultados!$A$1:$ZZ$1, 0))</f>
        <v/>
      </c>
      <c r="B207">
        <f>INDEX(resultados!$A$2:$ZZ$428, 201, MATCH($B$2, resultados!$A$1:$ZZ$1, 0))</f>
        <v/>
      </c>
      <c r="C207">
        <f>INDEX(resultados!$A$2:$ZZ$428, 201, MATCH($B$3, resultados!$A$1:$ZZ$1, 0))</f>
        <v/>
      </c>
    </row>
    <row r="208">
      <c r="A208">
        <f>INDEX(resultados!$A$2:$ZZ$428, 202, MATCH($B$1, resultados!$A$1:$ZZ$1, 0))</f>
        <v/>
      </c>
      <c r="B208">
        <f>INDEX(resultados!$A$2:$ZZ$428, 202, MATCH($B$2, resultados!$A$1:$ZZ$1, 0))</f>
        <v/>
      </c>
      <c r="C208">
        <f>INDEX(resultados!$A$2:$ZZ$428, 202, MATCH($B$3, resultados!$A$1:$ZZ$1, 0))</f>
        <v/>
      </c>
    </row>
    <row r="209">
      <c r="A209">
        <f>INDEX(resultados!$A$2:$ZZ$428, 203, MATCH($B$1, resultados!$A$1:$ZZ$1, 0))</f>
        <v/>
      </c>
      <c r="B209">
        <f>INDEX(resultados!$A$2:$ZZ$428, 203, MATCH($B$2, resultados!$A$1:$ZZ$1, 0))</f>
        <v/>
      </c>
      <c r="C209">
        <f>INDEX(resultados!$A$2:$ZZ$428, 203, MATCH($B$3, resultados!$A$1:$ZZ$1, 0))</f>
        <v/>
      </c>
    </row>
    <row r="210">
      <c r="A210">
        <f>INDEX(resultados!$A$2:$ZZ$428, 204, MATCH($B$1, resultados!$A$1:$ZZ$1, 0))</f>
        <v/>
      </c>
      <c r="B210">
        <f>INDEX(resultados!$A$2:$ZZ$428, 204, MATCH($B$2, resultados!$A$1:$ZZ$1, 0))</f>
        <v/>
      </c>
      <c r="C210">
        <f>INDEX(resultados!$A$2:$ZZ$428, 204, MATCH($B$3, resultados!$A$1:$ZZ$1, 0))</f>
        <v/>
      </c>
    </row>
    <row r="211">
      <c r="A211">
        <f>INDEX(resultados!$A$2:$ZZ$428, 205, MATCH($B$1, resultados!$A$1:$ZZ$1, 0))</f>
        <v/>
      </c>
      <c r="B211">
        <f>INDEX(resultados!$A$2:$ZZ$428, 205, MATCH($B$2, resultados!$A$1:$ZZ$1, 0))</f>
        <v/>
      </c>
      <c r="C211">
        <f>INDEX(resultados!$A$2:$ZZ$428, 205, MATCH($B$3, resultados!$A$1:$ZZ$1, 0))</f>
        <v/>
      </c>
    </row>
    <row r="212">
      <c r="A212">
        <f>INDEX(resultados!$A$2:$ZZ$428, 206, MATCH($B$1, resultados!$A$1:$ZZ$1, 0))</f>
        <v/>
      </c>
      <c r="B212">
        <f>INDEX(resultados!$A$2:$ZZ$428, 206, MATCH($B$2, resultados!$A$1:$ZZ$1, 0))</f>
        <v/>
      </c>
      <c r="C212">
        <f>INDEX(resultados!$A$2:$ZZ$428, 206, MATCH($B$3, resultados!$A$1:$ZZ$1, 0))</f>
        <v/>
      </c>
    </row>
    <row r="213">
      <c r="A213">
        <f>INDEX(resultados!$A$2:$ZZ$428, 207, MATCH($B$1, resultados!$A$1:$ZZ$1, 0))</f>
        <v/>
      </c>
      <c r="B213">
        <f>INDEX(resultados!$A$2:$ZZ$428, 207, MATCH($B$2, resultados!$A$1:$ZZ$1, 0))</f>
        <v/>
      </c>
      <c r="C213">
        <f>INDEX(resultados!$A$2:$ZZ$428, 207, MATCH($B$3, resultados!$A$1:$ZZ$1, 0))</f>
        <v/>
      </c>
    </row>
    <row r="214">
      <c r="A214">
        <f>INDEX(resultados!$A$2:$ZZ$428, 208, MATCH($B$1, resultados!$A$1:$ZZ$1, 0))</f>
        <v/>
      </c>
      <c r="B214">
        <f>INDEX(resultados!$A$2:$ZZ$428, 208, MATCH($B$2, resultados!$A$1:$ZZ$1, 0))</f>
        <v/>
      </c>
      <c r="C214">
        <f>INDEX(resultados!$A$2:$ZZ$428, 208, MATCH($B$3, resultados!$A$1:$ZZ$1, 0))</f>
        <v/>
      </c>
    </row>
    <row r="215">
      <c r="A215">
        <f>INDEX(resultados!$A$2:$ZZ$428, 209, MATCH($B$1, resultados!$A$1:$ZZ$1, 0))</f>
        <v/>
      </c>
      <c r="B215">
        <f>INDEX(resultados!$A$2:$ZZ$428, 209, MATCH($B$2, resultados!$A$1:$ZZ$1, 0))</f>
        <v/>
      </c>
      <c r="C215">
        <f>INDEX(resultados!$A$2:$ZZ$428, 209, MATCH($B$3, resultados!$A$1:$ZZ$1, 0))</f>
        <v/>
      </c>
    </row>
    <row r="216">
      <c r="A216">
        <f>INDEX(resultados!$A$2:$ZZ$428, 210, MATCH($B$1, resultados!$A$1:$ZZ$1, 0))</f>
        <v/>
      </c>
      <c r="B216">
        <f>INDEX(resultados!$A$2:$ZZ$428, 210, MATCH($B$2, resultados!$A$1:$ZZ$1, 0))</f>
        <v/>
      </c>
      <c r="C216">
        <f>INDEX(resultados!$A$2:$ZZ$428, 210, MATCH($B$3, resultados!$A$1:$ZZ$1, 0))</f>
        <v/>
      </c>
    </row>
    <row r="217">
      <c r="A217">
        <f>INDEX(resultados!$A$2:$ZZ$428, 211, MATCH($B$1, resultados!$A$1:$ZZ$1, 0))</f>
        <v/>
      </c>
      <c r="B217">
        <f>INDEX(resultados!$A$2:$ZZ$428, 211, MATCH($B$2, resultados!$A$1:$ZZ$1, 0))</f>
        <v/>
      </c>
      <c r="C217">
        <f>INDEX(resultados!$A$2:$ZZ$428, 211, MATCH($B$3, resultados!$A$1:$ZZ$1, 0))</f>
        <v/>
      </c>
    </row>
    <row r="218">
      <c r="A218">
        <f>INDEX(resultados!$A$2:$ZZ$428, 212, MATCH($B$1, resultados!$A$1:$ZZ$1, 0))</f>
        <v/>
      </c>
      <c r="B218">
        <f>INDEX(resultados!$A$2:$ZZ$428, 212, MATCH($B$2, resultados!$A$1:$ZZ$1, 0))</f>
        <v/>
      </c>
      <c r="C218">
        <f>INDEX(resultados!$A$2:$ZZ$428, 212, MATCH($B$3, resultados!$A$1:$ZZ$1, 0))</f>
        <v/>
      </c>
    </row>
    <row r="219">
      <c r="A219">
        <f>INDEX(resultados!$A$2:$ZZ$428, 213, MATCH($B$1, resultados!$A$1:$ZZ$1, 0))</f>
        <v/>
      </c>
      <c r="B219">
        <f>INDEX(resultados!$A$2:$ZZ$428, 213, MATCH($B$2, resultados!$A$1:$ZZ$1, 0))</f>
        <v/>
      </c>
      <c r="C219">
        <f>INDEX(resultados!$A$2:$ZZ$428, 213, MATCH($B$3, resultados!$A$1:$ZZ$1, 0))</f>
        <v/>
      </c>
    </row>
    <row r="220">
      <c r="A220">
        <f>INDEX(resultados!$A$2:$ZZ$428, 214, MATCH($B$1, resultados!$A$1:$ZZ$1, 0))</f>
        <v/>
      </c>
      <c r="B220">
        <f>INDEX(resultados!$A$2:$ZZ$428, 214, MATCH($B$2, resultados!$A$1:$ZZ$1, 0))</f>
        <v/>
      </c>
      <c r="C220">
        <f>INDEX(resultados!$A$2:$ZZ$428, 214, MATCH($B$3, resultados!$A$1:$ZZ$1, 0))</f>
        <v/>
      </c>
    </row>
    <row r="221">
      <c r="A221">
        <f>INDEX(resultados!$A$2:$ZZ$428, 215, MATCH($B$1, resultados!$A$1:$ZZ$1, 0))</f>
        <v/>
      </c>
      <c r="B221">
        <f>INDEX(resultados!$A$2:$ZZ$428, 215, MATCH($B$2, resultados!$A$1:$ZZ$1, 0))</f>
        <v/>
      </c>
      <c r="C221">
        <f>INDEX(resultados!$A$2:$ZZ$428, 215, MATCH($B$3, resultados!$A$1:$ZZ$1, 0))</f>
        <v/>
      </c>
    </row>
    <row r="222">
      <c r="A222">
        <f>INDEX(resultados!$A$2:$ZZ$428, 216, MATCH($B$1, resultados!$A$1:$ZZ$1, 0))</f>
        <v/>
      </c>
      <c r="B222">
        <f>INDEX(resultados!$A$2:$ZZ$428, 216, MATCH($B$2, resultados!$A$1:$ZZ$1, 0))</f>
        <v/>
      </c>
      <c r="C222">
        <f>INDEX(resultados!$A$2:$ZZ$428, 216, MATCH($B$3, resultados!$A$1:$ZZ$1, 0))</f>
        <v/>
      </c>
    </row>
    <row r="223">
      <c r="A223">
        <f>INDEX(resultados!$A$2:$ZZ$428, 217, MATCH($B$1, resultados!$A$1:$ZZ$1, 0))</f>
        <v/>
      </c>
      <c r="B223">
        <f>INDEX(resultados!$A$2:$ZZ$428, 217, MATCH($B$2, resultados!$A$1:$ZZ$1, 0))</f>
        <v/>
      </c>
      <c r="C223">
        <f>INDEX(resultados!$A$2:$ZZ$428, 217, MATCH($B$3, resultados!$A$1:$ZZ$1, 0))</f>
        <v/>
      </c>
    </row>
    <row r="224">
      <c r="A224">
        <f>INDEX(resultados!$A$2:$ZZ$428, 218, MATCH($B$1, resultados!$A$1:$ZZ$1, 0))</f>
        <v/>
      </c>
      <c r="B224">
        <f>INDEX(resultados!$A$2:$ZZ$428, 218, MATCH($B$2, resultados!$A$1:$ZZ$1, 0))</f>
        <v/>
      </c>
      <c r="C224">
        <f>INDEX(resultados!$A$2:$ZZ$428, 218, MATCH($B$3, resultados!$A$1:$ZZ$1, 0))</f>
        <v/>
      </c>
    </row>
    <row r="225">
      <c r="A225">
        <f>INDEX(resultados!$A$2:$ZZ$428, 219, MATCH($B$1, resultados!$A$1:$ZZ$1, 0))</f>
        <v/>
      </c>
      <c r="B225">
        <f>INDEX(resultados!$A$2:$ZZ$428, 219, MATCH($B$2, resultados!$A$1:$ZZ$1, 0))</f>
        <v/>
      </c>
      <c r="C225">
        <f>INDEX(resultados!$A$2:$ZZ$428, 219, MATCH($B$3, resultados!$A$1:$ZZ$1, 0))</f>
        <v/>
      </c>
    </row>
    <row r="226">
      <c r="A226">
        <f>INDEX(resultados!$A$2:$ZZ$428, 220, MATCH($B$1, resultados!$A$1:$ZZ$1, 0))</f>
        <v/>
      </c>
      <c r="B226">
        <f>INDEX(resultados!$A$2:$ZZ$428, 220, MATCH($B$2, resultados!$A$1:$ZZ$1, 0))</f>
        <v/>
      </c>
      <c r="C226">
        <f>INDEX(resultados!$A$2:$ZZ$428, 220, MATCH($B$3, resultados!$A$1:$ZZ$1, 0))</f>
        <v/>
      </c>
    </row>
    <row r="227">
      <c r="A227">
        <f>INDEX(resultados!$A$2:$ZZ$428, 221, MATCH($B$1, resultados!$A$1:$ZZ$1, 0))</f>
        <v/>
      </c>
      <c r="B227">
        <f>INDEX(resultados!$A$2:$ZZ$428, 221, MATCH($B$2, resultados!$A$1:$ZZ$1, 0))</f>
        <v/>
      </c>
      <c r="C227">
        <f>INDEX(resultados!$A$2:$ZZ$428, 221, MATCH($B$3, resultados!$A$1:$ZZ$1, 0))</f>
        <v/>
      </c>
    </row>
    <row r="228">
      <c r="A228">
        <f>INDEX(resultados!$A$2:$ZZ$428, 222, MATCH($B$1, resultados!$A$1:$ZZ$1, 0))</f>
        <v/>
      </c>
      <c r="B228">
        <f>INDEX(resultados!$A$2:$ZZ$428, 222, MATCH($B$2, resultados!$A$1:$ZZ$1, 0))</f>
        <v/>
      </c>
      <c r="C228">
        <f>INDEX(resultados!$A$2:$ZZ$428, 222, MATCH($B$3, resultados!$A$1:$ZZ$1, 0))</f>
        <v/>
      </c>
    </row>
    <row r="229">
      <c r="A229">
        <f>INDEX(resultados!$A$2:$ZZ$428, 223, MATCH($B$1, resultados!$A$1:$ZZ$1, 0))</f>
        <v/>
      </c>
      <c r="B229">
        <f>INDEX(resultados!$A$2:$ZZ$428, 223, MATCH($B$2, resultados!$A$1:$ZZ$1, 0))</f>
        <v/>
      </c>
      <c r="C229">
        <f>INDEX(resultados!$A$2:$ZZ$428, 223, MATCH($B$3, resultados!$A$1:$ZZ$1, 0))</f>
        <v/>
      </c>
    </row>
    <row r="230">
      <c r="A230">
        <f>INDEX(resultados!$A$2:$ZZ$428, 224, MATCH($B$1, resultados!$A$1:$ZZ$1, 0))</f>
        <v/>
      </c>
      <c r="B230">
        <f>INDEX(resultados!$A$2:$ZZ$428, 224, MATCH($B$2, resultados!$A$1:$ZZ$1, 0))</f>
        <v/>
      </c>
      <c r="C230">
        <f>INDEX(resultados!$A$2:$ZZ$428, 224, MATCH($B$3, resultados!$A$1:$ZZ$1, 0))</f>
        <v/>
      </c>
    </row>
    <row r="231">
      <c r="A231">
        <f>INDEX(resultados!$A$2:$ZZ$428, 225, MATCH($B$1, resultados!$A$1:$ZZ$1, 0))</f>
        <v/>
      </c>
      <c r="B231">
        <f>INDEX(resultados!$A$2:$ZZ$428, 225, MATCH($B$2, resultados!$A$1:$ZZ$1, 0))</f>
        <v/>
      </c>
      <c r="C231">
        <f>INDEX(resultados!$A$2:$ZZ$428, 225, MATCH($B$3, resultados!$A$1:$ZZ$1, 0))</f>
        <v/>
      </c>
    </row>
    <row r="232">
      <c r="A232">
        <f>INDEX(resultados!$A$2:$ZZ$428, 226, MATCH($B$1, resultados!$A$1:$ZZ$1, 0))</f>
        <v/>
      </c>
      <c r="B232">
        <f>INDEX(resultados!$A$2:$ZZ$428, 226, MATCH($B$2, resultados!$A$1:$ZZ$1, 0))</f>
        <v/>
      </c>
      <c r="C232">
        <f>INDEX(resultados!$A$2:$ZZ$428, 226, MATCH($B$3, resultados!$A$1:$ZZ$1, 0))</f>
        <v/>
      </c>
    </row>
    <row r="233">
      <c r="A233">
        <f>INDEX(resultados!$A$2:$ZZ$428, 227, MATCH($B$1, resultados!$A$1:$ZZ$1, 0))</f>
        <v/>
      </c>
      <c r="B233">
        <f>INDEX(resultados!$A$2:$ZZ$428, 227, MATCH($B$2, resultados!$A$1:$ZZ$1, 0))</f>
        <v/>
      </c>
      <c r="C233">
        <f>INDEX(resultados!$A$2:$ZZ$428, 227, MATCH($B$3, resultados!$A$1:$ZZ$1, 0))</f>
        <v/>
      </c>
    </row>
    <row r="234">
      <c r="A234">
        <f>INDEX(resultados!$A$2:$ZZ$428, 228, MATCH($B$1, resultados!$A$1:$ZZ$1, 0))</f>
        <v/>
      </c>
      <c r="B234">
        <f>INDEX(resultados!$A$2:$ZZ$428, 228, MATCH($B$2, resultados!$A$1:$ZZ$1, 0))</f>
        <v/>
      </c>
      <c r="C234">
        <f>INDEX(resultados!$A$2:$ZZ$428, 228, MATCH($B$3, resultados!$A$1:$ZZ$1, 0))</f>
        <v/>
      </c>
    </row>
    <row r="235">
      <c r="A235">
        <f>INDEX(resultados!$A$2:$ZZ$428, 229, MATCH($B$1, resultados!$A$1:$ZZ$1, 0))</f>
        <v/>
      </c>
      <c r="B235">
        <f>INDEX(resultados!$A$2:$ZZ$428, 229, MATCH($B$2, resultados!$A$1:$ZZ$1, 0))</f>
        <v/>
      </c>
      <c r="C235">
        <f>INDEX(resultados!$A$2:$ZZ$428, 229, MATCH($B$3, resultados!$A$1:$ZZ$1, 0))</f>
        <v/>
      </c>
    </row>
    <row r="236">
      <c r="A236">
        <f>INDEX(resultados!$A$2:$ZZ$428, 230, MATCH($B$1, resultados!$A$1:$ZZ$1, 0))</f>
        <v/>
      </c>
      <c r="B236">
        <f>INDEX(resultados!$A$2:$ZZ$428, 230, MATCH($B$2, resultados!$A$1:$ZZ$1, 0))</f>
        <v/>
      </c>
      <c r="C236">
        <f>INDEX(resultados!$A$2:$ZZ$428, 230, MATCH($B$3, resultados!$A$1:$ZZ$1, 0))</f>
        <v/>
      </c>
    </row>
    <row r="237">
      <c r="A237">
        <f>INDEX(resultados!$A$2:$ZZ$428, 231, MATCH($B$1, resultados!$A$1:$ZZ$1, 0))</f>
        <v/>
      </c>
      <c r="B237">
        <f>INDEX(resultados!$A$2:$ZZ$428, 231, MATCH($B$2, resultados!$A$1:$ZZ$1, 0))</f>
        <v/>
      </c>
      <c r="C237">
        <f>INDEX(resultados!$A$2:$ZZ$428, 231, MATCH($B$3, resultados!$A$1:$ZZ$1, 0))</f>
        <v/>
      </c>
    </row>
    <row r="238">
      <c r="A238">
        <f>INDEX(resultados!$A$2:$ZZ$428, 232, MATCH($B$1, resultados!$A$1:$ZZ$1, 0))</f>
        <v/>
      </c>
      <c r="B238">
        <f>INDEX(resultados!$A$2:$ZZ$428, 232, MATCH($B$2, resultados!$A$1:$ZZ$1, 0))</f>
        <v/>
      </c>
      <c r="C238">
        <f>INDEX(resultados!$A$2:$ZZ$428, 232, MATCH($B$3, resultados!$A$1:$ZZ$1, 0))</f>
        <v/>
      </c>
    </row>
    <row r="239">
      <c r="A239">
        <f>INDEX(resultados!$A$2:$ZZ$428, 233, MATCH($B$1, resultados!$A$1:$ZZ$1, 0))</f>
        <v/>
      </c>
      <c r="B239">
        <f>INDEX(resultados!$A$2:$ZZ$428, 233, MATCH($B$2, resultados!$A$1:$ZZ$1, 0))</f>
        <v/>
      </c>
      <c r="C239">
        <f>INDEX(resultados!$A$2:$ZZ$428, 233, MATCH($B$3, resultados!$A$1:$ZZ$1, 0))</f>
        <v/>
      </c>
    </row>
    <row r="240">
      <c r="A240">
        <f>INDEX(resultados!$A$2:$ZZ$428, 234, MATCH($B$1, resultados!$A$1:$ZZ$1, 0))</f>
        <v/>
      </c>
      <c r="B240">
        <f>INDEX(resultados!$A$2:$ZZ$428, 234, MATCH($B$2, resultados!$A$1:$ZZ$1, 0))</f>
        <v/>
      </c>
      <c r="C240">
        <f>INDEX(resultados!$A$2:$ZZ$428, 234, MATCH($B$3, resultados!$A$1:$ZZ$1, 0))</f>
        <v/>
      </c>
    </row>
    <row r="241">
      <c r="A241">
        <f>INDEX(resultados!$A$2:$ZZ$428, 235, MATCH($B$1, resultados!$A$1:$ZZ$1, 0))</f>
        <v/>
      </c>
      <c r="B241">
        <f>INDEX(resultados!$A$2:$ZZ$428, 235, MATCH($B$2, resultados!$A$1:$ZZ$1, 0))</f>
        <v/>
      </c>
      <c r="C241">
        <f>INDEX(resultados!$A$2:$ZZ$428, 235, MATCH($B$3, resultados!$A$1:$ZZ$1, 0))</f>
        <v/>
      </c>
    </row>
    <row r="242">
      <c r="A242">
        <f>INDEX(resultados!$A$2:$ZZ$428, 236, MATCH($B$1, resultados!$A$1:$ZZ$1, 0))</f>
        <v/>
      </c>
      <c r="B242">
        <f>INDEX(resultados!$A$2:$ZZ$428, 236, MATCH($B$2, resultados!$A$1:$ZZ$1, 0))</f>
        <v/>
      </c>
      <c r="C242">
        <f>INDEX(resultados!$A$2:$ZZ$428, 236, MATCH($B$3, resultados!$A$1:$ZZ$1, 0))</f>
        <v/>
      </c>
    </row>
    <row r="243">
      <c r="A243">
        <f>INDEX(resultados!$A$2:$ZZ$428, 237, MATCH($B$1, resultados!$A$1:$ZZ$1, 0))</f>
        <v/>
      </c>
      <c r="B243">
        <f>INDEX(resultados!$A$2:$ZZ$428, 237, MATCH($B$2, resultados!$A$1:$ZZ$1, 0))</f>
        <v/>
      </c>
      <c r="C243">
        <f>INDEX(resultados!$A$2:$ZZ$428, 237, MATCH($B$3, resultados!$A$1:$ZZ$1, 0))</f>
        <v/>
      </c>
    </row>
    <row r="244">
      <c r="A244">
        <f>INDEX(resultados!$A$2:$ZZ$428, 238, MATCH($B$1, resultados!$A$1:$ZZ$1, 0))</f>
        <v/>
      </c>
      <c r="B244">
        <f>INDEX(resultados!$A$2:$ZZ$428, 238, MATCH($B$2, resultados!$A$1:$ZZ$1, 0))</f>
        <v/>
      </c>
      <c r="C244">
        <f>INDEX(resultados!$A$2:$ZZ$428, 238, MATCH($B$3, resultados!$A$1:$ZZ$1, 0))</f>
        <v/>
      </c>
    </row>
    <row r="245">
      <c r="A245">
        <f>INDEX(resultados!$A$2:$ZZ$428, 239, MATCH($B$1, resultados!$A$1:$ZZ$1, 0))</f>
        <v/>
      </c>
      <c r="B245">
        <f>INDEX(resultados!$A$2:$ZZ$428, 239, MATCH($B$2, resultados!$A$1:$ZZ$1, 0))</f>
        <v/>
      </c>
      <c r="C245">
        <f>INDEX(resultados!$A$2:$ZZ$428, 239, MATCH($B$3, resultados!$A$1:$ZZ$1, 0))</f>
        <v/>
      </c>
    </row>
    <row r="246">
      <c r="A246">
        <f>INDEX(resultados!$A$2:$ZZ$428, 240, MATCH($B$1, resultados!$A$1:$ZZ$1, 0))</f>
        <v/>
      </c>
      <c r="B246">
        <f>INDEX(resultados!$A$2:$ZZ$428, 240, MATCH($B$2, resultados!$A$1:$ZZ$1, 0))</f>
        <v/>
      </c>
      <c r="C246">
        <f>INDEX(resultados!$A$2:$ZZ$428, 240, MATCH($B$3, resultados!$A$1:$ZZ$1, 0))</f>
        <v/>
      </c>
    </row>
    <row r="247">
      <c r="A247">
        <f>INDEX(resultados!$A$2:$ZZ$428, 241, MATCH($B$1, resultados!$A$1:$ZZ$1, 0))</f>
        <v/>
      </c>
      <c r="B247">
        <f>INDEX(resultados!$A$2:$ZZ$428, 241, MATCH($B$2, resultados!$A$1:$ZZ$1, 0))</f>
        <v/>
      </c>
      <c r="C247">
        <f>INDEX(resultados!$A$2:$ZZ$428, 241, MATCH($B$3, resultados!$A$1:$ZZ$1, 0))</f>
        <v/>
      </c>
    </row>
    <row r="248">
      <c r="A248">
        <f>INDEX(resultados!$A$2:$ZZ$428, 242, MATCH($B$1, resultados!$A$1:$ZZ$1, 0))</f>
        <v/>
      </c>
      <c r="B248">
        <f>INDEX(resultados!$A$2:$ZZ$428, 242, MATCH($B$2, resultados!$A$1:$ZZ$1, 0))</f>
        <v/>
      </c>
      <c r="C248">
        <f>INDEX(resultados!$A$2:$ZZ$428, 242, MATCH($B$3, resultados!$A$1:$ZZ$1, 0))</f>
        <v/>
      </c>
    </row>
    <row r="249">
      <c r="A249">
        <f>INDEX(resultados!$A$2:$ZZ$428, 243, MATCH($B$1, resultados!$A$1:$ZZ$1, 0))</f>
        <v/>
      </c>
      <c r="B249">
        <f>INDEX(resultados!$A$2:$ZZ$428, 243, MATCH($B$2, resultados!$A$1:$ZZ$1, 0))</f>
        <v/>
      </c>
      <c r="C249">
        <f>INDEX(resultados!$A$2:$ZZ$428, 243, MATCH($B$3, resultados!$A$1:$ZZ$1, 0))</f>
        <v/>
      </c>
    </row>
    <row r="250">
      <c r="A250">
        <f>INDEX(resultados!$A$2:$ZZ$428, 244, MATCH($B$1, resultados!$A$1:$ZZ$1, 0))</f>
        <v/>
      </c>
      <c r="B250">
        <f>INDEX(resultados!$A$2:$ZZ$428, 244, MATCH($B$2, resultados!$A$1:$ZZ$1, 0))</f>
        <v/>
      </c>
      <c r="C250">
        <f>INDEX(resultados!$A$2:$ZZ$428, 244, MATCH($B$3, resultados!$A$1:$ZZ$1, 0))</f>
        <v/>
      </c>
    </row>
    <row r="251">
      <c r="A251">
        <f>INDEX(resultados!$A$2:$ZZ$428, 245, MATCH($B$1, resultados!$A$1:$ZZ$1, 0))</f>
        <v/>
      </c>
      <c r="B251">
        <f>INDEX(resultados!$A$2:$ZZ$428, 245, MATCH($B$2, resultados!$A$1:$ZZ$1, 0))</f>
        <v/>
      </c>
      <c r="C251">
        <f>INDEX(resultados!$A$2:$ZZ$428, 245, MATCH($B$3, resultados!$A$1:$ZZ$1, 0))</f>
        <v/>
      </c>
    </row>
    <row r="252">
      <c r="A252">
        <f>INDEX(resultados!$A$2:$ZZ$428, 246, MATCH($B$1, resultados!$A$1:$ZZ$1, 0))</f>
        <v/>
      </c>
      <c r="B252">
        <f>INDEX(resultados!$A$2:$ZZ$428, 246, MATCH($B$2, resultados!$A$1:$ZZ$1, 0))</f>
        <v/>
      </c>
      <c r="C252">
        <f>INDEX(resultados!$A$2:$ZZ$428, 246, MATCH($B$3, resultados!$A$1:$ZZ$1, 0))</f>
        <v/>
      </c>
    </row>
    <row r="253">
      <c r="A253">
        <f>INDEX(resultados!$A$2:$ZZ$428, 247, MATCH($B$1, resultados!$A$1:$ZZ$1, 0))</f>
        <v/>
      </c>
      <c r="B253">
        <f>INDEX(resultados!$A$2:$ZZ$428, 247, MATCH($B$2, resultados!$A$1:$ZZ$1, 0))</f>
        <v/>
      </c>
      <c r="C253">
        <f>INDEX(resultados!$A$2:$ZZ$428, 247, MATCH($B$3, resultados!$A$1:$ZZ$1, 0))</f>
        <v/>
      </c>
    </row>
    <row r="254">
      <c r="A254">
        <f>INDEX(resultados!$A$2:$ZZ$428, 248, MATCH($B$1, resultados!$A$1:$ZZ$1, 0))</f>
        <v/>
      </c>
      <c r="B254">
        <f>INDEX(resultados!$A$2:$ZZ$428, 248, MATCH($B$2, resultados!$A$1:$ZZ$1, 0))</f>
        <v/>
      </c>
      <c r="C254">
        <f>INDEX(resultados!$A$2:$ZZ$428, 248, MATCH($B$3, resultados!$A$1:$ZZ$1, 0))</f>
        <v/>
      </c>
    </row>
    <row r="255">
      <c r="A255">
        <f>INDEX(resultados!$A$2:$ZZ$428, 249, MATCH($B$1, resultados!$A$1:$ZZ$1, 0))</f>
        <v/>
      </c>
      <c r="B255">
        <f>INDEX(resultados!$A$2:$ZZ$428, 249, MATCH($B$2, resultados!$A$1:$ZZ$1, 0))</f>
        <v/>
      </c>
      <c r="C255">
        <f>INDEX(resultados!$A$2:$ZZ$428, 249, MATCH($B$3, resultados!$A$1:$ZZ$1, 0))</f>
        <v/>
      </c>
    </row>
    <row r="256">
      <c r="A256">
        <f>INDEX(resultados!$A$2:$ZZ$428, 250, MATCH($B$1, resultados!$A$1:$ZZ$1, 0))</f>
        <v/>
      </c>
      <c r="B256">
        <f>INDEX(resultados!$A$2:$ZZ$428, 250, MATCH($B$2, resultados!$A$1:$ZZ$1, 0))</f>
        <v/>
      </c>
      <c r="C256">
        <f>INDEX(resultados!$A$2:$ZZ$428, 250, MATCH($B$3, resultados!$A$1:$ZZ$1, 0))</f>
        <v/>
      </c>
    </row>
    <row r="257">
      <c r="A257">
        <f>INDEX(resultados!$A$2:$ZZ$428, 251, MATCH($B$1, resultados!$A$1:$ZZ$1, 0))</f>
        <v/>
      </c>
      <c r="B257">
        <f>INDEX(resultados!$A$2:$ZZ$428, 251, MATCH($B$2, resultados!$A$1:$ZZ$1, 0))</f>
        <v/>
      </c>
      <c r="C257">
        <f>INDEX(resultados!$A$2:$ZZ$428, 251, MATCH($B$3, resultados!$A$1:$ZZ$1, 0))</f>
        <v/>
      </c>
    </row>
    <row r="258">
      <c r="A258">
        <f>INDEX(resultados!$A$2:$ZZ$428, 252, MATCH($B$1, resultados!$A$1:$ZZ$1, 0))</f>
        <v/>
      </c>
      <c r="B258">
        <f>INDEX(resultados!$A$2:$ZZ$428, 252, MATCH($B$2, resultados!$A$1:$ZZ$1, 0))</f>
        <v/>
      </c>
      <c r="C258">
        <f>INDEX(resultados!$A$2:$ZZ$428, 252, MATCH($B$3, resultados!$A$1:$ZZ$1, 0))</f>
        <v/>
      </c>
    </row>
    <row r="259">
      <c r="A259">
        <f>INDEX(resultados!$A$2:$ZZ$428, 253, MATCH($B$1, resultados!$A$1:$ZZ$1, 0))</f>
        <v/>
      </c>
      <c r="B259">
        <f>INDEX(resultados!$A$2:$ZZ$428, 253, MATCH($B$2, resultados!$A$1:$ZZ$1, 0))</f>
        <v/>
      </c>
      <c r="C259">
        <f>INDEX(resultados!$A$2:$ZZ$428, 253, MATCH($B$3, resultados!$A$1:$ZZ$1, 0))</f>
        <v/>
      </c>
    </row>
    <row r="260">
      <c r="A260">
        <f>INDEX(resultados!$A$2:$ZZ$428, 254, MATCH($B$1, resultados!$A$1:$ZZ$1, 0))</f>
        <v/>
      </c>
      <c r="B260">
        <f>INDEX(resultados!$A$2:$ZZ$428, 254, MATCH($B$2, resultados!$A$1:$ZZ$1, 0))</f>
        <v/>
      </c>
      <c r="C260">
        <f>INDEX(resultados!$A$2:$ZZ$428, 254, MATCH($B$3, resultados!$A$1:$ZZ$1, 0))</f>
        <v/>
      </c>
    </row>
    <row r="261">
      <c r="A261">
        <f>INDEX(resultados!$A$2:$ZZ$428, 255, MATCH($B$1, resultados!$A$1:$ZZ$1, 0))</f>
        <v/>
      </c>
      <c r="B261">
        <f>INDEX(resultados!$A$2:$ZZ$428, 255, MATCH($B$2, resultados!$A$1:$ZZ$1, 0))</f>
        <v/>
      </c>
      <c r="C261">
        <f>INDEX(resultados!$A$2:$ZZ$428, 255, MATCH($B$3, resultados!$A$1:$ZZ$1, 0))</f>
        <v/>
      </c>
    </row>
    <row r="262">
      <c r="A262">
        <f>INDEX(resultados!$A$2:$ZZ$428, 256, MATCH($B$1, resultados!$A$1:$ZZ$1, 0))</f>
        <v/>
      </c>
      <c r="B262">
        <f>INDEX(resultados!$A$2:$ZZ$428, 256, MATCH($B$2, resultados!$A$1:$ZZ$1, 0))</f>
        <v/>
      </c>
      <c r="C262">
        <f>INDEX(resultados!$A$2:$ZZ$428, 256, MATCH($B$3, resultados!$A$1:$ZZ$1, 0))</f>
        <v/>
      </c>
    </row>
    <row r="263">
      <c r="A263">
        <f>INDEX(resultados!$A$2:$ZZ$428, 257, MATCH($B$1, resultados!$A$1:$ZZ$1, 0))</f>
        <v/>
      </c>
      <c r="B263">
        <f>INDEX(resultados!$A$2:$ZZ$428, 257, MATCH($B$2, resultados!$A$1:$ZZ$1, 0))</f>
        <v/>
      </c>
      <c r="C263">
        <f>INDEX(resultados!$A$2:$ZZ$428, 257, MATCH($B$3, resultados!$A$1:$ZZ$1, 0))</f>
        <v/>
      </c>
    </row>
    <row r="264">
      <c r="A264">
        <f>INDEX(resultados!$A$2:$ZZ$428, 258, MATCH($B$1, resultados!$A$1:$ZZ$1, 0))</f>
        <v/>
      </c>
      <c r="B264">
        <f>INDEX(resultados!$A$2:$ZZ$428, 258, MATCH($B$2, resultados!$A$1:$ZZ$1, 0))</f>
        <v/>
      </c>
      <c r="C264">
        <f>INDEX(resultados!$A$2:$ZZ$428, 258, MATCH($B$3, resultados!$A$1:$ZZ$1, 0))</f>
        <v/>
      </c>
    </row>
    <row r="265">
      <c r="A265">
        <f>INDEX(resultados!$A$2:$ZZ$428, 259, MATCH($B$1, resultados!$A$1:$ZZ$1, 0))</f>
        <v/>
      </c>
      <c r="B265">
        <f>INDEX(resultados!$A$2:$ZZ$428, 259, MATCH($B$2, resultados!$A$1:$ZZ$1, 0))</f>
        <v/>
      </c>
      <c r="C265">
        <f>INDEX(resultados!$A$2:$ZZ$428, 259, MATCH($B$3, resultados!$A$1:$ZZ$1, 0))</f>
        <v/>
      </c>
    </row>
    <row r="266">
      <c r="A266">
        <f>INDEX(resultados!$A$2:$ZZ$428, 260, MATCH($B$1, resultados!$A$1:$ZZ$1, 0))</f>
        <v/>
      </c>
      <c r="B266">
        <f>INDEX(resultados!$A$2:$ZZ$428, 260, MATCH($B$2, resultados!$A$1:$ZZ$1, 0))</f>
        <v/>
      </c>
      <c r="C266">
        <f>INDEX(resultados!$A$2:$ZZ$428, 260, MATCH($B$3, resultados!$A$1:$ZZ$1, 0))</f>
        <v/>
      </c>
    </row>
    <row r="267">
      <c r="A267">
        <f>INDEX(resultados!$A$2:$ZZ$428, 261, MATCH($B$1, resultados!$A$1:$ZZ$1, 0))</f>
        <v/>
      </c>
      <c r="B267">
        <f>INDEX(resultados!$A$2:$ZZ$428, 261, MATCH($B$2, resultados!$A$1:$ZZ$1, 0))</f>
        <v/>
      </c>
      <c r="C267">
        <f>INDEX(resultados!$A$2:$ZZ$428, 261, MATCH($B$3, resultados!$A$1:$ZZ$1, 0))</f>
        <v/>
      </c>
    </row>
    <row r="268">
      <c r="A268">
        <f>INDEX(resultados!$A$2:$ZZ$428, 262, MATCH($B$1, resultados!$A$1:$ZZ$1, 0))</f>
        <v/>
      </c>
      <c r="B268">
        <f>INDEX(resultados!$A$2:$ZZ$428, 262, MATCH($B$2, resultados!$A$1:$ZZ$1, 0))</f>
        <v/>
      </c>
      <c r="C268">
        <f>INDEX(resultados!$A$2:$ZZ$428, 262, MATCH($B$3, resultados!$A$1:$ZZ$1, 0))</f>
        <v/>
      </c>
    </row>
    <row r="269">
      <c r="A269">
        <f>INDEX(resultados!$A$2:$ZZ$428, 263, MATCH($B$1, resultados!$A$1:$ZZ$1, 0))</f>
        <v/>
      </c>
      <c r="B269">
        <f>INDEX(resultados!$A$2:$ZZ$428, 263, MATCH($B$2, resultados!$A$1:$ZZ$1, 0))</f>
        <v/>
      </c>
      <c r="C269">
        <f>INDEX(resultados!$A$2:$ZZ$428, 263, MATCH($B$3, resultados!$A$1:$ZZ$1, 0))</f>
        <v/>
      </c>
    </row>
    <row r="270">
      <c r="A270">
        <f>INDEX(resultados!$A$2:$ZZ$428, 264, MATCH($B$1, resultados!$A$1:$ZZ$1, 0))</f>
        <v/>
      </c>
      <c r="B270">
        <f>INDEX(resultados!$A$2:$ZZ$428, 264, MATCH($B$2, resultados!$A$1:$ZZ$1, 0))</f>
        <v/>
      </c>
      <c r="C270">
        <f>INDEX(resultados!$A$2:$ZZ$428, 264, MATCH($B$3, resultados!$A$1:$ZZ$1, 0))</f>
        <v/>
      </c>
    </row>
    <row r="271">
      <c r="A271">
        <f>INDEX(resultados!$A$2:$ZZ$428, 265, MATCH($B$1, resultados!$A$1:$ZZ$1, 0))</f>
        <v/>
      </c>
      <c r="B271">
        <f>INDEX(resultados!$A$2:$ZZ$428, 265, MATCH($B$2, resultados!$A$1:$ZZ$1, 0))</f>
        <v/>
      </c>
      <c r="C271">
        <f>INDEX(resultados!$A$2:$ZZ$428, 265, MATCH($B$3, resultados!$A$1:$ZZ$1, 0))</f>
        <v/>
      </c>
    </row>
    <row r="272">
      <c r="A272">
        <f>INDEX(resultados!$A$2:$ZZ$428, 266, MATCH($B$1, resultados!$A$1:$ZZ$1, 0))</f>
        <v/>
      </c>
      <c r="B272">
        <f>INDEX(resultados!$A$2:$ZZ$428, 266, MATCH($B$2, resultados!$A$1:$ZZ$1, 0))</f>
        <v/>
      </c>
      <c r="C272">
        <f>INDEX(resultados!$A$2:$ZZ$428, 266, MATCH($B$3, resultados!$A$1:$ZZ$1, 0))</f>
        <v/>
      </c>
    </row>
    <row r="273">
      <c r="A273">
        <f>INDEX(resultados!$A$2:$ZZ$428, 267, MATCH($B$1, resultados!$A$1:$ZZ$1, 0))</f>
        <v/>
      </c>
      <c r="B273">
        <f>INDEX(resultados!$A$2:$ZZ$428, 267, MATCH($B$2, resultados!$A$1:$ZZ$1, 0))</f>
        <v/>
      </c>
      <c r="C273">
        <f>INDEX(resultados!$A$2:$ZZ$428, 267, MATCH($B$3, resultados!$A$1:$ZZ$1, 0))</f>
        <v/>
      </c>
    </row>
    <row r="274">
      <c r="A274">
        <f>INDEX(resultados!$A$2:$ZZ$428, 268, MATCH($B$1, resultados!$A$1:$ZZ$1, 0))</f>
        <v/>
      </c>
      <c r="B274">
        <f>INDEX(resultados!$A$2:$ZZ$428, 268, MATCH($B$2, resultados!$A$1:$ZZ$1, 0))</f>
        <v/>
      </c>
      <c r="C274">
        <f>INDEX(resultados!$A$2:$ZZ$428, 268, MATCH($B$3, resultados!$A$1:$ZZ$1, 0))</f>
        <v/>
      </c>
    </row>
    <row r="275">
      <c r="A275">
        <f>INDEX(resultados!$A$2:$ZZ$428, 269, MATCH($B$1, resultados!$A$1:$ZZ$1, 0))</f>
        <v/>
      </c>
      <c r="B275">
        <f>INDEX(resultados!$A$2:$ZZ$428, 269, MATCH($B$2, resultados!$A$1:$ZZ$1, 0))</f>
        <v/>
      </c>
      <c r="C275">
        <f>INDEX(resultados!$A$2:$ZZ$428, 269, MATCH($B$3, resultados!$A$1:$ZZ$1, 0))</f>
        <v/>
      </c>
    </row>
    <row r="276">
      <c r="A276">
        <f>INDEX(resultados!$A$2:$ZZ$428, 270, MATCH($B$1, resultados!$A$1:$ZZ$1, 0))</f>
        <v/>
      </c>
      <c r="B276">
        <f>INDEX(resultados!$A$2:$ZZ$428, 270, MATCH($B$2, resultados!$A$1:$ZZ$1, 0))</f>
        <v/>
      </c>
      <c r="C276">
        <f>INDEX(resultados!$A$2:$ZZ$428, 270, MATCH($B$3, resultados!$A$1:$ZZ$1, 0))</f>
        <v/>
      </c>
    </row>
    <row r="277">
      <c r="A277">
        <f>INDEX(resultados!$A$2:$ZZ$428, 271, MATCH($B$1, resultados!$A$1:$ZZ$1, 0))</f>
        <v/>
      </c>
      <c r="B277">
        <f>INDEX(resultados!$A$2:$ZZ$428, 271, MATCH($B$2, resultados!$A$1:$ZZ$1, 0))</f>
        <v/>
      </c>
      <c r="C277">
        <f>INDEX(resultados!$A$2:$ZZ$428, 271, MATCH($B$3, resultados!$A$1:$ZZ$1, 0))</f>
        <v/>
      </c>
    </row>
    <row r="278">
      <c r="A278">
        <f>INDEX(resultados!$A$2:$ZZ$428, 272, MATCH($B$1, resultados!$A$1:$ZZ$1, 0))</f>
        <v/>
      </c>
      <c r="B278">
        <f>INDEX(resultados!$A$2:$ZZ$428, 272, MATCH($B$2, resultados!$A$1:$ZZ$1, 0))</f>
        <v/>
      </c>
      <c r="C278">
        <f>INDEX(resultados!$A$2:$ZZ$428, 272, MATCH($B$3, resultados!$A$1:$ZZ$1, 0))</f>
        <v/>
      </c>
    </row>
    <row r="279">
      <c r="A279">
        <f>INDEX(resultados!$A$2:$ZZ$428, 273, MATCH($B$1, resultados!$A$1:$ZZ$1, 0))</f>
        <v/>
      </c>
      <c r="B279">
        <f>INDEX(resultados!$A$2:$ZZ$428, 273, MATCH($B$2, resultados!$A$1:$ZZ$1, 0))</f>
        <v/>
      </c>
      <c r="C279">
        <f>INDEX(resultados!$A$2:$ZZ$428, 273, MATCH($B$3, resultados!$A$1:$ZZ$1, 0))</f>
        <v/>
      </c>
    </row>
    <row r="280">
      <c r="A280">
        <f>INDEX(resultados!$A$2:$ZZ$428, 274, MATCH($B$1, resultados!$A$1:$ZZ$1, 0))</f>
        <v/>
      </c>
      <c r="B280">
        <f>INDEX(resultados!$A$2:$ZZ$428, 274, MATCH($B$2, resultados!$A$1:$ZZ$1, 0))</f>
        <v/>
      </c>
      <c r="C280">
        <f>INDEX(resultados!$A$2:$ZZ$428, 274, MATCH($B$3, resultados!$A$1:$ZZ$1, 0))</f>
        <v/>
      </c>
    </row>
    <row r="281">
      <c r="A281">
        <f>INDEX(resultados!$A$2:$ZZ$428, 275, MATCH($B$1, resultados!$A$1:$ZZ$1, 0))</f>
        <v/>
      </c>
      <c r="B281">
        <f>INDEX(resultados!$A$2:$ZZ$428, 275, MATCH($B$2, resultados!$A$1:$ZZ$1, 0))</f>
        <v/>
      </c>
      <c r="C281">
        <f>INDEX(resultados!$A$2:$ZZ$428, 275, MATCH($B$3, resultados!$A$1:$ZZ$1, 0))</f>
        <v/>
      </c>
    </row>
    <row r="282">
      <c r="A282">
        <f>INDEX(resultados!$A$2:$ZZ$428, 276, MATCH($B$1, resultados!$A$1:$ZZ$1, 0))</f>
        <v/>
      </c>
      <c r="B282">
        <f>INDEX(resultados!$A$2:$ZZ$428, 276, MATCH($B$2, resultados!$A$1:$ZZ$1, 0))</f>
        <v/>
      </c>
      <c r="C282">
        <f>INDEX(resultados!$A$2:$ZZ$428, 276, MATCH($B$3, resultados!$A$1:$ZZ$1, 0))</f>
        <v/>
      </c>
    </row>
    <row r="283">
      <c r="A283">
        <f>INDEX(resultados!$A$2:$ZZ$428, 277, MATCH($B$1, resultados!$A$1:$ZZ$1, 0))</f>
        <v/>
      </c>
      <c r="B283">
        <f>INDEX(resultados!$A$2:$ZZ$428, 277, MATCH($B$2, resultados!$A$1:$ZZ$1, 0))</f>
        <v/>
      </c>
      <c r="C283">
        <f>INDEX(resultados!$A$2:$ZZ$428, 277, MATCH($B$3, resultados!$A$1:$ZZ$1, 0))</f>
        <v/>
      </c>
    </row>
    <row r="284">
      <c r="A284">
        <f>INDEX(resultados!$A$2:$ZZ$428, 278, MATCH($B$1, resultados!$A$1:$ZZ$1, 0))</f>
        <v/>
      </c>
      <c r="B284">
        <f>INDEX(resultados!$A$2:$ZZ$428, 278, MATCH($B$2, resultados!$A$1:$ZZ$1, 0))</f>
        <v/>
      </c>
      <c r="C284">
        <f>INDEX(resultados!$A$2:$ZZ$428, 278, MATCH($B$3, resultados!$A$1:$ZZ$1, 0))</f>
        <v/>
      </c>
    </row>
    <row r="285">
      <c r="A285">
        <f>INDEX(resultados!$A$2:$ZZ$428, 279, MATCH($B$1, resultados!$A$1:$ZZ$1, 0))</f>
        <v/>
      </c>
      <c r="B285">
        <f>INDEX(resultados!$A$2:$ZZ$428, 279, MATCH($B$2, resultados!$A$1:$ZZ$1, 0))</f>
        <v/>
      </c>
      <c r="C285">
        <f>INDEX(resultados!$A$2:$ZZ$428, 279, MATCH($B$3, resultados!$A$1:$ZZ$1, 0))</f>
        <v/>
      </c>
    </row>
    <row r="286">
      <c r="A286">
        <f>INDEX(resultados!$A$2:$ZZ$428, 280, MATCH($B$1, resultados!$A$1:$ZZ$1, 0))</f>
        <v/>
      </c>
      <c r="B286">
        <f>INDEX(resultados!$A$2:$ZZ$428, 280, MATCH($B$2, resultados!$A$1:$ZZ$1, 0))</f>
        <v/>
      </c>
      <c r="C286">
        <f>INDEX(resultados!$A$2:$ZZ$428, 280, MATCH($B$3, resultados!$A$1:$ZZ$1, 0))</f>
        <v/>
      </c>
    </row>
    <row r="287">
      <c r="A287">
        <f>INDEX(resultados!$A$2:$ZZ$428, 281, MATCH($B$1, resultados!$A$1:$ZZ$1, 0))</f>
        <v/>
      </c>
      <c r="B287">
        <f>INDEX(resultados!$A$2:$ZZ$428, 281, MATCH($B$2, resultados!$A$1:$ZZ$1, 0))</f>
        <v/>
      </c>
      <c r="C287">
        <f>INDEX(resultados!$A$2:$ZZ$428, 281, MATCH($B$3, resultados!$A$1:$ZZ$1, 0))</f>
        <v/>
      </c>
    </row>
    <row r="288">
      <c r="A288">
        <f>INDEX(resultados!$A$2:$ZZ$428, 282, MATCH($B$1, resultados!$A$1:$ZZ$1, 0))</f>
        <v/>
      </c>
      <c r="B288">
        <f>INDEX(resultados!$A$2:$ZZ$428, 282, MATCH($B$2, resultados!$A$1:$ZZ$1, 0))</f>
        <v/>
      </c>
      <c r="C288">
        <f>INDEX(resultados!$A$2:$ZZ$428, 282, MATCH($B$3, resultados!$A$1:$ZZ$1, 0))</f>
        <v/>
      </c>
    </row>
    <row r="289">
      <c r="A289">
        <f>INDEX(resultados!$A$2:$ZZ$428, 283, MATCH($B$1, resultados!$A$1:$ZZ$1, 0))</f>
        <v/>
      </c>
      <c r="B289">
        <f>INDEX(resultados!$A$2:$ZZ$428, 283, MATCH($B$2, resultados!$A$1:$ZZ$1, 0))</f>
        <v/>
      </c>
      <c r="C289">
        <f>INDEX(resultados!$A$2:$ZZ$428, 283, MATCH($B$3, resultados!$A$1:$ZZ$1, 0))</f>
        <v/>
      </c>
    </row>
    <row r="290">
      <c r="A290">
        <f>INDEX(resultados!$A$2:$ZZ$428, 284, MATCH($B$1, resultados!$A$1:$ZZ$1, 0))</f>
        <v/>
      </c>
      <c r="B290">
        <f>INDEX(resultados!$A$2:$ZZ$428, 284, MATCH($B$2, resultados!$A$1:$ZZ$1, 0))</f>
        <v/>
      </c>
      <c r="C290">
        <f>INDEX(resultados!$A$2:$ZZ$428, 284, MATCH($B$3, resultados!$A$1:$ZZ$1, 0))</f>
        <v/>
      </c>
    </row>
    <row r="291">
      <c r="A291">
        <f>INDEX(resultados!$A$2:$ZZ$428, 285, MATCH($B$1, resultados!$A$1:$ZZ$1, 0))</f>
        <v/>
      </c>
      <c r="B291">
        <f>INDEX(resultados!$A$2:$ZZ$428, 285, MATCH($B$2, resultados!$A$1:$ZZ$1, 0))</f>
        <v/>
      </c>
      <c r="C291">
        <f>INDEX(resultados!$A$2:$ZZ$428, 285, MATCH($B$3, resultados!$A$1:$ZZ$1, 0))</f>
        <v/>
      </c>
    </row>
    <row r="292">
      <c r="A292">
        <f>INDEX(resultados!$A$2:$ZZ$428, 286, MATCH($B$1, resultados!$A$1:$ZZ$1, 0))</f>
        <v/>
      </c>
      <c r="B292">
        <f>INDEX(resultados!$A$2:$ZZ$428, 286, MATCH($B$2, resultados!$A$1:$ZZ$1, 0))</f>
        <v/>
      </c>
      <c r="C292">
        <f>INDEX(resultados!$A$2:$ZZ$428, 286, MATCH($B$3, resultados!$A$1:$ZZ$1, 0))</f>
        <v/>
      </c>
    </row>
    <row r="293">
      <c r="A293">
        <f>INDEX(resultados!$A$2:$ZZ$428, 287, MATCH($B$1, resultados!$A$1:$ZZ$1, 0))</f>
        <v/>
      </c>
      <c r="B293">
        <f>INDEX(resultados!$A$2:$ZZ$428, 287, MATCH($B$2, resultados!$A$1:$ZZ$1, 0))</f>
        <v/>
      </c>
      <c r="C293">
        <f>INDEX(resultados!$A$2:$ZZ$428, 287, MATCH($B$3, resultados!$A$1:$ZZ$1, 0))</f>
        <v/>
      </c>
    </row>
    <row r="294">
      <c r="A294">
        <f>INDEX(resultados!$A$2:$ZZ$428, 288, MATCH($B$1, resultados!$A$1:$ZZ$1, 0))</f>
        <v/>
      </c>
      <c r="B294">
        <f>INDEX(resultados!$A$2:$ZZ$428, 288, MATCH($B$2, resultados!$A$1:$ZZ$1, 0))</f>
        <v/>
      </c>
      <c r="C294">
        <f>INDEX(resultados!$A$2:$ZZ$428, 288, MATCH($B$3, resultados!$A$1:$ZZ$1, 0))</f>
        <v/>
      </c>
    </row>
    <row r="295">
      <c r="A295">
        <f>INDEX(resultados!$A$2:$ZZ$428, 289, MATCH($B$1, resultados!$A$1:$ZZ$1, 0))</f>
        <v/>
      </c>
      <c r="B295">
        <f>INDEX(resultados!$A$2:$ZZ$428, 289, MATCH($B$2, resultados!$A$1:$ZZ$1, 0))</f>
        <v/>
      </c>
      <c r="C295">
        <f>INDEX(resultados!$A$2:$ZZ$428, 289, MATCH($B$3, resultados!$A$1:$ZZ$1, 0))</f>
        <v/>
      </c>
    </row>
    <row r="296">
      <c r="A296">
        <f>INDEX(resultados!$A$2:$ZZ$428, 290, MATCH($B$1, resultados!$A$1:$ZZ$1, 0))</f>
        <v/>
      </c>
      <c r="B296">
        <f>INDEX(resultados!$A$2:$ZZ$428, 290, MATCH($B$2, resultados!$A$1:$ZZ$1, 0))</f>
        <v/>
      </c>
      <c r="C296">
        <f>INDEX(resultados!$A$2:$ZZ$428, 290, MATCH($B$3, resultados!$A$1:$ZZ$1, 0))</f>
        <v/>
      </c>
    </row>
    <row r="297">
      <c r="A297">
        <f>INDEX(resultados!$A$2:$ZZ$428, 291, MATCH($B$1, resultados!$A$1:$ZZ$1, 0))</f>
        <v/>
      </c>
      <c r="B297">
        <f>INDEX(resultados!$A$2:$ZZ$428, 291, MATCH($B$2, resultados!$A$1:$ZZ$1, 0))</f>
        <v/>
      </c>
      <c r="C297">
        <f>INDEX(resultados!$A$2:$ZZ$428, 291, MATCH($B$3, resultados!$A$1:$ZZ$1, 0))</f>
        <v/>
      </c>
    </row>
    <row r="298">
      <c r="A298">
        <f>INDEX(resultados!$A$2:$ZZ$428, 292, MATCH($B$1, resultados!$A$1:$ZZ$1, 0))</f>
        <v/>
      </c>
      <c r="B298">
        <f>INDEX(resultados!$A$2:$ZZ$428, 292, MATCH($B$2, resultados!$A$1:$ZZ$1, 0))</f>
        <v/>
      </c>
      <c r="C298">
        <f>INDEX(resultados!$A$2:$ZZ$428, 292, MATCH($B$3, resultados!$A$1:$ZZ$1, 0))</f>
        <v/>
      </c>
    </row>
    <row r="299">
      <c r="A299">
        <f>INDEX(resultados!$A$2:$ZZ$428, 293, MATCH($B$1, resultados!$A$1:$ZZ$1, 0))</f>
        <v/>
      </c>
      <c r="B299">
        <f>INDEX(resultados!$A$2:$ZZ$428, 293, MATCH($B$2, resultados!$A$1:$ZZ$1, 0))</f>
        <v/>
      </c>
      <c r="C299">
        <f>INDEX(resultados!$A$2:$ZZ$428, 293, MATCH($B$3, resultados!$A$1:$ZZ$1, 0))</f>
        <v/>
      </c>
    </row>
    <row r="300">
      <c r="A300">
        <f>INDEX(resultados!$A$2:$ZZ$428, 294, MATCH($B$1, resultados!$A$1:$ZZ$1, 0))</f>
        <v/>
      </c>
      <c r="B300">
        <f>INDEX(resultados!$A$2:$ZZ$428, 294, MATCH($B$2, resultados!$A$1:$ZZ$1, 0))</f>
        <v/>
      </c>
      <c r="C300">
        <f>INDEX(resultados!$A$2:$ZZ$428, 294, MATCH($B$3, resultados!$A$1:$ZZ$1, 0))</f>
        <v/>
      </c>
    </row>
    <row r="301">
      <c r="A301">
        <f>INDEX(resultados!$A$2:$ZZ$428, 295, MATCH($B$1, resultados!$A$1:$ZZ$1, 0))</f>
        <v/>
      </c>
      <c r="B301">
        <f>INDEX(resultados!$A$2:$ZZ$428, 295, MATCH($B$2, resultados!$A$1:$ZZ$1, 0))</f>
        <v/>
      </c>
      <c r="C301">
        <f>INDEX(resultados!$A$2:$ZZ$428, 295, MATCH($B$3, resultados!$A$1:$ZZ$1, 0))</f>
        <v/>
      </c>
    </row>
    <row r="302">
      <c r="A302">
        <f>INDEX(resultados!$A$2:$ZZ$428, 296, MATCH($B$1, resultados!$A$1:$ZZ$1, 0))</f>
        <v/>
      </c>
      <c r="B302">
        <f>INDEX(resultados!$A$2:$ZZ$428, 296, MATCH($B$2, resultados!$A$1:$ZZ$1, 0))</f>
        <v/>
      </c>
      <c r="C302">
        <f>INDEX(resultados!$A$2:$ZZ$428, 296, MATCH($B$3, resultados!$A$1:$ZZ$1, 0))</f>
        <v/>
      </c>
    </row>
    <row r="303">
      <c r="A303">
        <f>INDEX(resultados!$A$2:$ZZ$428, 297, MATCH($B$1, resultados!$A$1:$ZZ$1, 0))</f>
        <v/>
      </c>
      <c r="B303">
        <f>INDEX(resultados!$A$2:$ZZ$428, 297, MATCH($B$2, resultados!$A$1:$ZZ$1, 0))</f>
        <v/>
      </c>
      <c r="C303">
        <f>INDEX(resultados!$A$2:$ZZ$428, 297, MATCH($B$3, resultados!$A$1:$ZZ$1, 0))</f>
        <v/>
      </c>
    </row>
    <row r="304">
      <c r="A304">
        <f>INDEX(resultados!$A$2:$ZZ$428, 298, MATCH($B$1, resultados!$A$1:$ZZ$1, 0))</f>
        <v/>
      </c>
      <c r="B304">
        <f>INDEX(resultados!$A$2:$ZZ$428, 298, MATCH($B$2, resultados!$A$1:$ZZ$1, 0))</f>
        <v/>
      </c>
      <c r="C304">
        <f>INDEX(resultados!$A$2:$ZZ$428, 298, MATCH($B$3, resultados!$A$1:$ZZ$1, 0))</f>
        <v/>
      </c>
    </row>
    <row r="305">
      <c r="A305">
        <f>INDEX(resultados!$A$2:$ZZ$428, 299, MATCH($B$1, resultados!$A$1:$ZZ$1, 0))</f>
        <v/>
      </c>
      <c r="B305">
        <f>INDEX(resultados!$A$2:$ZZ$428, 299, MATCH($B$2, resultados!$A$1:$ZZ$1, 0))</f>
        <v/>
      </c>
      <c r="C305">
        <f>INDEX(resultados!$A$2:$ZZ$428, 299, MATCH($B$3, resultados!$A$1:$ZZ$1, 0))</f>
        <v/>
      </c>
    </row>
    <row r="306">
      <c r="A306">
        <f>INDEX(resultados!$A$2:$ZZ$428, 300, MATCH($B$1, resultados!$A$1:$ZZ$1, 0))</f>
        <v/>
      </c>
      <c r="B306">
        <f>INDEX(resultados!$A$2:$ZZ$428, 300, MATCH($B$2, resultados!$A$1:$ZZ$1, 0))</f>
        <v/>
      </c>
      <c r="C306">
        <f>INDEX(resultados!$A$2:$ZZ$428, 300, MATCH($B$3, resultados!$A$1:$ZZ$1, 0))</f>
        <v/>
      </c>
    </row>
    <row r="307">
      <c r="A307">
        <f>INDEX(resultados!$A$2:$ZZ$428, 301, MATCH($B$1, resultados!$A$1:$ZZ$1, 0))</f>
        <v/>
      </c>
      <c r="B307">
        <f>INDEX(resultados!$A$2:$ZZ$428, 301, MATCH($B$2, resultados!$A$1:$ZZ$1, 0))</f>
        <v/>
      </c>
      <c r="C307">
        <f>INDEX(resultados!$A$2:$ZZ$428, 301, MATCH($B$3, resultados!$A$1:$ZZ$1, 0))</f>
        <v/>
      </c>
    </row>
    <row r="308">
      <c r="A308">
        <f>INDEX(resultados!$A$2:$ZZ$428, 302, MATCH($B$1, resultados!$A$1:$ZZ$1, 0))</f>
        <v/>
      </c>
      <c r="B308">
        <f>INDEX(resultados!$A$2:$ZZ$428, 302, MATCH($B$2, resultados!$A$1:$ZZ$1, 0))</f>
        <v/>
      </c>
      <c r="C308">
        <f>INDEX(resultados!$A$2:$ZZ$428, 302, MATCH($B$3, resultados!$A$1:$ZZ$1, 0))</f>
        <v/>
      </c>
    </row>
    <row r="309">
      <c r="A309">
        <f>INDEX(resultados!$A$2:$ZZ$428, 303, MATCH($B$1, resultados!$A$1:$ZZ$1, 0))</f>
        <v/>
      </c>
      <c r="B309">
        <f>INDEX(resultados!$A$2:$ZZ$428, 303, MATCH($B$2, resultados!$A$1:$ZZ$1, 0))</f>
        <v/>
      </c>
      <c r="C309">
        <f>INDEX(resultados!$A$2:$ZZ$428, 303, MATCH($B$3, resultados!$A$1:$ZZ$1, 0))</f>
        <v/>
      </c>
    </row>
    <row r="310">
      <c r="A310">
        <f>INDEX(resultados!$A$2:$ZZ$428, 304, MATCH($B$1, resultados!$A$1:$ZZ$1, 0))</f>
        <v/>
      </c>
      <c r="B310">
        <f>INDEX(resultados!$A$2:$ZZ$428, 304, MATCH($B$2, resultados!$A$1:$ZZ$1, 0))</f>
        <v/>
      </c>
      <c r="C310">
        <f>INDEX(resultados!$A$2:$ZZ$428, 304, MATCH($B$3, resultados!$A$1:$ZZ$1, 0))</f>
        <v/>
      </c>
    </row>
    <row r="311">
      <c r="A311">
        <f>INDEX(resultados!$A$2:$ZZ$428, 305, MATCH($B$1, resultados!$A$1:$ZZ$1, 0))</f>
        <v/>
      </c>
      <c r="B311">
        <f>INDEX(resultados!$A$2:$ZZ$428, 305, MATCH($B$2, resultados!$A$1:$ZZ$1, 0))</f>
        <v/>
      </c>
      <c r="C311">
        <f>INDEX(resultados!$A$2:$ZZ$428, 305, MATCH($B$3, resultados!$A$1:$ZZ$1, 0))</f>
        <v/>
      </c>
    </row>
    <row r="312">
      <c r="A312">
        <f>INDEX(resultados!$A$2:$ZZ$428, 306, MATCH($B$1, resultados!$A$1:$ZZ$1, 0))</f>
        <v/>
      </c>
      <c r="B312">
        <f>INDEX(resultados!$A$2:$ZZ$428, 306, MATCH($B$2, resultados!$A$1:$ZZ$1, 0))</f>
        <v/>
      </c>
      <c r="C312">
        <f>INDEX(resultados!$A$2:$ZZ$428, 306, MATCH($B$3, resultados!$A$1:$ZZ$1, 0))</f>
        <v/>
      </c>
    </row>
    <row r="313">
      <c r="A313">
        <f>INDEX(resultados!$A$2:$ZZ$428, 307, MATCH($B$1, resultados!$A$1:$ZZ$1, 0))</f>
        <v/>
      </c>
      <c r="B313">
        <f>INDEX(resultados!$A$2:$ZZ$428, 307, MATCH($B$2, resultados!$A$1:$ZZ$1, 0))</f>
        <v/>
      </c>
      <c r="C313">
        <f>INDEX(resultados!$A$2:$ZZ$428, 307, MATCH($B$3, resultados!$A$1:$ZZ$1, 0))</f>
        <v/>
      </c>
    </row>
    <row r="314">
      <c r="A314">
        <f>INDEX(resultados!$A$2:$ZZ$428, 308, MATCH($B$1, resultados!$A$1:$ZZ$1, 0))</f>
        <v/>
      </c>
      <c r="B314">
        <f>INDEX(resultados!$A$2:$ZZ$428, 308, MATCH($B$2, resultados!$A$1:$ZZ$1, 0))</f>
        <v/>
      </c>
      <c r="C314">
        <f>INDEX(resultados!$A$2:$ZZ$428, 308, MATCH($B$3, resultados!$A$1:$ZZ$1, 0))</f>
        <v/>
      </c>
    </row>
    <row r="315">
      <c r="A315">
        <f>INDEX(resultados!$A$2:$ZZ$428, 309, MATCH($B$1, resultados!$A$1:$ZZ$1, 0))</f>
        <v/>
      </c>
      <c r="B315">
        <f>INDEX(resultados!$A$2:$ZZ$428, 309, MATCH($B$2, resultados!$A$1:$ZZ$1, 0))</f>
        <v/>
      </c>
      <c r="C315">
        <f>INDEX(resultados!$A$2:$ZZ$428, 309, MATCH($B$3, resultados!$A$1:$ZZ$1, 0))</f>
        <v/>
      </c>
    </row>
    <row r="316">
      <c r="A316">
        <f>INDEX(resultados!$A$2:$ZZ$428, 310, MATCH($B$1, resultados!$A$1:$ZZ$1, 0))</f>
        <v/>
      </c>
      <c r="B316">
        <f>INDEX(resultados!$A$2:$ZZ$428, 310, MATCH($B$2, resultados!$A$1:$ZZ$1, 0))</f>
        <v/>
      </c>
      <c r="C316">
        <f>INDEX(resultados!$A$2:$ZZ$428, 310, MATCH($B$3, resultados!$A$1:$ZZ$1, 0))</f>
        <v/>
      </c>
    </row>
    <row r="317">
      <c r="A317">
        <f>INDEX(resultados!$A$2:$ZZ$428, 311, MATCH($B$1, resultados!$A$1:$ZZ$1, 0))</f>
        <v/>
      </c>
      <c r="B317">
        <f>INDEX(resultados!$A$2:$ZZ$428, 311, MATCH($B$2, resultados!$A$1:$ZZ$1, 0))</f>
        <v/>
      </c>
      <c r="C317">
        <f>INDEX(resultados!$A$2:$ZZ$428, 311, MATCH($B$3, resultados!$A$1:$ZZ$1, 0))</f>
        <v/>
      </c>
    </row>
    <row r="318">
      <c r="A318">
        <f>INDEX(resultados!$A$2:$ZZ$428, 312, MATCH($B$1, resultados!$A$1:$ZZ$1, 0))</f>
        <v/>
      </c>
      <c r="B318">
        <f>INDEX(resultados!$A$2:$ZZ$428, 312, MATCH($B$2, resultados!$A$1:$ZZ$1, 0))</f>
        <v/>
      </c>
      <c r="C318">
        <f>INDEX(resultados!$A$2:$ZZ$428, 312, MATCH($B$3, resultados!$A$1:$ZZ$1, 0))</f>
        <v/>
      </c>
    </row>
    <row r="319">
      <c r="A319">
        <f>INDEX(resultados!$A$2:$ZZ$428, 313, MATCH($B$1, resultados!$A$1:$ZZ$1, 0))</f>
        <v/>
      </c>
      <c r="B319">
        <f>INDEX(resultados!$A$2:$ZZ$428, 313, MATCH($B$2, resultados!$A$1:$ZZ$1, 0))</f>
        <v/>
      </c>
      <c r="C319">
        <f>INDEX(resultados!$A$2:$ZZ$428, 313, MATCH($B$3, resultados!$A$1:$ZZ$1, 0))</f>
        <v/>
      </c>
    </row>
    <row r="320">
      <c r="A320">
        <f>INDEX(resultados!$A$2:$ZZ$428, 314, MATCH($B$1, resultados!$A$1:$ZZ$1, 0))</f>
        <v/>
      </c>
      <c r="B320">
        <f>INDEX(resultados!$A$2:$ZZ$428, 314, MATCH($B$2, resultados!$A$1:$ZZ$1, 0))</f>
        <v/>
      </c>
      <c r="C320">
        <f>INDEX(resultados!$A$2:$ZZ$428, 314, MATCH($B$3, resultados!$A$1:$ZZ$1, 0))</f>
        <v/>
      </c>
    </row>
    <row r="321">
      <c r="A321">
        <f>INDEX(resultados!$A$2:$ZZ$428, 315, MATCH($B$1, resultados!$A$1:$ZZ$1, 0))</f>
        <v/>
      </c>
      <c r="B321">
        <f>INDEX(resultados!$A$2:$ZZ$428, 315, MATCH($B$2, resultados!$A$1:$ZZ$1, 0))</f>
        <v/>
      </c>
      <c r="C321">
        <f>INDEX(resultados!$A$2:$ZZ$428, 315, MATCH($B$3, resultados!$A$1:$ZZ$1, 0))</f>
        <v/>
      </c>
    </row>
    <row r="322">
      <c r="A322">
        <f>INDEX(resultados!$A$2:$ZZ$428, 316, MATCH($B$1, resultados!$A$1:$ZZ$1, 0))</f>
        <v/>
      </c>
      <c r="B322">
        <f>INDEX(resultados!$A$2:$ZZ$428, 316, MATCH($B$2, resultados!$A$1:$ZZ$1, 0))</f>
        <v/>
      </c>
      <c r="C322">
        <f>INDEX(resultados!$A$2:$ZZ$428, 316, MATCH($B$3, resultados!$A$1:$ZZ$1, 0))</f>
        <v/>
      </c>
    </row>
    <row r="323">
      <c r="A323">
        <f>INDEX(resultados!$A$2:$ZZ$428, 317, MATCH($B$1, resultados!$A$1:$ZZ$1, 0))</f>
        <v/>
      </c>
      <c r="B323">
        <f>INDEX(resultados!$A$2:$ZZ$428, 317, MATCH($B$2, resultados!$A$1:$ZZ$1, 0))</f>
        <v/>
      </c>
      <c r="C323">
        <f>INDEX(resultados!$A$2:$ZZ$428, 317, MATCH($B$3, resultados!$A$1:$ZZ$1, 0))</f>
        <v/>
      </c>
    </row>
    <row r="324">
      <c r="A324">
        <f>INDEX(resultados!$A$2:$ZZ$428, 318, MATCH($B$1, resultados!$A$1:$ZZ$1, 0))</f>
        <v/>
      </c>
      <c r="B324">
        <f>INDEX(resultados!$A$2:$ZZ$428, 318, MATCH($B$2, resultados!$A$1:$ZZ$1, 0))</f>
        <v/>
      </c>
      <c r="C324">
        <f>INDEX(resultados!$A$2:$ZZ$428, 318, MATCH($B$3, resultados!$A$1:$ZZ$1, 0))</f>
        <v/>
      </c>
    </row>
    <row r="325">
      <c r="A325">
        <f>INDEX(resultados!$A$2:$ZZ$428, 319, MATCH($B$1, resultados!$A$1:$ZZ$1, 0))</f>
        <v/>
      </c>
      <c r="B325">
        <f>INDEX(resultados!$A$2:$ZZ$428, 319, MATCH($B$2, resultados!$A$1:$ZZ$1, 0))</f>
        <v/>
      </c>
      <c r="C325">
        <f>INDEX(resultados!$A$2:$ZZ$428, 319, MATCH($B$3, resultados!$A$1:$ZZ$1, 0))</f>
        <v/>
      </c>
    </row>
    <row r="326">
      <c r="A326">
        <f>INDEX(resultados!$A$2:$ZZ$428, 320, MATCH($B$1, resultados!$A$1:$ZZ$1, 0))</f>
        <v/>
      </c>
      <c r="B326">
        <f>INDEX(resultados!$A$2:$ZZ$428, 320, MATCH($B$2, resultados!$A$1:$ZZ$1, 0))</f>
        <v/>
      </c>
      <c r="C326">
        <f>INDEX(resultados!$A$2:$ZZ$428, 320, MATCH($B$3, resultados!$A$1:$ZZ$1, 0))</f>
        <v/>
      </c>
    </row>
    <row r="327">
      <c r="A327">
        <f>INDEX(resultados!$A$2:$ZZ$428, 321, MATCH($B$1, resultados!$A$1:$ZZ$1, 0))</f>
        <v/>
      </c>
      <c r="B327">
        <f>INDEX(resultados!$A$2:$ZZ$428, 321, MATCH($B$2, resultados!$A$1:$ZZ$1, 0))</f>
        <v/>
      </c>
      <c r="C327">
        <f>INDEX(resultados!$A$2:$ZZ$428, 321, MATCH($B$3, resultados!$A$1:$ZZ$1, 0))</f>
        <v/>
      </c>
    </row>
    <row r="328">
      <c r="A328">
        <f>INDEX(resultados!$A$2:$ZZ$428, 322, MATCH($B$1, resultados!$A$1:$ZZ$1, 0))</f>
        <v/>
      </c>
      <c r="B328">
        <f>INDEX(resultados!$A$2:$ZZ$428, 322, MATCH($B$2, resultados!$A$1:$ZZ$1, 0))</f>
        <v/>
      </c>
      <c r="C328">
        <f>INDEX(resultados!$A$2:$ZZ$428, 322, MATCH($B$3, resultados!$A$1:$ZZ$1, 0))</f>
        <v/>
      </c>
    </row>
    <row r="329">
      <c r="A329">
        <f>INDEX(resultados!$A$2:$ZZ$428, 323, MATCH($B$1, resultados!$A$1:$ZZ$1, 0))</f>
        <v/>
      </c>
      <c r="B329">
        <f>INDEX(resultados!$A$2:$ZZ$428, 323, MATCH($B$2, resultados!$A$1:$ZZ$1, 0))</f>
        <v/>
      </c>
      <c r="C329">
        <f>INDEX(resultados!$A$2:$ZZ$428, 323, MATCH($B$3, resultados!$A$1:$ZZ$1, 0))</f>
        <v/>
      </c>
    </row>
    <row r="330">
      <c r="A330">
        <f>INDEX(resultados!$A$2:$ZZ$428, 324, MATCH($B$1, resultados!$A$1:$ZZ$1, 0))</f>
        <v/>
      </c>
      <c r="B330">
        <f>INDEX(resultados!$A$2:$ZZ$428, 324, MATCH($B$2, resultados!$A$1:$ZZ$1, 0))</f>
        <v/>
      </c>
      <c r="C330">
        <f>INDEX(resultados!$A$2:$ZZ$428, 324, MATCH($B$3, resultados!$A$1:$ZZ$1, 0))</f>
        <v/>
      </c>
    </row>
    <row r="331">
      <c r="A331">
        <f>INDEX(resultados!$A$2:$ZZ$428, 325, MATCH($B$1, resultados!$A$1:$ZZ$1, 0))</f>
        <v/>
      </c>
      <c r="B331">
        <f>INDEX(resultados!$A$2:$ZZ$428, 325, MATCH($B$2, resultados!$A$1:$ZZ$1, 0))</f>
        <v/>
      </c>
      <c r="C331">
        <f>INDEX(resultados!$A$2:$ZZ$428, 325, MATCH($B$3, resultados!$A$1:$ZZ$1, 0))</f>
        <v/>
      </c>
    </row>
    <row r="332">
      <c r="A332">
        <f>INDEX(resultados!$A$2:$ZZ$428, 326, MATCH($B$1, resultados!$A$1:$ZZ$1, 0))</f>
        <v/>
      </c>
      <c r="B332">
        <f>INDEX(resultados!$A$2:$ZZ$428, 326, MATCH($B$2, resultados!$A$1:$ZZ$1, 0))</f>
        <v/>
      </c>
      <c r="C332">
        <f>INDEX(resultados!$A$2:$ZZ$428, 326, MATCH($B$3, resultados!$A$1:$ZZ$1, 0))</f>
        <v/>
      </c>
    </row>
    <row r="333">
      <c r="A333">
        <f>INDEX(resultados!$A$2:$ZZ$428, 327, MATCH($B$1, resultados!$A$1:$ZZ$1, 0))</f>
        <v/>
      </c>
      <c r="B333">
        <f>INDEX(resultados!$A$2:$ZZ$428, 327, MATCH($B$2, resultados!$A$1:$ZZ$1, 0))</f>
        <v/>
      </c>
      <c r="C333">
        <f>INDEX(resultados!$A$2:$ZZ$428, 327, MATCH($B$3, resultados!$A$1:$ZZ$1, 0))</f>
        <v/>
      </c>
    </row>
    <row r="334">
      <c r="A334">
        <f>INDEX(resultados!$A$2:$ZZ$428, 328, MATCH($B$1, resultados!$A$1:$ZZ$1, 0))</f>
        <v/>
      </c>
      <c r="B334">
        <f>INDEX(resultados!$A$2:$ZZ$428, 328, MATCH($B$2, resultados!$A$1:$ZZ$1, 0))</f>
        <v/>
      </c>
      <c r="C334">
        <f>INDEX(resultados!$A$2:$ZZ$428, 328, MATCH($B$3, resultados!$A$1:$ZZ$1, 0))</f>
        <v/>
      </c>
    </row>
    <row r="335">
      <c r="A335">
        <f>INDEX(resultados!$A$2:$ZZ$428, 329, MATCH($B$1, resultados!$A$1:$ZZ$1, 0))</f>
        <v/>
      </c>
      <c r="B335">
        <f>INDEX(resultados!$A$2:$ZZ$428, 329, MATCH($B$2, resultados!$A$1:$ZZ$1, 0))</f>
        <v/>
      </c>
      <c r="C335">
        <f>INDEX(resultados!$A$2:$ZZ$428, 329, MATCH($B$3, resultados!$A$1:$ZZ$1, 0))</f>
        <v/>
      </c>
    </row>
    <row r="336">
      <c r="A336">
        <f>INDEX(resultados!$A$2:$ZZ$428, 330, MATCH($B$1, resultados!$A$1:$ZZ$1, 0))</f>
        <v/>
      </c>
      <c r="B336">
        <f>INDEX(resultados!$A$2:$ZZ$428, 330, MATCH($B$2, resultados!$A$1:$ZZ$1, 0))</f>
        <v/>
      </c>
      <c r="C336">
        <f>INDEX(resultados!$A$2:$ZZ$428, 330, MATCH($B$3, resultados!$A$1:$ZZ$1, 0))</f>
        <v/>
      </c>
    </row>
    <row r="337">
      <c r="A337">
        <f>INDEX(resultados!$A$2:$ZZ$428, 331, MATCH($B$1, resultados!$A$1:$ZZ$1, 0))</f>
        <v/>
      </c>
      <c r="B337">
        <f>INDEX(resultados!$A$2:$ZZ$428, 331, MATCH($B$2, resultados!$A$1:$ZZ$1, 0))</f>
        <v/>
      </c>
      <c r="C337">
        <f>INDEX(resultados!$A$2:$ZZ$428, 331, MATCH($B$3, resultados!$A$1:$ZZ$1, 0))</f>
        <v/>
      </c>
    </row>
    <row r="338">
      <c r="A338">
        <f>INDEX(resultados!$A$2:$ZZ$428, 332, MATCH($B$1, resultados!$A$1:$ZZ$1, 0))</f>
        <v/>
      </c>
      <c r="B338">
        <f>INDEX(resultados!$A$2:$ZZ$428, 332, MATCH($B$2, resultados!$A$1:$ZZ$1, 0))</f>
        <v/>
      </c>
      <c r="C338">
        <f>INDEX(resultados!$A$2:$ZZ$428, 332, MATCH($B$3, resultados!$A$1:$ZZ$1, 0))</f>
        <v/>
      </c>
    </row>
    <row r="339">
      <c r="A339">
        <f>INDEX(resultados!$A$2:$ZZ$428, 333, MATCH($B$1, resultados!$A$1:$ZZ$1, 0))</f>
        <v/>
      </c>
      <c r="B339">
        <f>INDEX(resultados!$A$2:$ZZ$428, 333, MATCH($B$2, resultados!$A$1:$ZZ$1, 0))</f>
        <v/>
      </c>
      <c r="C339">
        <f>INDEX(resultados!$A$2:$ZZ$428, 333, MATCH($B$3, resultados!$A$1:$ZZ$1, 0))</f>
        <v/>
      </c>
    </row>
    <row r="340">
      <c r="A340">
        <f>INDEX(resultados!$A$2:$ZZ$428, 334, MATCH($B$1, resultados!$A$1:$ZZ$1, 0))</f>
        <v/>
      </c>
      <c r="B340">
        <f>INDEX(resultados!$A$2:$ZZ$428, 334, MATCH($B$2, resultados!$A$1:$ZZ$1, 0))</f>
        <v/>
      </c>
      <c r="C340">
        <f>INDEX(resultados!$A$2:$ZZ$428, 334, MATCH($B$3, resultados!$A$1:$ZZ$1, 0))</f>
        <v/>
      </c>
    </row>
    <row r="341">
      <c r="A341">
        <f>INDEX(resultados!$A$2:$ZZ$428, 335, MATCH($B$1, resultados!$A$1:$ZZ$1, 0))</f>
        <v/>
      </c>
      <c r="B341">
        <f>INDEX(resultados!$A$2:$ZZ$428, 335, MATCH($B$2, resultados!$A$1:$ZZ$1, 0))</f>
        <v/>
      </c>
      <c r="C341">
        <f>INDEX(resultados!$A$2:$ZZ$428, 335, MATCH($B$3, resultados!$A$1:$ZZ$1, 0))</f>
        <v/>
      </c>
    </row>
    <row r="342">
      <c r="A342">
        <f>INDEX(resultados!$A$2:$ZZ$428, 336, MATCH($B$1, resultados!$A$1:$ZZ$1, 0))</f>
        <v/>
      </c>
      <c r="B342">
        <f>INDEX(resultados!$A$2:$ZZ$428, 336, MATCH($B$2, resultados!$A$1:$ZZ$1, 0))</f>
        <v/>
      </c>
      <c r="C342">
        <f>INDEX(resultados!$A$2:$ZZ$428, 336, MATCH($B$3, resultados!$A$1:$ZZ$1, 0))</f>
        <v/>
      </c>
    </row>
    <row r="343">
      <c r="A343">
        <f>INDEX(resultados!$A$2:$ZZ$428, 337, MATCH($B$1, resultados!$A$1:$ZZ$1, 0))</f>
        <v/>
      </c>
      <c r="B343">
        <f>INDEX(resultados!$A$2:$ZZ$428, 337, MATCH($B$2, resultados!$A$1:$ZZ$1, 0))</f>
        <v/>
      </c>
      <c r="C343">
        <f>INDEX(resultados!$A$2:$ZZ$428, 337, MATCH($B$3, resultados!$A$1:$ZZ$1, 0))</f>
        <v/>
      </c>
    </row>
    <row r="344">
      <c r="A344">
        <f>INDEX(resultados!$A$2:$ZZ$428, 338, MATCH($B$1, resultados!$A$1:$ZZ$1, 0))</f>
        <v/>
      </c>
      <c r="B344">
        <f>INDEX(resultados!$A$2:$ZZ$428, 338, MATCH($B$2, resultados!$A$1:$ZZ$1, 0))</f>
        <v/>
      </c>
      <c r="C344">
        <f>INDEX(resultados!$A$2:$ZZ$428, 338, MATCH($B$3, resultados!$A$1:$ZZ$1, 0))</f>
        <v/>
      </c>
    </row>
    <row r="345">
      <c r="A345">
        <f>INDEX(resultados!$A$2:$ZZ$428, 339, MATCH($B$1, resultados!$A$1:$ZZ$1, 0))</f>
        <v/>
      </c>
      <c r="B345">
        <f>INDEX(resultados!$A$2:$ZZ$428, 339, MATCH($B$2, resultados!$A$1:$ZZ$1, 0))</f>
        <v/>
      </c>
      <c r="C345">
        <f>INDEX(resultados!$A$2:$ZZ$428, 339, MATCH($B$3, resultados!$A$1:$ZZ$1, 0))</f>
        <v/>
      </c>
    </row>
    <row r="346">
      <c r="A346">
        <f>INDEX(resultados!$A$2:$ZZ$428, 340, MATCH($B$1, resultados!$A$1:$ZZ$1, 0))</f>
        <v/>
      </c>
      <c r="B346">
        <f>INDEX(resultados!$A$2:$ZZ$428, 340, MATCH($B$2, resultados!$A$1:$ZZ$1, 0))</f>
        <v/>
      </c>
      <c r="C346">
        <f>INDEX(resultados!$A$2:$ZZ$428, 340, MATCH($B$3, resultados!$A$1:$ZZ$1, 0))</f>
        <v/>
      </c>
    </row>
    <row r="347">
      <c r="A347">
        <f>INDEX(resultados!$A$2:$ZZ$428, 341, MATCH($B$1, resultados!$A$1:$ZZ$1, 0))</f>
        <v/>
      </c>
      <c r="B347">
        <f>INDEX(resultados!$A$2:$ZZ$428, 341, MATCH($B$2, resultados!$A$1:$ZZ$1, 0))</f>
        <v/>
      </c>
      <c r="C347">
        <f>INDEX(resultados!$A$2:$ZZ$428, 341, MATCH($B$3, resultados!$A$1:$ZZ$1, 0))</f>
        <v/>
      </c>
    </row>
    <row r="348">
      <c r="A348">
        <f>INDEX(resultados!$A$2:$ZZ$428, 342, MATCH($B$1, resultados!$A$1:$ZZ$1, 0))</f>
        <v/>
      </c>
      <c r="B348">
        <f>INDEX(resultados!$A$2:$ZZ$428, 342, MATCH($B$2, resultados!$A$1:$ZZ$1, 0))</f>
        <v/>
      </c>
      <c r="C348">
        <f>INDEX(resultados!$A$2:$ZZ$428, 342, MATCH($B$3, resultados!$A$1:$ZZ$1, 0))</f>
        <v/>
      </c>
    </row>
    <row r="349">
      <c r="A349">
        <f>INDEX(resultados!$A$2:$ZZ$428, 343, MATCH($B$1, resultados!$A$1:$ZZ$1, 0))</f>
        <v/>
      </c>
      <c r="B349">
        <f>INDEX(resultados!$A$2:$ZZ$428, 343, MATCH($B$2, resultados!$A$1:$ZZ$1, 0))</f>
        <v/>
      </c>
      <c r="C349">
        <f>INDEX(resultados!$A$2:$ZZ$428, 343, MATCH($B$3, resultados!$A$1:$ZZ$1, 0))</f>
        <v/>
      </c>
    </row>
    <row r="350">
      <c r="A350">
        <f>INDEX(resultados!$A$2:$ZZ$428, 344, MATCH($B$1, resultados!$A$1:$ZZ$1, 0))</f>
        <v/>
      </c>
      <c r="B350">
        <f>INDEX(resultados!$A$2:$ZZ$428, 344, MATCH($B$2, resultados!$A$1:$ZZ$1, 0))</f>
        <v/>
      </c>
      <c r="C350">
        <f>INDEX(resultados!$A$2:$ZZ$428, 344, MATCH($B$3, resultados!$A$1:$ZZ$1, 0))</f>
        <v/>
      </c>
    </row>
    <row r="351">
      <c r="A351">
        <f>INDEX(resultados!$A$2:$ZZ$428, 345, MATCH($B$1, resultados!$A$1:$ZZ$1, 0))</f>
        <v/>
      </c>
      <c r="B351">
        <f>INDEX(resultados!$A$2:$ZZ$428, 345, MATCH($B$2, resultados!$A$1:$ZZ$1, 0))</f>
        <v/>
      </c>
      <c r="C351">
        <f>INDEX(resultados!$A$2:$ZZ$428, 345, MATCH($B$3, resultados!$A$1:$ZZ$1, 0))</f>
        <v/>
      </c>
    </row>
    <row r="352">
      <c r="A352">
        <f>INDEX(resultados!$A$2:$ZZ$428, 346, MATCH($B$1, resultados!$A$1:$ZZ$1, 0))</f>
        <v/>
      </c>
      <c r="B352">
        <f>INDEX(resultados!$A$2:$ZZ$428, 346, MATCH($B$2, resultados!$A$1:$ZZ$1, 0))</f>
        <v/>
      </c>
      <c r="C352">
        <f>INDEX(resultados!$A$2:$ZZ$428, 346, MATCH($B$3, resultados!$A$1:$ZZ$1, 0))</f>
        <v/>
      </c>
    </row>
    <row r="353">
      <c r="A353">
        <f>INDEX(resultados!$A$2:$ZZ$428, 347, MATCH($B$1, resultados!$A$1:$ZZ$1, 0))</f>
        <v/>
      </c>
      <c r="B353">
        <f>INDEX(resultados!$A$2:$ZZ$428, 347, MATCH($B$2, resultados!$A$1:$ZZ$1, 0))</f>
        <v/>
      </c>
      <c r="C353">
        <f>INDEX(resultados!$A$2:$ZZ$428, 347, MATCH($B$3, resultados!$A$1:$ZZ$1, 0))</f>
        <v/>
      </c>
    </row>
    <row r="354">
      <c r="A354">
        <f>INDEX(resultados!$A$2:$ZZ$428, 348, MATCH($B$1, resultados!$A$1:$ZZ$1, 0))</f>
        <v/>
      </c>
      <c r="B354">
        <f>INDEX(resultados!$A$2:$ZZ$428, 348, MATCH($B$2, resultados!$A$1:$ZZ$1, 0))</f>
        <v/>
      </c>
      <c r="C354">
        <f>INDEX(resultados!$A$2:$ZZ$428, 348, MATCH($B$3, resultados!$A$1:$ZZ$1, 0))</f>
        <v/>
      </c>
    </row>
    <row r="355">
      <c r="A355">
        <f>INDEX(resultados!$A$2:$ZZ$428, 349, MATCH($B$1, resultados!$A$1:$ZZ$1, 0))</f>
        <v/>
      </c>
      <c r="B355">
        <f>INDEX(resultados!$A$2:$ZZ$428, 349, MATCH($B$2, resultados!$A$1:$ZZ$1, 0))</f>
        <v/>
      </c>
      <c r="C355">
        <f>INDEX(resultados!$A$2:$ZZ$428, 349, MATCH($B$3, resultados!$A$1:$ZZ$1, 0))</f>
        <v/>
      </c>
    </row>
    <row r="356">
      <c r="A356">
        <f>INDEX(resultados!$A$2:$ZZ$428, 350, MATCH($B$1, resultados!$A$1:$ZZ$1, 0))</f>
        <v/>
      </c>
      <c r="B356">
        <f>INDEX(resultados!$A$2:$ZZ$428, 350, MATCH($B$2, resultados!$A$1:$ZZ$1, 0))</f>
        <v/>
      </c>
      <c r="C356">
        <f>INDEX(resultados!$A$2:$ZZ$428, 350, MATCH($B$3, resultados!$A$1:$ZZ$1, 0))</f>
        <v/>
      </c>
    </row>
    <row r="357">
      <c r="A357">
        <f>INDEX(resultados!$A$2:$ZZ$428, 351, MATCH($B$1, resultados!$A$1:$ZZ$1, 0))</f>
        <v/>
      </c>
      <c r="B357">
        <f>INDEX(resultados!$A$2:$ZZ$428, 351, MATCH($B$2, resultados!$A$1:$ZZ$1, 0))</f>
        <v/>
      </c>
      <c r="C357">
        <f>INDEX(resultados!$A$2:$ZZ$428, 351, MATCH($B$3, resultados!$A$1:$ZZ$1, 0))</f>
        <v/>
      </c>
    </row>
    <row r="358">
      <c r="A358">
        <f>INDEX(resultados!$A$2:$ZZ$428, 352, MATCH($B$1, resultados!$A$1:$ZZ$1, 0))</f>
        <v/>
      </c>
      <c r="B358">
        <f>INDEX(resultados!$A$2:$ZZ$428, 352, MATCH($B$2, resultados!$A$1:$ZZ$1, 0))</f>
        <v/>
      </c>
      <c r="C358">
        <f>INDEX(resultados!$A$2:$ZZ$428, 352, MATCH($B$3, resultados!$A$1:$ZZ$1, 0))</f>
        <v/>
      </c>
    </row>
    <row r="359">
      <c r="A359">
        <f>INDEX(resultados!$A$2:$ZZ$428, 353, MATCH($B$1, resultados!$A$1:$ZZ$1, 0))</f>
        <v/>
      </c>
      <c r="B359">
        <f>INDEX(resultados!$A$2:$ZZ$428, 353, MATCH($B$2, resultados!$A$1:$ZZ$1, 0))</f>
        <v/>
      </c>
      <c r="C359">
        <f>INDEX(resultados!$A$2:$ZZ$428, 353, MATCH($B$3, resultados!$A$1:$ZZ$1, 0))</f>
        <v/>
      </c>
    </row>
    <row r="360">
      <c r="A360">
        <f>INDEX(resultados!$A$2:$ZZ$428, 354, MATCH($B$1, resultados!$A$1:$ZZ$1, 0))</f>
        <v/>
      </c>
      <c r="B360">
        <f>INDEX(resultados!$A$2:$ZZ$428, 354, MATCH($B$2, resultados!$A$1:$ZZ$1, 0))</f>
        <v/>
      </c>
      <c r="C360">
        <f>INDEX(resultados!$A$2:$ZZ$428, 354, MATCH($B$3, resultados!$A$1:$ZZ$1, 0))</f>
        <v/>
      </c>
    </row>
    <row r="361">
      <c r="A361">
        <f>INDEX(resultados!$A$2:$ZZ$428, 355, MATCH($B$1, resultados!$A$1:$ZZ$1, 0))</f>
        <v/>
      </c>
      <c r="B361">
        <f>INDEX(resultados!$A$2:$ZZ$428, 355, MATCH($B$2, resultados!$A$1:$ZZ$1, 0))</f>
        <v/>
      </c>
      <c r="C361">
        <f>INDEX(resultados!$A$2:$ZZ$428, 355, MATCH($B$3, resultados!$A$1:$ZZ$1, 0))</f>
        <v/>
      </c>
    </row>
    <row r="362">
      <c r="A362">
        <f>INDEX(resultados!$A$2:$ZZ$428, 356, MATCH($B$1, resultados!$A$1:$ZZ$1, 0))</f>
        <v/>
      </c>
      <c r="B362">
        <f>INDEX(resultados!$A$2:$ZZ$428, 356, MATCH($B$2, resultados!$A$1:$ZZ$1, 0))</f>
        <v/>
      </c>
      <c r="C362">
        <f>INDEX(resultados!$A$2:$ZZ$428, 356, MATCH($B$3, resultados!$A$1:$ZZ$1, 0))</f>
        <v/>
      </c>
    </row>
    <row r="363">
      <c r="A363">
        <f>INDEX(resultados!$A$2:$ZZ$428, 357, MATCH($B$1, resultados!$A$1:$ZZ$1, 0))</f>
        <v/>
      </c>
      <c r="B363">
        <f>INDEX(resultados!$A$2:$ZZ$428, 357, MATCH($B$2, resultados!$A$1:$ZZ$1, 0))</f>
        <v/>
      </c>
      <c r="C363">
        <f>INDEX(resultados!$A$2:$ZZ$428, 357, MATCH($B$3, resultados!$A$1:$ZZ$1, 0))</f>
        <v/>
      </c>
    </row>
    <row r="364">
      <c r="A364">
        <f>INDEX(resultados!$A$2:$ZZ$428, 358, MATCH($B$1, resultados!$A$1:$ZZ$1, 0))</f>
        <v/>
      </c>
      <c r="B364">
        <f>INDEX(resultados!$A$2:$ZZ$428, 358, MATCH($B$2, resultados!$A$1:$ZZ$1, 0))</f>
        <v/>
      </c>
      <c r="C364">
        <f>INDEX(resultados!$A$2:$ZZ$428, 358, MATCH($B$3, resultados!$A$1:$ZZ$1, 0))</f>
        <v/>
      </c>
    </row>
    <row r="365">
      <c r="A365">
        <f>INDEX(resultados!$A$2:$ZZ$428, 359, MATCH($B$1, resultados!$A$1:$ZZ$1, 0))</f>
        <v/>
      </c>
      <c r="B365">
        <f>INDEX(resultados!$A$2:$ZZ$428, 359, MATCH($B$2, resultados!$A$1:$ZZ$1, 0))</f>
        <v/>
      </c>
      <c r="C365">
        <f>INDEX(resultados!$A$2:$ZZ$428, 359, MATCH($B$3, resultados!$A$1:$ZZ$1, 0))</f>
        <v/>
      </c>
    </row>
    <row r="366">
      <c r="A366">
        <f>INDEX(resultados!$A$2:$ZZ$428, 360, MATCH($B$1, resultados!$A$1:$ZZ$1, 0))</f>
        <v/>
      </c>
      <c r="B366">
        <f>INDEX(resultados!$A$2:$ZZ$428, 360, MATCH($B$2, resultados!$A$1:$ZZ$1, 0))</f>
        <v/>
      </c>
      <c r="C366">
        <f>INDEX(resultados!$A$2:$ZZ$428, 360, MATCH($B$3, resultados!$A$1:$ZZ$1, 0))</f>
        <v/>
      </c>
    </row>
    <row r="367">
      <c r="A367">
        <f>INDEX(resultados!$A$2:$ZZ$428, 361, MATCH($B$1, resultados!$A$1:$ZZ$1, 0))</f>
        <v/>
      </c>
      <c r="B367">
        <f>INDEX(resultados!$A$2:$ZZ$428, 361, MATCH($B$2, resultados!$A$1:$ZZ$1, 0))</f>
        <v/>
      </c>
      <c r="C367">
        <f>INDEX(resultados!$A$2:$ZZ$428, 361, MATCH($B$3, resultados!$A$1:$ZZ$1, 0))</f>
        <v/>
      </c>
    </row>
    <row r="368">
      <c r="A368">
        <f>INDEX(resultados!$A$2:$ZZ$428, 362, MATCH($B$1, resultados!$A$1:$ZZ$1, 0))</f>
        <v/>
      </c>
      <c r="B368">
        <f>INDEX(resultados!$A$2:$ZZ$428, 362, MATCH($B$2, resultados!$A$1:$ZZ$1, 0))</f>
        <v/>
      </c>
      <c r="C368">
        <f>INDEX(resultados!$A$2:$ZZ$428, 362, MATCH($B$3, resultados!$A$1:$ZZ$1, 0))</f>
        <v/>
      </c>
    </row>
    <row r="369">
      <c r="A369">
        <f>INDEX(resultados!$A$2:$ZZ$428, 363, MATCH($B$1, resultados!$A$1:$ZZ$1, 0))</f>
        <v/>
      </c>
      <c r="B369">
        <f>INDEX(resultados!$A$2:$ZZ$428, 363, MATCH($B$2, resultados!$A$1:$ZZ$1, 0))</f>
        <v/>
      </c>
      <c r="C369">
        <f>INDEX(resultados!$A$2:$ZZ$428, 363, MATCH($B$3, resultados!$A$1:$ZZ$1, 0))</f>
        <v/>
      </c>
    </row>
    <row r="370">
      <c r="A370">
        <f>INDEX(resultados!$A$2:$ZZ$428, 364, MATCH($B$1, resultados!$A$1:$ZZ$1, 0))</f>
        <v/>
      </c>
      <c r="B370">
        <f>INDEX(resultados!$A$2:$ZZ$428, 364, MATCH($B$2, resultados!$A$1:$ZZ$1, 0))</f>
        <v/>
      </c>
      <c r="C370">
        <f>INDEX(resultados!$A$2:$ZZ$428, 364, MATCH($B$3, resultados!$A$1:$ZZ$1, 0))</f>
        <v/>
      </c>
    </row>
    <row r="371">
      <c r="A371">
        <f>INDEX(resultados!$A$2:$ZZ$428, 365, MATCH($B$1, resultados!$A$1:$ZZ$1, 0))</f>
        <v/>
      </c>
      <c r="B371">
        <f>INDEX(resultados!$A$2:$ZZ$428, 365, MATCH($B$2, resultados!$A$1:$ZZ$1, 0))</f>
        <v/>
      </c>
      <c r="C371">
        <f>INDEX(resultados!$A$2:$ZZ$428, 365, MATCH($B$3, resultados!$A$1:$ZZ$1, 0))</f>
        <v/>
      </c>
    </row>
    <row r="372">
      <c r="A372">
        <f>INDEX(resultados!$A$2:$ZZ$428, 366, MATCH($B$1, resultados!$A$1:$ZZ$1, 0))</f>
        <v/>
      </c>
      <c r="B372">
        <f>INDEX(resultados!$A$2:$ZZ$428, 366, MATCH($B$2, resultados!$A$1:$ZZ$1, 0))</f>
        <v/>
      </c>
      <c r="C372">
        <f>INDEX(resultados!$A$2:$ZZ$428, 366, MATCH($B$3, resultados!$A$1:$ZZ$1, 0))</f>
        <v/>
      </c>
    </row>
    <row r="373">
      <c r="A373">
        <f>INDEX(resultados!$A$2:$ZZ$428, 367, MATCH($B$1, resultados!$A$1:$ZZ$1, 0))</f>
        <v/>
      </c>
      <c r="B373">
        <f>INDEX(resultados!$A$2:$ZZ$428, 367, MATCH($B$2, resultados!$A$1:$ZZ$1, 0))</f>
        <v/>
      </c>
      <c r="C373">
        <f>INDEX(resultados!$A$2:$ZZ$428, 367, MATCH($B$3, resultados!$A$1:$ZZ$1, 0))</f>
        <v/>
      </c>
    </row>
    <row r="374">
      <c r="A374">
        <f>INDEX(resultados!$A$2:$ZZ$428, 368, MATCH($B$1, resultados!$A$1:$ZZ$1, 0))</f>
        <v/>
      </c>
      <c r="B374">
        <f>INDEX(resultados!$A$2:$ZZ$428, 368, MATCH($B$2, resultados!$A$1:$ZZ$1, 0))</f>
        <v/>
      </c>
      <c r="C374">
        <f>INDEX(resultados!$A$2:$ZZ$428, 368, MATCH($B$3, resultados!$A$1:$ZZ$1, 0))</f>
        <v/>
      </c>
    </row>
    <row r="375">
      <c r="A375">
        <f>INDEX(resultados!$A$2:$ZZ$428, 369, MATCH($B$1, resultados!$A$1:$ZZ$1, 0))</f>
        <v/>
      </c>
      <c r="B375">
        <f>INDEX(resultados!$A$2:$ZZ$428, 369, MATCH($B$2, resultados!$A$1:$ZZ$1, 0))</f>
        <v/>
      </c>
      <c r="C375">
        <f>INDEX(resultados!$A$2:$ZZ$428, 369, MATCH($B$3, resultados!$A$1:$ZZ$1, 0))</f>
        <v/>
      </c>
    </row>
    <row r="376">
      <c r="A376">
        <f>INDEX(resultados!$A$2:$ZZ$428, 370, MATCH($B$1, resultados!$A$1:$ZZ$1, 0))</f>
        <v/>
      </c>
      <c r="B376">
        <f>INDEX(resultados!$A$2:$ZZ$428, 370, MATCH($B$2, resultados!$A$1:$ZZ$1, 0))</f>
        <v/>
      </c>
      <c r="C376">
        <f>INDEX(resultados!$A$2:$ZZ$428, 370, MATCH($B$3, resultados!$A$1:$ZZ$1, 0))</f>
        <v/>
      </c>
    </row>
    <row r="377">
      <c r="A377">
        <f>INDEX(resultados!$A$2:$ZZ$428, 371, MATCH($B$1, resultados!$A$1:$ZZ$1, 0))</f>
        <v/>
      </c>
      <c r="B377">
        <f>INDEX(resultados!$A$2:$ZZ$428, 371, MATCH($B$2, resultados!$A$1:$ZZ$1, 0))</f>
        <v/>
      </c>
      <c r="C377">
        <f>INDEX(resultados!$A$2:$ZZ$428, 371, MATCH($B$3, resultados!$A$1:$ZZ$1, 0))</f>
        <v/>
      </c>
    </row>
    <row r="378">
      <c r="A378">
        <f>INDEX(resultados!$A$2:$ZZ$428, 372, MATCH($B$1, resultados!$A$1:$ZZ$1, 0))</f>
        <v/>
      </c>
      <c r="B378">
        <f>INDEX(resultados!$A$2:$ZZ$428, 372, MATCH($B$2, resultados!$A$1:$ZZ$1, 0))</f>
        <v/>
      </c>
      <c r="C378">
        <f>INDEX(resultados!$A$2:$ZZ$428, 372, MATCH($B$3, resultados!$A$1:$ZZ$1, 0))</f>
        <v/>
      </c>
    </row>
    <row r="379">
      <c r="A379">
        <f>INDEX(resultados!$A$2:$ZZ$428, 373, MATCH($B$1, resultados!$A$1:$ZZ$1, 0))</f>
        <v/>
      </c>
      <c r="B379">
        <f>INDEX(resultados!$A$2:$ZZ$428, 373, MATCH($B$2, resultados!$A$1:$ZZ$1, 0))</f>
        <v/>
      </c>
      <c r="C379">
        <f>INDEX(resultados!$A$2:$ZZ$428, 373, MATCH($B$3, resultados!$A$1:$ZZ$1, 0))</f>
        <v/>
      </c>
    </row>
    <row r="380">
      <c r="A380">
        <f>INDEX(resultados!$A$2:$ZZ$428, 374, MATCH($B$1, resultados!$A$1:$ZZ$1, 0))</f>
        <v/>
      </c>
      <c r="B380">
        <f>INDEX(resultados!$A$2:$ZZ$428, 374, MATCH($B$2, resultados!$A$1:$ZZ$1, 0))</f>
        <v/>
      </c>
      <c r="C380">
        <f>INDEX(resultados!$A$2:$ZZ$428, 374, MATCH($B$3, resultados!$A$1:$ZZ$1, 0))</f>
        <v/>
      </c>
    </row>
    <row r="381">
      <c r="A381">
        <f>INDEX(resultados!$A$2:$ZZ$428, 375, MATCH($B$1, resultados!$A$1:$ZZ$1, 0))</f>
        <v/>
      </c>
      <c r="B381">
        <f>INDEX(resultados!$A$2:$ZZ$428, 375, MATCH($B$2, resultados!$A$1:$ZZ$1, 0))</f>
        <v/>
      </c>
      <c r="C381">
        <f>INDEX(resultados!$A$2:$ZZ$428, 375, MATCH($B$3, resultados!$A$1:$ZZ$1, 0))</f>
        <v/>
      </c>
    </row>
    <row r="382">
      <c r="A382">
        <f>INDEX(resultados!$A$2:$ZZ$428, 376, MATCH($B$1, resultados!$A$1:$ZZ$1, 0))</f>
        <v/>
      </c>
      <c r="B382">
        <f>INDEX(resultados!$A$2:$ZZ$428, 376, MATCH($B$2, resultados!$A$1:$ZZ$1, 0))</f>
        <v/>
      </c>
      <c r="C382">
        <f>INDEX(resultados!$A$2:$ZZ$428, 376, MATCH($B$3, resultados!$A$1:$ZZ$1, 0))</f>
        <v/>
      </c>
    </row>
    <row r="383">
      <c r="A383">
        <f>INDEX(resultados!$A$2:$ZZ$428, 377, MATCH($B$1, resultados!$A$1:$ZZ$1, 0))</f>
        <v/>
      </c>
      <c r="B383">
        <f>INDEX(resultados!$A$2:$ZZ$428, 377, MATCH($B$2, resultados!$A$1:$ZZ$1, 0))</f>
        <v/>
      </c>
      <c r="C383">
        <f>INDEX(resultados!$A$2:$ZZ$428, 377, MATCH($B$3, resultados!$A$1:$ZZ$1, 0))</f>
        <v/>
      </c>
    </row>
    <row r="384">
      <c r="A384">
        <f>INDEX(resultados!$A$2:$ZZ$428, 378, MATCH($B$1, resultados!$A$1:$ZZ$1, 0))</f>
        <v/>
      </c>
      <c r="B384">
        <f>INDEX(resultados!$A$2:$ZZ$428, 378, MATCH($B$2, resultados!$A$1:$ZZ$1, 0))</f>
        <v/>
      </c>
      <c r="C384">
        <f>INDEX(resultados!$A$2:$ZZ$428, 378, MATCH($B$3, resultados!$A$1:$ZZ$1, 0))</f>
        <v/>
      </c>
    </row>
    <row r="385">
      <c r="A385">
        <f>INDEX(resultados!$A$2:$ZZ$428, 379, MATCH($B$1, resultados!$A$1:$ZZ$1, 0))</f>
        <v/>
      </c>
      <c r="B385">
        <f>INDEX(resultados!$A$2:$ZZ$428, 379, MATCH($B$2, resultados!$A$1:$ZZ$1, 0))</f>
        <v/>
      </c>
      <c r="C385">
        <f>INDEX(resultados!$A$2:$ZZ$428, 379, MATCH($B$3, resultados!$A$1:$ZZ$1, 0))</f>
        <v/>
      </c>
    </row>
    <row r="386">
      <c r="A386">
        <f>INDEX(resultados!$A$2:$ZZ$428, 380, MATCH($B$1, resultados!$A$1:$ZZ$1, 0))</f>
        <v/>
      </c>
      <c r="B386">
        <f>INDEX(resultados!$A$2:$ZZ$428, 380, MATCH($B$2, resultados!$A$1:$ZZ$1, 0))</f>
        <v/>
      </c>
      <c r="C386">
        <f>INDEX(resultados!$A$2:$ZZ$428, 380, MATCH($B$3, resultados!$A$1:$ZZ$1, 0))</f>
        <v/>
      </c>
    </row>
    <row r="387">
      <c r="A387">
        <f>INDEX(resultados!$A$2:$ZZ$428, 381, MATCH($B$1, resultados!$A$1:$ZZ$1, 0))</f>
        <v/>
      </c>
      <c r="B387">
        <f>INDEX(resultados!$A$2:$ZZ$428, 381, MATCH($B$2, resultados!$A$1:$ZZ$1, 0))</f>
        <v/>
      </c>
      <c r="C387">
        <f>INDEX(resultados!$A$2:$ZZ$428, 381, MATCH($B$3, resultados!$A$1:$ZZ$1, 0))</f>
        <v/>
      </c>
    </row>
    <row r="388">
      <c r="A388">
        <f>INDEX(resultados!$A$2:$ZZ$428, 382, MATCH($B$1, resultados!$A$1:$ZZ$1, 0))</f>
        <v/>
      </c>
      <c r="B388">
        <f>INDEX(resultados!$A$2:$ZZ$428, 382, MATCH($B$2, resultados!$A$1:$ZZ$1, 0))</f>
        <v/>
      </c>
      <c r="C388">
        <f>INDEX(resultados!$A$2:$ZZ$428, 382, MATCH($B$3, resultados!$A$1:$ZZ$1, 0))</f>
        <v/>
      </c>
    </row>
    <row r="389">
      <c r="A389">
        <f>INDEX(resultados!$A$2:$ZZ$428, 383, MATCH($B$1, resultados!$A$1:$ZZ$1, 0))</f>
        <v/>
      </c>
      <c r="B389">
        <f>INDEX(resultados!$A$2:$ZZ$428, 383, MATCH($B$2, resultados!$A$1:$ZZ$1, 0))</f>
        <v/>
      </c>
      <c r="C389">
        <f>INDEX(resultados!$A$2:$ZZ$428, 383, MATCH($B$3, resultados!$A$1:$ZZ$1, 0))</f>
        <v/>
      </c>
    </row>
    <row r="390">
      <c r="A390">
        <f>INDEX(resultados!$A$2:$ZZ$428, 384, MATCH($B$1, resultados!$A$1:$ZZ$1, 0))</f>
        <v/>
      </c>
      <c r="B390">
        <f>INDEX(resultados!$A$2:$ZZ$428, 384, MATCH($B$2, resultados!$A$1:$ZZ$1, 0))</f>
        <v/>
      </c>
      <c r="C390">
        <f>INDEX(resultados!$A$2:$ZZ$428, 384, MATCH($B$3, resultados!$A$1:$ZZ$1, 0))</f>
        <v/>
      </c>
    </row>
    <row r="391">
      <c r="A391">
        <f>INDEX(resultados!$A$2:$ZZ$428, 385, MATCH($B$1, resultados!$A$1:$ZZ$1, 0))</f>
        <v/>
      </c>
      <c r="B391">
        <f>INDEX(resultados!$A$2:$ZZ$428, 385, MATCH($B$2, resultados!$A$1:$ZZ$1, 0))</f>
        <v/>
      </c>
      <c r="C391">
        <f>INDEX(resultados!$A$2:$ZZ$428, 385, MATCH($B$3, resultados!$A$1:$ZZ$1, 0))</f>
        <v/>
      </c>
    </row>
    <row r="392">
      <c r="A392">
        <f>INDEX(resultados!$A$2:$ZZ$428, 386, MATCH($B$1, resultados!$A$1:$ZZ$1, 0))</f>
        <v/>
      </c>
      <c r="B392">
        <f>INDEX(resultados!$A$2:$ZZ$428, 386, MATCH($B$2, resultados!$A$1:$ZZ$1, 0))</f>
        <v/>
      </c>
      <c r="C392">
        <f>INDEX(resultados!$A$2:$ZZ$428, 386, MATCH($B$3, resultados!$A$1:$ZZ$1, 0))</f>
        <v/>
      </c>
    </row>
    <row r="393">
      <c r="A393">
        <f>INDEX(resultados!$A$2:$ZZ$428, 387, MATCH($B$1, resultados!$A$1:$ZZ$1, 0))</f>
        <v/>
      </c>
      <c r="B393">
        <f>INDEX(resultados!$A$2:$ZZ$428, 387, MATCH($B$2, resultados!$A$1:$ZZ$1, 0))</f>
        <v/>
      </c>
      <c r="C393">
        <f>INDEX(resultados!$A$2:$ZZ$428, 387, MATCH($B$3, resultados!$A$1:$ZZ$1, 0))</f>
        <v/>
      </c>
    </row>
    <row r="394">
      <c r="A394">
        <f>INDEX(resultados!$A$2:$ZZ$428, 388, MATCH($B$1, resultados!$A$1:$ZZ$1, 0))</f>
        <v/>
      </c>
      <c r="B394">
        <f>INDEX(resultados!$A$2:$ZZ$428, 388, MATCH($B$2, resultados!$A$1:$ZZ$1, 0))</f>
        <v/>
      </c>
      <c r="C394">
        <f>INDEX(resultados!$A$2:$ZZ$428, 388, MATCH($B$3, resultados!$A$1:$ZZ$1, 0))</f>
        <v/>
      </c>
    </row>
    <row r="395">
      <c r="A395">
        <f>INDEX(resultados!$A$2:$ZZ$428, 389, MATCH($B$1, resultados!$A$1:$ZZ$1, 0))</f>
        <v/>
      </c>
      <c r="B395">
        <f>INDEX(resultados!$A$2:$ZZ$428, 389, MATCH($B$2, resultados!$A$1:$ZZ$1, 0))</f>
        <v/>
      </c>
      <c r="C395">
        <f>INDEX(resultados!$A$2:$ZZ$428, 389, MATCH($B$3, resultados!$A$1:$ZZ$1, 0))</f>
        <v/>
      </c>
    </row>
    <row r="396">
      <c r="A396">
        <f>INDEX(resultados!$A$2:$ZZ$428, 390, MATCH($B$1, resultados!$A$1:$ZZ$1, 0))</f>
        <v/>
      </c>
      <c r="B396">
        <f>INDEX(resultados!$A$2:$ZZ$428, 390, MATCH($B$2, resultados!$A$1:$ZZ$1, 0))</f>
        <v/>
      </c>
      <c r="C396">
        <f>INDEX(resultados!$A$2:$ZZ$428, 390, MATCH($B$3, resultados!$A$1:$ZZ$1, 0))</f>
        <v/>
      </c>
    </row>
    <row r="397">
      <c r="A397">
        <f>INDEX(resultados!$A$2:$ZZ$428, 391, MATCH($B$1, resultados!$A$1:$ZZ$1, 0))</f>
        <v/>
      </c>
      <c r="B397">
        <f>INDEX(resultados!$A$2:$ZZ$428, 391, MATCH($B$2, resultados!$A$1:$ZZ$1, 0))</f>
        <v/>
      </c>
      <c r="C397">
        <f>INDEX(resultados!$A$2:$ZZ$428, 391, MATCH($B$3, resultados!$A$1:$ZZ$1, 0))</f>
        <v/>
      </c>
    </row>
    <row r="398">
      <c r="A398">
        <f>INDEX(resultados!$A$2:$ZZ$428, 392, MATCH($B$1, resultados!$A$1:$ZZ$1, 0))</f>
        <v/>
      </c>
      <c r="B398">
        <f>INDEX(resultados!$A$2:$ZZ$428, 392, MATCH($B$2, resultados!$A$1:$ZZ$1, 0))</f>
        <v/>
      </c>
      <c r="C398">
        <f>INDEX(resultados!$A$2:$ZZ$428, 392, MATCH($B$3, resultados!$A$1:$ZZ$1, 0))</f>
        <v/>
      </c>
    </row>
    <row r="399">
      <c r="A399">
        <f>INDEX(resultados!$A$2:$ZZ$428, 393, MATCH($B$1, resultados!$A$1:$ZZ$1, 0))</f>
        <v/>
      </c>
      <c r="B399">
        <f>INDEX(resultados!$A$2:$ZZ$428, 393, MATCH($B$2, resultados!$A$1:$ZZ$1, 0))</f>
        <v/>
      </c>
      <c r="C399">
        <f>INDEX(resultados!$A$2:$ZZ$428, 393, MATCH($B$3, resultados!$A$1:$ZZ$1, 0))</f>
        <v/>
      </c>
    </row>
    <row r="400">
      <c r="A400">
        <f>INDEX(resultados!$A$2:$ZZ$428, 394, MATCH($B$1, resultados!$A$1:$ZZ$1, 0))</f>
        <v/>
      </c>
      <c r="B400">
        <f>INDEX(resultados!$A$2:$ZZ$428, 394, MATCH($B$2, resultados!$A$1:$ZZ$1, 0))</f>
        <v/>
      </c>
      <c r="C400">
        <f>INDEX(resultados!$A$2:$ZZ$428, 394, MATCH($B$3, resultados!$A$1:$ZZ$1, 0))</f>
        <v/>
      </c>
    </row>
    <row r="401">
      <c r="A401">
        <f>INDEX(resultados!$A$2:$ZZ$428, 395, MATCH($B$1, resultados!$A$1:$ZZ$1, 0))</f>
        <v/>
      </c>
      <c r="B401">
        <f>INDEX(resultados!$A$2:$ZZ$428, 395, MATCH($B$2, resultados!$A$1:$ZZ$1, 0))</f>
        <v/>
      </c>
      <c r="C401">
        <f>INDEX(resultados!$A$2:$ZZ$428, 395, MATCH($B$3, resultados!$A$1:$ZZ$1, 0))</f>
        <v/>
      </c>
    </row>
    <row r="402">
      <c r="A402">
        <f>INDEX(resultados!$A$2:$ZZ$428, 396, MATCH($B$1, resultados!$A$1:$ZZ$1, 0))</f>
        <v/>
      </c>
      <c r="B402">
        <f>INDEX(resultados!$A$2:$ZZ$428, 396, MATCH($B$2, resultados!$A$1:$ZZ$1, 0))</f>
        <v/>
      </c>
      <c r="C402">
        <f>INDEX(resultados!$A$2:$ZZ$428, 396, MATCH($B$3, resultados!$A$1:$ZZ$1, 0))</f>
        <v/>
      </c>
    </row>
    <row r="403">
      <c r="A403">
        <f>INDEX(resultados!$A$2:$ZZ$428, 397, MATCH($B$1, resultados!$A$1:$ZZ$1, 0))</f>
        <v/>
      </c>
      <c r="B403">
        <f>INDEX(resultados!$A$2:$ZZ$428, 397, MATCH($B$2, resultados!$A$1:$ZZ$1, 0))</f>
        <v/>
      </c>
      <c r="C403">
        <f>INDEX(resultados!$A$2:$ZZ$428, 397, MATCH($B$3, resultados!$A$1:$ZZ$1, 0))</f>
        <v/>
      </c>
    </row>
    <row r="404">
      <c r="A404">
        <f>INDEX(resultados!$A$2:$ZZ$428, 398, MATCH($B$1, resultados!$A$1:$ZZ$1, 0))</f>
        <v/>
      </c>
      <c r="B404">
        <f>INDEX(resultados!$A$2:$ZZ$428, 398, MATCH($B$2, resultados!$A$1:$ZZ$1, 0))</f>
        <v/>
      </c>
      <c r="C404">
        <f>INDEX(resultados!$A$2:$ZZ$428, 398, MATCH($B$3, resultados!$A$1:$ZZ$1, 0))</f>
        <v/>
      </c>
    </row>
    <row r="405">
      <c r="A405">
        <f>INDEX(resultados!$A$2:$ZZ$428, 399, MATCH($B$1, resultados!$A$1:$ZZ$1, 0))</f>
        <v/>
      </c>
      <c r="B405">
        <f>INDEX(resultados!$A$2:$ZZ$428, 399, MATCH($B$2, resultados!$A$1:$ZZ$1, 0))</f>
        <v/>
      </c>
      <c r="C405">
        <f>INDEX(resultados!$A$2:$ZZ$428, 399, MATCH($B$3, resultados!$A$1:$ZZ$1, 0))</f>
        <v/>
      </c>
    </row>
    <row r="406">
      <c r="A406">
        <f>INDEX(resultados!$A$2:$ZZ$428, 400, MATCH($B$1, resultados!$A$1:$ZZ$1, 0))</f>
        <v/>
      </c>
      <c r="B406">
        <f>INDEX(resultados!$A$2:$ZZ$428, 400, MATCH($B$2, resultados!$A$1:$ZZ$1, 0))</f>
        <v/>
      </c>
      <c r="C406">
        <f>INDEX(resultados!$A$2:$ZZ$428, 400, MATCH($B$3, resultados!$A$1:$ZZ$1, 0))</f>
        <v/>
      </c>
    </row>
    <row r="407">
      <c r="A407">
        <f>INDEX(resultados!$A$2:$ZZ$428, 401, MATCH($B$1, resultados!$A$1:$ZZ$1, 0))</f>
        <v/>
      </c>
      <c r="B407">
        <f>INDEX(resultados!$A$2:$ZZ$428, 401, MATCH($B$2, resultados!$A$1:$ZZ$1, 0))</f>
        <v/>
      </c>
      <c r="C407">
        <f>INDEX(resultados!$A$2:$ZZ$428, 401, MATCH($B$3, resultados!$A$1:$ZZ$1, 0))</f>
        <v/>
      </c>
    </row>
    <row r="408">
      <c r="A408">
        <f>INDEX(resultados!$A$2:$ZZ$428, 402, MATCH($B$1, resultados!$A$1:$ZZ$1, 0))</f>
        <v/>
      </c>
      <c r="B408">
        <f>INDEX(resultados!$A$2:$ZZ$428, 402, MATCH($B$2, resultados!$A$1:$ZZ$1, 0))</f>
        <v/>
      </c>
      <c r="C408">
        <f>INDEX(resultados!$A$2:$ZZ$428, 402, MATCH($B$3, resultados!$A$1:$ZZ$1, 0))</f>
        <v/>
      </c>
    </row>
    <row r="409">
      <c r="A409">
        <f>INDEX(resultados!$A$2:$ZZ$428, 403, MATCH($B$1, resultados!$A$1:$ZZ$1, 0))</f>
        <v/>
      </c>
      <c r="B409">
        <f>INDEX(resultados!$A$2:$ZZ$428, 403, MATCH($B$2, resultados!$A$1:$ZZ$1, 0))</f>
        <v/>
      </c>
      <c r="C409">
        <f>INDEX(resultados!$A$2:$ZZ$428, 403, MATCH($B$3, resultados!$A$1:$ZZ$1, 0))</f>
        <v/>
      </c>
    </row>
    <row r="410">
      <c r="A410">
        <f>INDEX(resultados!$A$2:$ZZ$428, 404, MATCH($B$1, resultados!$A$1:$ZZ$1, 0))</f>
        <v/>
      </c>
      <c r="B410">
        <f>INDEX(resultados!$A$2:$ZZ$428, 404, MATCH($B$2, resultados!$A$1:$ZZ$1, 0))</f>
        <v/>
      </c>
      <c r="C410">
        <f>INDEX(resultados!$A$2:$ZZ$428, 404, MATCH($B$3, resultados!$A$1:$ZZ$1, 0))</f>
        <v/>
      </c>
    </row>
    <row r="411">
      <c r="A411">
        <f>INDEX(resultados!$A$2:$ZZ$428, 405, MATCH($B$1, resultados!$A$1:$ZZ$1, 0))</f>
        <v/>
      </c>
      <c r="B411">
        <f>INDEX(resultados!$A$2:$ZZ$428, 405, MATCH($B$2, resultados!$A$1:$ZZ$1, 0))</f>
        <v/>
      </c>
      <c r="C411">
        <f>INDEX(resultados!$A$2:$ZZ$428, 405, MATCH($B$3, resultados!$A$1:$ZZ$1, 0))</f>
        <v/>
      </c>
    </row>
    <row r="412">
      <c r="A412">
        <f>INDEX(resultados!$A$2:$ZZ$428, 406, MATCH($B$1, resultados!$A$1:$ZZ$1, 0))</f>
        <v/>
      </c>
      <c r="B412">
        <f>INDEX(resultados!$A$2:$ZZ$428, 406, MATCH($B$2, resultados!$A$1:$ZZ$1, 0))</f>
        <v/>
      </c>
      <c r="C412">
        <f>INDEX(resultados!$A$2:$ZZ$428, 406, MATCH($B$3, resultados!$A$1:$ZZ$1, 0))</f>
        <v/>
      </c>
    </row>
    <row r="413">
      <c r="A413">
        <f>INDEX(resultados!$A$2:$ZZ$428, 407, MATCH($B$1, resultados!$A$1:$ZZ$1, 0))</f>
        <v/>
      </c>
      <c r="B413">
        <f>INDEX(resultados!$A$2:$ZZ$428, 407, MATCH($B$2, resultados!$A$1:$ZZ$1, 0))</f>
        <v/>
      </c>
      <c r="C413">
        <f>INDEX(resultados!$A$2:$ZZ$428, 407, MATCH($B$3, resultados!$A$1:$ZZ$1, 0))</f>
        <v/>
      </c>
    </row>
    <row r="414">
      <c r="A414">
        <f>INDEX(resultados!$A$2:$ZZ$428, 408, MATCH($B$1, resultados!$A$1:$ZZ$1, 0))</f>
        <v/>
      </c>
      <c r="B414">
        <f>INDEX(resultados!$A$2:$ZZ$428, 408, MATCH($B$2, resultados!$A$1:$ZZ$1, 0))</f>
        <v/>
      </c>
      <c r="C414">
        <f>INDEX(resultados!$A$2:$ZZ$428, 408, MATCH($B$3, resultados!$A$1:$ZZ$1, 0))</f>
        <v/>
      </c>
    </row>
    <row r="415">
      <c r="A415">
        <f>INDEX(resultados!$A$2:$ZZ$428, 409, MATCH($B$1, resultados!$A$1:$ZZ$1, 0))</f>
        <v/>
      </c>
      <c r="B415">
        <f>INDEX(resultados!$A$2:$ZZ$428, 409, MATCH($B$2, resultados!$A$1:$ZZ$1, 0))</f>
        <v/>
      </c>
      <c r="C415">
        <f>INDEX(resultados!$A$2:$ZZ$428, 409, MATCH($B$3, resultados!$A$1:$ZZ$1, 0))</f>
        <v/>
      </c>
    </row>
    <row r="416">
      <c r="A416">
        <f>INDEX(resultados!$A$2:$ZZ$428, 410, MATCH($B$1, resultados!$A$1:$ZZ$1, 0))</f>
        <v/>
      </c>
      <c r="B416">
        <f>INDEX(resultados!$A$2:$ZZ$428, 410, MATCH($B$2, resultados!$A$1:$ZZ$1, 0))</f>
        <v/>
      </c>
      <c r="C416">
        <f>INDEX(resultados!$A$2:$ZZ$428, 410, MATCH($B$3, resultados!$A$1:$ZZ$1, 0))</f>
        <v/>
      </c>
    </row>
    <row r="417">
      <c r="A417">
        <f>INDEX(resultados!$A$2:$ZZ$428, 411, MATCH($B$1, resultados!$A$1:$ZZ$1, 0))</f>
        <v/>
      </c>
      <c r="B417">
        <f>INDEX(resultados!$A$2:$ZZ$428, 411, MATCH($B$2, resultados!$A$1:$ZZ$1, 0))</f>
        <v/>
      </c>
      <c r="C417">
        <f>INDEX(resultados!$A$2:$ZZ$428, 411, MATCH($B$3, resultados!$A$1:$ZZ$1, 0))</f>
        <v/>
      </c>
    </row>
    <row r="418">
      <c r="A418">
        <f>INDEX(resultados!$A$2:$ZZ$428, 412, MATCH($B$1, resultados!$A$1:$ZZ$1, 0))</f>
        <v/>
      </c>
      <c r="B418">
        <f>INDEX(resultados!$A$2:$ZZ$428, 412, MATCH($B$2, resultados!$A$1:$ZZ$1, 0))</f>
        <v/>
      </c>
      <c r="C418">
        <f>INDEX(resultados!$A$2:$ZZ$428, 412, MATCH($B$3, resultados!$A$1:$ZZ$1, 0))</f>
        <v/>
      </c>
    </row>
    <row r="419">
      <c r="A419">
        <f>INDEX(resultados!$A$2:$ZZ$428, 413, MATCH($B$1, resultados!$A$1:$ZZ$1, 0))</f>
        <v/>
      </c>
      <c r="B419">
        <f>INDEX(resultados!$A$2:$ZZ$428, 413, MATCH($B$2, resultados!$A$1:$ZZ$1, 0))</f>
        <v/>
      </c>
      <c r="C419">
        <f>INDEX(resultados!$A$2:$ZZ$428, 413, MATCH($B$3, resultados!$A$1:$ZZ$1, 0))</f>
        <v/>
      </c>
    </row>
    <row r="420">
      <c r="A420">
        <f>INDEX(resultados!$A$2:$ZZ$428, 414, MATCH($B$1, resultados!$A$1:$ZZ$1, 0))</f>
        <v/>
      </c>
      <c r="B420">
        <f>INDEX(resultados!$A$2:$ZZ$428, 414, MATCH($B$2, resultados!$A$1:$ZZ$1, 0))</f>
        <v/>
      </c>
      <c r="C420">
        <f>INDEX(resultados!$A$2:$ZZ$428, 414, MATCH($B$3, resultados!$A$1:$ZZ$1, 0))</f>
        <v/>
      </c>
    </row>
    <row r="421">
      <c r="A421">
        <f>INDEX(resultados!$A$2:$ZZ$428, 415, MATCH($B$1, resultados!$A$1:$ZZ$1, 0))</f>
        <v/>
      </c>
      <c r="B421">
        <f>INDEX(resultados!$A$2:$ZZ$428, 415, MATCH($B$2, resultados!$A$1:$ZZ$1, 0))</f>
        <v/>
      </c>
      <c r="C421">
        <f>INDEX(resultados!$A$2:$ZZ$428, 415, MATCH($B$3, resultados!$A$1:$ZZ$1, 0))</f>
        <v/>
      </c>
    </row>
    <row r="422">
      <c r="A422">
        <f>INDEX(resultados!$A$2:$ZZ$428, 416, MATCH($B$1, resultados!$A$1:$ZZ$1, 0))</f>
        <v/>
      </c>
      <c r="B422">
        <f>INDEX(resultados!$A$2:$ZZ$428, 416, MATCH($B$2, resultados!$A$1:$ZZ$1, 0))</f>
        <v/>
      </c>
      <c r="C422">
        <f>INDEX(resultados!$A$2:$ZZ$428, 416, MATCH($B$3, resultados!$A$1:$ZZ$1, 0))</f>
        <v/>
      </c>
    </row>
    <row r="423">
      <c r="A423">
        <f>INDEX(resultados!$A$2:$ZZ$428, 417, MATCH($B$1, resultados!$A$1:$ZZ$1, 0))</f>
        <v/>
      </c>
      <c r="B423">
        <f>INDEX(resultados!$A$2:$ZZ$428, 417, MATCH($B$2, resultados!$A$1:$ZZ$1, 0))</f>
        <v/>
      </c>
      <c r="C423">
        <f>INDEX(resultados!$A$2:$ZZ$428, 417, MATCH($B$3, resultados!$A$1:$ZZ$1, 0))</f>
        <v/>
      </c>
    </row>
    <row r="424">
      <c r="A424">
        <f>INDEX(resultados!$A$2:$ZZ$428, 418, MATCH($B$1, resultados!$A$1:$ZZ$1, 0))</f>
        <v/>
      </c>
      <c r="B424">
        <f>INDEX(resultados!$A$2:$ZZ$428, 418, MATCH($B$2, resultados!$A$1:$ZZ$1, 0))</f>
        <v/>
      </c>
      <c r="C424">
        <f>INDEX(resultados!$A$2:$ZZ$428, 418, MATCH($B$3, resultados!$A$1:$ZZ$1, 0))</f>
        <v/>
      </c>
    </row>
    <row r="425">
      <c r="A425">
        <f>INDEX(resultados!$A$2:$ZZ$428, 419, MATCH($B$1, resultados!$A$1:$ZZ$1, 0))</f>
        <v/>
      </c>
      <c r="B425">
        <f>INDEX(resultados!$A$2:$ZZ$428, 419, MATCH($B$2, resultados!$A$1:$ZZ$1, 0))</f>
        <v/>
      </c>
      <c r="C425">
        <f>INDEX(resultados!$A$2:$ZZ$428, 419, MATCH($B$3, resultados!$A$1:$ZZ$1, 0))</f>
        <v/>
      </c>
    </row>
    <row r="426">
      <c r="A426">
        <f>INDEX(resultados!$A$2:$ZZ$428, 420, MATCH($B$1, resultados!$A$1:$ZZ$1, 0))</f>
        <v/>
      </c>
      <c r="B426">
        <f>INDEX(resultados!$A$2:$ZZ$428, 420, MATCH($B$2, resultados!$A$1:$ZZ$1, 0))</f>
        <v/>
      </c>
      <c r="C426">
        <f>INDEX(resultados!$A$2:$ZZ$428, 420, MATCH($B$3, resultados!$A$1:$ZZ$1, 0))</f>
        <v/>
      </c>
    </row>
    <row r="427">
      <c r="A427">
        <f>INDEX(resultados!$A$2:$ZZ$428, 421, MATCH($B$1, resultados!$A$1:$ZZ$1, 0))</f>
        <v/>
      </c>
      <c r="B427">
        <f>INDEX(resultados!$A$2:$ZZ$428, 421, MATCH($B$2, resultados!$A$1:$ZZ$1, 0))</f>
        <v/>
      </c>
      <c r="C427">
        <f>INDEX(resultados!$A$2:$ZZ$428, 421, MATCH($B$3, resultados!$A$1:$ZZ$1, 0))</f>
        <v/>
      </c>
    </row>
    <row r="428">
      <c r="A428">
        <f>INDEX(resultados!$A$2:$ZZ$428, 422, MATCH($B$1, resultados!$A$1:$ZZ$1, 0))</f>
        <v/>
      </c>
      <c r="B428">
        <f>INDEX(resultados!$A$2:$ZZ$428, 422, MATCH($B$2, resultados!$A$1:$ZZ$1, 0))</f>
        <v/>
      </c>
      <c r="C428">
        <f>INDEX(resultados!$A$2:$ZZ$428, 422, MATCH($B$3, resultados!$A$1:$ZZ$1, 0))</f>
        <v/>
      </c>
    </row>
    <row r="429">
      <c r="A429">
        <f>INDEX(resultados!$A$2:$ZZ$428, 423, MATCH($B$1, resultados!$A$1:$ZZ$1, 0))</f>
        <v/>
      </c>
      <c r="B429">
        <f>INDEX(resultados!$A$2:$ZZ$428, 423, MATCH($B$2, resultados!$A$1:$ZZ$1, 0))</f>
        <v/>
      </c>
      <c r="C429">
        <f>INDEX(resultados!$A$2:$ZZ$428, 423, MATCH($B$3, resultados!$A$1:$ZZ$1, 0))</f>
        <v/>
      </c>
    </row>
    <row r="430">
      <c r="A430">
        <f>INDEX(resultados!$A$2:$ZZ$428, 424, MATCH($B$1, resultados!$A$1:$ZZ$1, 0))</f>
        <v/>
      </c>
      <c r="B430">
        <f>INDEX(resultados!$A$2:$ZZ$428, 424, MATCH($B$2, resultados!$A$1:$ZZ$1, 0))</f>
        <v/>
      </c>
      <c r="C430">
        <f>INDEX(resultados!$A$2:$ZZ$428, 424, MATCH($B$3, resultados!$A$1:$ZZ$1, 0))</f>
        <v/>
      </c>
    </row>
    <row r="431">
      <c r="A431">
        <f>INDEX(resultados!$A$2:$ZZ$428, 425, MATCH($B$1, resultados!$A$1:$ZZ$1, 0))</f>
        <v/>
      </c>
      <c r="B431">
        <f>INDEX(resultados!$A$2:$ZZ$428, 425, MATCH($B$2, resultados!$A$1:$ZZ$1, 0))</f>
        <v/>
      </c>
      <c r="C431">
        <f>INDEX(resultados!$A$2:$ZZ$428, 425, MATCH($B$3, resultados!$A$1:$ZZ$1, 0))</f>
        <v/>
      </c>
    </row>
    <row r="432">
      <c r="A432">
        <f>INDEX(resultados!$A$2:$ZZ$428, 426, MATCH($B$1, resultados!$A$1:$ZZ$1, 0))</f>
        <v/>
      </c>
      <c r="B432">
        <f>INDEX(resultados!$A$2:$ZZ$428, 426, MATCH($B$2, resultados!$A$1:$ZZ$1, 0))</f>
        <v/>
      </c>
      <c r="C432">
        <f>INDEX(resultados!$A$2:$ZZ$428, 426, MATCH($B$3, resultados!$A$1:$ZZ$1, 0))</f>
        <v/>
      </c>
    </row>
    <row r="433">
      <c r="A433">
        <f>INDEX(resultados!$A$2:$ZZ$428, 427, MATCH($B$1, resultados!$A$1:$ZZ$1, 0))</f>
        <v/>
      </c>
      <c r="B433">
        <f>INDEX(resultados!$A$2:$ZZ$428, 427, MATCH($B$2, resultados!$A$1:$ZZ$1, 0))</f>
        <v/>
      </c>
      <c r="C433">
        <f>INDEX(resultados!$A$2:$ZZ$428, 427,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9.1547</v>
      </c>
      <c r="E2" t="n">
        <v>10.92</v>
      </c>
      <c r="F2" t="n">
        <v>5.29</v>
      </c>
      <c r="G2" t="n">
        <v>5.2</v>
      </c>
      <c r="H2" t="n">
        <v>0.07000000000000001</v>
      </c>
      <c r="I2" t="n">
        <v>61</v>
      </c>
      <c r="J2" t="n">
        <v>242.64</v>
      </c>
      <c r="K2" t="n">
        <v>58.47</v>
      </c>
      <c r="L2" t="n">
        <v>1</v>
      </c>
      <c r="M2" t="n">
        <v>59</v>
      </c>
      <c r="N2" t="n">
        <v>58.17</v>
      </c>
      <c r="O2" t="n">
        <v>30160.1</v>
      </c>
      <c r="P2" t="n">
        <v>82.84999999999999</v>
      </c>
      <c r="Q2" t="n">
        <v>610.5</v>
      </c>
      <c r="R2" t="n">
        <v>52.98</v>
      </c>
      <c r="S2" t="n">
        <v>13.88</v>
      </c>
      <c r="T2" t="n">
        <v>19390.76</v>
      </c>
      <c r="U2" t="n">
        <v>0.26</v>
      </c>
      <c r="V2" t="n">
        <v>0.75</v>
      </c>
      <c r="W2" t="n">
        <v>0.15</v>
      </c>
      <c r="X2" t="n">
        <v>1.24</v>
      </c>
      <c r="Y2" t="n">
        <v>1</v>
      </c>
      <c r="Z2" t="n">
        <v>10</v>
      </c>
      <c r="AA2" t="n">
        <v>512.810174355914</v>
      </c>
      <c r="AB2" t="n">
        <v>701.6495041419623</v>
      </c>
      <c r="AC2" t="n">
        <v>634.6850602379167</v>
      </c>
      <c r="AD2" t="n">
        <v>512810.174355914</v>
      </c>
      <c r="AE2" t="n">
        <v>701649.5041419623</v>
      </c>
      <c r="AF2" t="n">
        <v>5.042565008180027e-06</v>
      </c>
      <c r="AG2" t="n">
        <v>28.4375</v>
      </c>
      <c r="AH2" t="n">
        <v>634685.0602379167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10.0985</v>
      </c>
      <c r="E3" t="n">
        <v>9.9</v>
      </c>
      <c r="F3" t="n">
        <v>4.97</v>
      </c>
      <c r="G3" t="n">
        <v>6.49</v>
      </c>
      <c r="H3" t="n">
        <v>0.09</v>
      </c>
      <c r="I3" t="n">
        <v>46</v>
      </c>
      <c r="J3" t="n">
        <v>243.08</v>
      </c>
      <c r="K3" t="n">
        <v>58.47</v>
      </c>
      <c r="L3" t="n">
        <v>1.25</v>
      </c>
      <c r="M3" t="n">
        <v>44</v>
      </c>
      <c r="N3" t="n">
        <v>58.36</v>
      </c>
      <c r="O3" t="n">
        <v>30214.33</v>
      </c>
      <c r="P3" t="n">
        <v>77.36</v>
      </c>
      <c r="Q3" t="n">
        <v>610.45</v>
      </c>
      <c r="R3" t="n">
        <v>43.13</v>
      </c>
      <c r="S3" t="n">
        <v>13.88</v>
      </c>
      <c r="T3" t="n">
        <v>14541.9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461.8260718905217</v>
      </c>
      <c r="AB3" t="n">
        <v>631.8908058889565</v>
      </c>
      <c r="AC3" t="n">
        <v>571.5840342392298</v>
      </c>
      <c r="AD3" t="n">
        <v>461826.0718905217</v>
      </c>
      <c r="AE3" t="n">
        <v>631890.8058889565</v>
      </c>
      <c r="AF3" t="n">
        <v>5.562426156521349e-06</v>
      </c>
      <c r="AG3" t="n">
        <v>25.78125</v>
      </c>
      <c r="AH3" t="n">
        <v>571584.0342392299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10.7588</v>
      </c>
      <c r="E4" t="n">
        <v>9.289999999999999</v>
      </c>
      <c r="F4" t="n">
        <v>4.79</v>
      </c>
      <c r="G4" t="n">
        <v>7.77</v>
      </c>
      <c r="H4" t="n">
        <v>0.11</v>
      </c>
      <c r="I4" t="n">
        <v>37</v>
      </c>
      <c r="J4" t="n">
        <v>243.52</v>
      </c>
      <c r="K4" t="n">
        <v>58.47</v>
      </c>
      <c r="L4" t="n">
        <v>1.5</v>
      </c>
      <c r="M4" t="n">
        <v>35</v>
      </c>
      <c r="N4" t="n">
        <v>58.55</v>
      </c>
      <c r="O4" t="n">
        <v>30268.64</v>
      </c>
      <c r="P4" t="n">
        <v>73.89</v>
      </c>
      <c r="Q4" t="n">
        <v>610.5</v>
      </c>
      <c r="R4" t="n">
        <v>37.43</v>
      </c>
      <c r="S4" t="n">
        <v>13.88</v>
      </c>
      <c r="T4" t="n">
        <v>11735.99</v>
      </c>
      <c r="U4" t="n">
        <v>0.37</v>
      </c>
      <c r="V4" t="n">
        <v>0.83</v>
      </c>
      <c r="W4" t="n">
        <v>0.11</v>
      </c>
      <c r="X4" t="n">
        <v>0.75</v>
      </c>
      <c r="Y4" t="n">
        <v>1</v>
      </c>
      <c r="Z4" t="n">
        <v>10</v>
      </c>
      <c r="AA4" t="n">
        <v>425.7419377018015</v>
      </c>
      <c r="AB4" t="n">
        <v>582.5189015723013</v>
      </c>
      <c r="AC4" t="n">
        <v>526.9241151766533</v>
      </c>
      <c r="AD4" t="n">
        <v>425741.9377018015</v>
      </c>
      <c r="AE4" t="n">
        <v>582518.9015723013</v>
      </c>
      <c r="AF4" t="n">
        <v>5.926130666215963e-06</v>
      </c>
      <c r="AG4" t="n">
        <v>24.19270833333333</v>
      </c>
      <c r="AH4" t="n">
        <v>526924.1151766534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11.3654</v>
      </c>
      <c r="E5" t="n">
        <v>8.800000000000001</v>
      </c>
      <c r="F5" t="n">
        <v>4.62</v>
      </c>
      <c r="G5" t="n">
        <v>9.25</v>
      </c>
      <c r="H5" t="n">
        <v>0.13</v>
      </c>
      <c r="I5" t="n">
        <v>30</v>
      </c>
      <c r="J5" t="n">
        <v>243.96</v>
      </c>
      <c r="K5" t="n">
        <v>58.47</v>
      </c>
      <c r="L5" t="n">
        <v>1.75</v>
      </c>
      <c r="M5" t="n">
        <v>28</v>
      </c>
      <c r="N5" t="n">
        <v>58.74</v>
      </c>
      <c r="O5" t="n">
        <v>30323.01</v>
      </c>
      <c r="P5" t="n">
        <v>70.77</v>
      </c>
      <c r="Q5" t="n">
        <v>610.26</v>
      </c>
      <c r="R5" t="n">
        <v>32.38</v>
      </c>
      <c r="S5" t="n">
        <v>13.88</v>
      </c>
      <c r="T5" t="n">
        <v>9247.17</v>
      </c>
      <c r="U5" t="n">
        <v>0.43</v>
      </c>
      <c r="V5" t="n">
        <v>0.86</v>
      </c>
      <c r="W5" t="n">
        <v>0.1</v>
      </c>
      <c r="X5" t="n">
        <v>0.58</v>
      </c>
      <c r="Y5" t="n">
        <v>1</v>
      </c>
      <c r="Z5" t="n">
        <v>10</v>
      </c>
      <c r="AA5" t="n">
        <v>400.6626489151878</v>
      </c>
      <c r="AB5" t="n">
        <v>548.2043122343223</v>
      </c>
      <c r="AC5" t="n">
        <v>495.8844620842625</v>
      </c>
      <c r="AD5" t="n">
        <v>400662.6489151878</v>
      </c>
      <c r="AE5" t="n">
        <v>548204.3122343223</v>
      </c>
      <c r="AF5" t="n">
        <v>6.260256299383843e-06</v>
      </c>
      <c r="AG5" t="n">
        <v>22.91666666666667</v>
      </c>
      <c r="AH5" t="n">
        <v>495884.4620842625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11.721</v>
      </c>
      <c r="E6" t="n">
        <v>8.529999999999999</v>
      </c>
      <c r="F6" t="n">
        <v>4.55</v>
      </c>
      <c r="G6" t="n">
        <v>10.49</v>
      </c>
      <c r="H6" t="n">
        <v>0.15</v>
      </c>
      <c r="I6" t="n">
        <v>26</v>
      </c>
      <c r="J6" t="n">
        <v>244.41</v>
      </c>
      <c r="K6" t="n">
        <v>58.47</v>
      </c>
      <c r="L6" t="n">
        <v>2</v>
      </c>
      <c r="M6" t="n">
        <v>24</v>
      </c>
      <c r="N6" t="n">
        <v>58.93</v>
      </c>
      <c r="O6" t="n">
        <v>30377.45</v>
      </c>
      <c r="P6" t="n">
        <v>69.05</v>
      </c>
      <c r="Q6" t="n">
        <v>610.34</v>
      </c>
      <c r="R6" t="n">
        <v>29.69</v>
      </c>
      <c r="S6" t="n">
        <v>13.88</v>
      </c>
      <c r="T6" t="n">
        <v>7919.36</v>
      </c>
      <c r="U6" t="n">
        <v>0.47</v>
      </c>
      <c r="V6" t="n">
        <v>0.88</v>
      </c>
      <c r="W6" t="n">
        <v>0.1</v>
      </c>
      <c r="X6" t="n">
        <v>0.51</v>
      </c>
      <c r="Y6" t="n">
        <v>1</v>
      </c>
      <c r="Z6" t="n">
        <v>10</v>
      </c>
      <c r="AA6" t="n">
        <v>388.1353186324771</v>
      </c>
      <c r="AB6" t="n">
        <v>531.0638662747108</v>
      </c>
      <c r="AC6" t="n">
        <v>480.3798762302692</v>
      </c>
      <c r="AD6" t="n">
        <v>388135.3186324771</v>
      </c>
      <c r="AE6" t="n">
        <v>531063.8662747107</v>
      </c>
      <c r="AF6" t="n">
        <v>6.456126848599964e-06</v>
      </c>
      <c r="AG6" t="n">
        <v>22.21354166666667</v>
      </c>
      <c r="AH6" t="n">
        <v>480379.8762302692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12.0152</v>
      </c>
      <c r="E7" t="n">
        <v>8.32</v>
      </c>
      <c r="F7" t="n">
        <v>4.48</v>
      </c>
      <c r="G7" t="n">
        <v>11.69</v>
      </c>
      <c r="H7" t="n">
        <v>0.16</v>
      </c>
      <c r="I7" t="n">
        <v>23</v>
      </c>
      <c r="J7" t="n">
        <v>244.85</v>
      </c>
      <c r="K7" t="n">
        <v>58.47</v>
      </c>
      <c r="L7" t="n">
        <v>2.25</v>
      </c>
      <c r="M7" t="n">
        <v>21</v>
      </c>
      <c r="N7" t="n">
        <v>59.12</v>
      </c>
      <c r="O7" t="n">
        <v>30431.96</v>
      </c>
      <c r="P7" t="n">
        <v>67.52</v>
      </c>
      <c r="Q7" t="n">
        <v>610.4</v>
      </c>
      <c r="R7" t="n">
        <v>27.6</v>
      </c>
      <c r="S7" t="n">
        <v>13.88</v>
      </c>
      <c r="T7" t="n">
        <v>6887.67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376.080267746468</v>
      </c>
      <c r="AB7" t="n">
        <v>514.5696138211629</v>
      </c>
      <c r="AC7" t="n">
        <v>465.4598120810592</v>
      </c>
      <c r="AD7" t="n">
        <v>376080.267746468</v>
      </c>
      <c r="AE7" t="n">
        <v>514569.6138211628</v>
      </c>
      <c r="AF7" t="n">
        <v>6.618177229869319e-06</v>
      </c>
      <c r="AG7" t="n">
        <v>21.66666666666667</v>
      </c>
      <c r="AH7" t="n">
        <v>465459.8120810591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12.3533</v>
      </c>
      <c r="E8" t="n">
        <v>8.1</v>
      </c>
      <c r="F8" t="n">
        <v>4.39</v>
      </c>
      <c r="G8" t="n">
        <v>13.18</v>
      </c>
      <c r="H8" t="n">
        <v>0.18</v>
      </c>
      <c r="I8" t="n">
        <v>20</v>
      </c>
      <c r="J8" t="n">
        <v>245.29</v>
      </c>
      <c r="K8" t="n">
        <v>58.47</v>
      </c>
      <c r="L8" t="n">
        <v>2.5</v>
      </c>
      <c r="M8" t="n">
        <v>18</v>
      </c>
      <c r="N8" t="n">
        <v>59.32</v>
      </c>
      <c r="O8" t="n">
        <v>30486.54</v>
      </c>
      <c r="P8" t="n">
        <v>65.56999999999999</v>
      </c>
      <c r="Q8" t="n">
        <v>610.42</v>
      </c>
      <c r="R8" t="n">
        <v>24.8</v>
      </c>
      <c r="S8" t="n">
        <v>13.88</v>
      </c>
      <c r="T8" t="n">
        <v>5504.95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363.7174110142774</v>
      </c>
      <c r="AB8" t="n">
        <v>497.6542078294338</v>
      </c>
      <c r="AC8" t="n">
        <v>450.1587886962593</v>
      </c>
      <c r="AD8" t="n">
        <v>363717.4110142774</v>
      </c>
      <c r="AE8" t="n">
        <v>497654.2078294338</v>
      </c>
      <c r="AF8" t="n">
        <v>6.804408480403544e-06</v>
      </c>
      <c r="AG8" t="n">
        <v>21.09375</v>
      </c>
      <c r="AH8" t="n">
        <v>450158.7886962593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4.36</v>
      </c>
      <c r="G9" t="n">
        <v>14.55</v>
      </c>
      <c r="H9" t="n">
        <v>0.2</v>
      </c>
      <c r="I9" t="n">
        <v>18</v>
      </c>
      <c r="J9" t="n">
        <v>245.73</v>
      </c>
      <c r="K9" t="n">
        <v>58.47</v>
      </c>
      <c r="L9" t="n">
        <v>2.75</v>
      </c>
      <c r="M9" t="n">
        <v>16</v>
      </c>
      <c r="N9" t="n">
        <v>59.51</v>
      </c>
      <c r="O9" t="n">
        <v>30541.19</v>
      </c>
      <c r="P9" t="n">
        <v>64.59</v>
      </c>
      <c r="Q9" t="n">
        <v>610.36</v>
      </c>
      <c r="R9" t="n">
        <v>24.37</v>
      </c>
      <c r="S9" t="n">
        <v>13.88</v>
      </c>
      <c r="T9" t="n">
        <v>5301.73</v>
      </c>
      <c r="U9" t="n">
        <v>0.57</v>
      </c>
      <c r="V9" t="n">
        <v>0.91</v>
      </c>
      <c r="W9" t="n">
        <v>0.07000000000000001</v>
      </c>
      <c r="X9" t="n">
        <v>0.32</v>
      </c>
      <c r="Y9" t="n">
        <v>1</v>
      </c>
      <c r="Z9" t="n">
        <v>10</v>
      </c>
      <c r="AA9" t="n">
        <v>362.4232650857329</v>
      </c>
      <c r="AB9" t="n">
        <v>495.8835002763104</v>
      </c>
      <c r="AC9" t="n">
        <v>448.5570749868023</v>
      </c>
      <c r="AD9" t="n">
        <v>362423.2650857329</v>
      </c>
      <c r="AE9" t="n">
        <v>495883.5002763104</v>
      </c>
      <c r="AF9" t="n">
        <v>6.910165357370627e-06</v>
      </c>
      <c r="AG9" t="n">
        <v>20.75520833333333</v>
      </c>
      <c r="AH9" t="n">
        <v>448557.0749868023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12.5755</v>
      </c>
      <c r="E10" t="n">
        <v>7.95</v>
      </c>
      <c r="F10" t="n">
        <v>4.39</v>
      </c>
      <c r="G10" t="n">
        <v>15.5</v>
      </c>
      <c r="H10" t="n">
        <v>0.22</v>
      </c>
      <c r="I10" t="n">
        <v>17</v>
      </c>
      <c r="J10" t="n">
        <v>246.18</v>
      </c>
      <c r="K10" t="n">
        <v>58.47</v>
      </c>
      <c r="L10" t="n">
        <v>3</v>
      </c>
      <c r="M10" t="n">
        <v>15</v>
      </c>
      <c r="N10" t="n">
        <v>59.7</v>
      </c>
      <c r="O10" t="n">
        <v>30595.91</v>
      </c>
      <c r="P10" t="n">
        <v>64.53</v>
      </c>
      <c r="Q10" t="n">
        <v>610.3200000000001</v>
      </c>
      <c r="R10" t="n">
        <v>25.12</v>
      </c>
      <c r="S10" t="n">
        <v>13.88</v>
      </c>
      <c r="T10" t="n">
        <v>5681.12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362.3944845307201</v>
      </c>
      <c r="AB10" t="n">
        <v>495.8441214512334</v>
      </c>
      <c r="AC10" t="n">
        <v>448.5214544215222</v>
      </c>
      <c r="AD10" t="n">
        <v>362394.4845307202</v>
      </c>
      <c r="AE10" t="n">
        <v>495844.1214512334</v>
      </c>
      <c r="AF10" t="n">
        <v>6.926800032810243e-06</v>
      </c>
      <c r="AG10" t="n">
        <v>20.703125</v>
      </c>
      <c r="AH10" t="n">
        <v>448521.4544215222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12.8292</v>
      </c>
      <c r="E11" t="n">
        <v>7.79</v>
      </c>
      <c r="F11" t="n">
        <v>4.33</v>
      </c>
      <c r="G11" t="n">
        <v>17.32</v>
      </c>
      <c r="H11" t="n">
        <v>0.23</v>
      </c>
      <c r="I11" t="n">
        <v>15</v>
      </c>
      <c r="J11" t="n">
        <v>246.62</v>
      </c>
      <c r="K11" t="n">
        <v>58.47</v>
      </c>
      <c r="L11" t="n">
        <v>3.25</v>
      </c>
      <c r="M11" t="n">
        <v>13</v>
      </c>
      <c r="N11" t="n">
        <v>59.9</v>
      </c>
      <c r="O11" t="n">
        <v>30650.7</v>
      </c>
      <c r="P11" t="n">
        <v>63.07</v>
      </c>
      <c r="Q11" t="n">
        <v>610.29</v>
      </c>
      <c r="R11" t="n">
        <v>23.05</v>
      </c>
      <c r="S11" t="n">
        <v>13.88</v>
      </c>
      <c r="T11" t="n">
        <v>4655.45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350.8017819352011</v>
      </c>
      <c r="AB11" t="n">
        <v>479.9824743261009</v>
      </c>
      <c r="AC11" t="n">
        <v>434.1736206360508</v>
      </c>
      <c r="AD11" t="n">
        <v>350801.7819352011</v>
      </c>
      <c r="AE11" t="n">
        <v>479982.474326101</v>
      </c>
      <c r="AF11" t="n">
        <v>7.066542322844354e-06</v>
      </c>
      <c r="AG11" t="n">
        <v>20.28645833333333</v>
      </c>
      <c r="AH11" t="n">
        <v>434173.6206360508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12.9431</v>
      </c>
      <c r="E12" t="n">
        <v>7.73</v>
      </c>
      <c r="F12" t="n">
        <v>4.31</v>
      </c>
      <c r="G12" t="n">
        <v>18.46</v>
      </c>
      <c r="H12" t="n">
        <v>0.25</v>
      </c>
      <c r="I12" t="n">
        <v>14</v>
      </c>
      <c r="J12" t="n">
        <v>247.07</v>
      </c>
      <c r="K12" t="n">
        <v>58.47</v>
      </c>
      <c r="L12" t="n">
        <v>3.5</v>
      </c>
      <c r="M12" t="n">
        <v>12</v>
      </c>
      <c r="N12" t="n">
        <v>60.09</v>
      </c>
      <c r="O12" t="n">
        <v>30705.56</v>
      </c>
      <c r="P12" t="n">
        <v>62.08</v>
      </c>
      <c r="Q12" t="n">
        <v>610.4</v>
      </c>
      <c r="R12" t="n">
        <v>22.34</v>
      </c>
      <c r="S12" t="n">
        <v>13.88</v>
      </c>
      <c r="T12" t="n">
        <v>4305.8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349.9624132145558</v>
      </c>
      <c r="AB12" t="n">
        <v>478.8340130121795</v>
      </c>
      <c r="AC12" t="n">
        <v>433.1347668580544</v>
      </c>
      <c r="AD12" t="n">
        <v>349962.4132145558</v>
      </c>
      <c r="AE12" t="n">
        <v>478834.0130121795</v>
      </c>
      <c r="AF12" t="n">
        <v>7.129280386836804e-06</v>
      </c>
      <c r="AG12" t="n">
        <v>20.13020833333333</v>
      </c>
      <c r="AH12" t="n">
        <v>433134.7668580544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13.07</v>
      </c>
      <c r="E13" t="n">
        <v>7.65</v>
      </c>
      <c r="F13" t="n">
        <v>4.28</v>
      </c>
      <c r="G13" t="n">
        <v>19.76</v>
      </c>
      <c r="H13" t="n">
        <v>0.27</v>
      </c>
      <c r="I13" t="n">
        <v>13</v>
      </c>
      <c r="J13" t="n">
        <v>247.51</v>
      </c>
      <c r="K13" t="n">
        <v>58.47</v>
      </c>
      <c r="L13" t="n">
        <v>3.75</v>
      </c>
      <c r="M13" t="n">
        <v>11</v>
      </c>
      <c r="N13" t="n">
        <v>60.29</v>
      </c>
      <c r="O13" t="n">
        <v>30760.49</v>
      </c>
      <c r="P13" t="n">
        <v>61.2</v>
      </c>
      <c r="Q13" t="n">
        <v>610.35</v>
      </c>
      <c r="R13" t="n">
        <v>21.49</v>
      </c>
      <c r="S13" t="n">
        <v>13.88</v>
      </c>
      <c r="T13" t="n">
        <v>3886.44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349.0112915530743</v>
      </c>
      <c r="AB13" t="n">
        <v>477.5326463944143</v>
      </c>
      <c r="AC13" t="n">
        <v>431.9576008438092</v>
      </c>
      <c r="AD13" t="n">
        <v>349011.2915530743</v>
      </c>
      <c r="AE13" t="n">
        <v>477532.6463944142</v>
      </c>
      <c r="AF13" t="n">
        <v>7.199179072707238e-06</v>
      </c>
      <c r="AG13" t="n">
        <v>19.921875</v>
      </c>
      <c r="AH13" t="n">
        <v>431957.6008438093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13.1902</v>
      </c>
      <c r="E14" t="n">
        <v>7.58</v>
      </c>
      <c r="F14" t="n">
        <v>4.26</v>
      </c>
      <c r="G14" t="n">
        <v>21.29</v>
      </c>
      <c r="H14" t="n">
        <v>0.29</v>
      </c>
      <c r="I14" t="n">
        <v>12</v>
      </c>
      <c r="J14" t="n">
        <v>247.96</v>
      </c>
      <c r="K14" t="n">
        <v>58.47</v>
      </c>
      <c r="L14" t="n">
        <v>4</v>
      </c>
      <c r="M14" t="n">
        <v>10</v>
      </c>
      <c r="N14" t="n">
        <v>60.48</v>
      </c>
      <c r="O14" t="n">
        <v>30815.5</v>
      </c>
      <c r="P14" t="n">
        <v>60.25</v>
      </c>
      <c r="Q14" t="n">
        <v>610.26</v>
      </c>
      <c r="R14" t="n">
        <v>20.8</v>
      </c>
      <c r="S14" t="n">
        <v>13.88</v>
      </c>
      <c r="T14" t="n">
        <v>3544.84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338.3617311254911</v>
      </c>
      <c r="AB14" t="n">
        <v>462.9614479919474</v>
      </c>
      <c r="AC14" t="n">
        <v>418.7770571660683</v>
      </c>
      <c r="AD14" t="n">
        <v>338361.7311254911</v>
      </c>
      <c r="AE14" t="n">
        <v>462961.4479919474</v>
      </c>
      <c r="AF14" t="n">
        <v>7.265387284225174e-06</v>
      </c>
      <c r="AG14" t="n">
        <v>19.73958333333333</v>
      </c>
      <c r="AH14" t="n">
        <v>418777.0571660683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13.3067</v>
      </c>
      <c r="E15" t="n">
        <v>7.52</v>
      </c>
      <c r="F15" t="n">
        <v>4.24</v>
      </c>
      <c r="G15" t="n">
        <v>23.12</v>
      </c>
      <c r="H15" t="n">
        <v>0.3</v>
      </c>
      <c r="I15" t="n">
        <v>11</v>
      </c>
      <c r="J15" t="n">
        <v>248.4</v>
      </c>
      <c r="K15" t="n">
        <v>58.47</v>
      </c>
      <c r="L15" t="n">
        <v>4.25</v>
      </c>
      <c r="M15" t="n">
        <v>9</v>
      </c>
      <c r="N15" t="n">
        <v>60.68</v>
      </c>
      <c r="O15" t="n">
        <v>30870.57</v>
      </c>
      <c r="P15" t="n">
        <v>59.18</v>
      </c>
      <c r="Q15" t="n">
        <v>610.29</v>
      </c>
      <c r="R15" t="n">
        <v>20.22</v>
      </c>
      <c r="S15" t="n">
        <v>13.88</v>
      </c>
      <c r="T15" t="n">
        <v>3258.42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337.5265016672334</v>
      </c>
      <c r="AB15" t="n">
        <v>461.8186501994361</v>
      </c>
      <c r="AC15" t="n">
        <v>417.7433263909477</v>
      </c>
      <c r="AD15" t="n">
        <v>337526.5016672335</v>
      </c>
      <c r="AE15" t="n">
        <v>461818.6501994362</v>
      </c>
      <c r="AF15" t="n">
        <v>7.32955747259322e-06</v>
      </c>
      <c r="AG15" t="n">
        <v>19.58333333333333</v>
      </c>
      <c r="AH15" t="n">
        <v>417743.3263909477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13.3107</v>
      </c>
      <c r="E16" t="n">
        <v>7.51</v>
      </c>
      <c r="F16" t="n">
        <v>4.24</v>
      </c>
      <c r="G16" t="n">
        <v>23.11</v>
      </c>
      <c r="H16" t="n">
        <v>0.32</v>
      </c>
      <c r="I16" t="n">
        <v>11</v>
      </c>
      <c r="J16" t="n">
        <v>248.85</v>
      </c>
      <c r="K16" t="n">
        <v>58.47</v>
      </c>
      <c r="L16" t="n">
        <v>4.5</v>
      </c>
      <c r="M16" t="n">
        <v>9</v>
      </c>
      <c r="N16" t="n">
        <v>60.88</v>
      </c>
      <c r="O16" t="n">
        <v>30925.72</v>
      </c>
      <c r="P16" t="n">
        <v>58.69</v>
      </c>
      <c r="Q16" t="n">
        <v>610.35</v>
      </c>
      <c r="R16" t="n">
        <v>20.07</v>
      </c>
      <c r="S16" t="n">
        <v>13.88</v>
      </c>
      <c r="T16" t="n">
        <v>3182.83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337.3149163443296</v>
      </c>
      <c r="AB16" t="n">
        <v>461.5291498261535</v>
      </c>
      <c r="AC16" t="n">
        <v>417.4814555269747</v>
      </c>
      <c r="AD16" t="n">
        <v>337314.9163443296</v>
      </c>
      <c r="AE16" t="n">
        <v>461529.1498261535</v>
      </c>
      <c r="AF16" t="n">
        <v>7.331760740863368e-06</v>
      </c>
      <c r="AG16" t="n">
        <v>19.55729166666667</v>
      </c>
      <c r="AH16" t="n">
        <v>417481.4555269748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13.5039</v>
      </c>
      <c r="E17" t="n">
        <v>7.41</v>
      </c>
      <c r="F17" t="n">
        <v>4.18</v>
      </c>
      <c r="G17" t="n">
        <v>25.06</v>
      </c>
      <c r="H17" t="n">
        <v>0.34</v>
      </c>
      <c r="I17" t="n">
        <v>10</v>
      </c>
      <c r="J17" t="n">
        <v>249.3</v>
      </c>
      <c r="K17" t="n">
        <v>58.47</v>
      </c>
      <c r="L17" t="n">
        <v>4.75</v>
      </c>
      <c r="M17" t="n">
        <v>8</v>
      </c>
      <c r="N17" t="n">
        <v>61.07</v>
      </c>
      <c r="O17" t="n">
        <v>30980.93</v>
      </c>
      <c r="P17" t="n">
        <v>57.01</v>
      </c>
      <c r="Q17" t="n">
        <v>610.3099999999999</v>
      </c>
      <c r="R17" t="n">
        <v>18.22</v>
      </c>
      <c r="S17" t="n">
        <v>13.88</v>
      </c>
      <c r="T17" t="n">
        <v>2264.48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335.8189859280317</v>
      </c>
      <c r="AB17" t="n">
        <v>459.4823518347824</v>
      </c>
      <c r="AC17" t="n">
        <v>415.6300010632012</v>
      </c>
      <c r="AD17" t="n">
        <v>335818.9859280317</v>
      </c>
      <c r="AE17" t="n">
        <v>459482.3518347825</v>
      </c>
      <c r="AF17" t="n">
        <v>7.438178598311496e-06</v>
      </c>
      <c r="AG17" t="n">
        <v>19.296875</v>
      </c>
      <c r="AH17" t="n">
        <v>415630.0010632012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13.3725</v>
      </c>
      <c r="E18" t="n">
        <v>7.48</v>
      </c>
      <c r="F18" t="n">
        <v>4.25</v>
      </c>
      <c r="G18" t="n">
        <v>25.49</v>
      </c>
      <c r="H18" t="n">
        <v>0.36</v>
      </c>
      <c r="I18" t="n">
        <v>10</v>
      </c>
      <c r="J18" t="n">
        <v>249.75</v>
      </c>
      <c r="K18" t="n">
        <v>58.47</v>
      </c>
      <c r="L18" t="n">
        <v>5</v>
      </c>
      <c r="M18" t="n">
        <v>8</v>
      </c>
      <c r="N18" t="n">
        <v>61.27</v>
      </c>
      <c r="O18" t="n">
        <v>31036.22</v>
      </c>
      <c r="P18" t="n">
        <v>57.66</v>
      </c>
      <c r="Q18" t="n">
        <v>610.26</v>
      </c>
      <c r="R18" t="n">
        <v>20.74</v>
      </c>
      <c r="S18" t="n">
        <v>13.88</v>
      </c>
      <c r="T18" t="n">
        <v>3523.59</v>
      </c>
      <c r="U18" t="n">
        <v>0.67</v>
      </c>
      <c r="V18" t="n">
        <v>0.9399999999999999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336.6532732161484</v>
      </c>
      <c r="AB18" t="n">
        <v>460.6238605085412</v>
      </c>
      <c r="AC18" t="n">
        <v>416.6625657512539</v>
      </c>
      <c r="AD18" t="n">
        <v>336653.2732161484</v>
      </c>
      <c r="AE18" t="n">
        <v>460623.8605085412</v>
      </c>
      <c r="AF18" t="n">
        <v>7.365801235637149e-06</v>
      </c>
      <c r="AG18" t="n">
        <v>19.47916666666667</v>
      </c>
      <c r="AH18" t="n">
        <v>416662.5657512539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13.5267</v>
      </c>
      <c r="E19" t="n">
        <v>7.39</v>
      </c>
      <c r="F19" t="n">
        <v>4.21</v>
      </c>
      <c r="G19" t="n">
        <v>28.07</v>
      </c>
      <c r="H19" t="n">
        <v>0.37</v>
      </c>
      <c r="I19" t="n">
        <v>9</v>
      </c>
      <c r="J19" t="n">
        <v>250.2</v>
      </c>
      <c r="K19" t="n">
        <v>58.47</v>
      </c>
      <c r="L19" t="n">
        <v>5.25</v>
      </c>
      <c r="M19" t="n">
        <v>7</v>
      </c>
      <c r="N19" t="n">
        <v>61.47</v>
      </c>
      <c r="O19" t="n">
        <v>31091.59</v>
      </c>
      <c r="P19" t="n">
        <v>56.58</v>
      </c>
      <c r="Q19" t="n">
        <v>610.27</v>
      </c>
      <c r="R19" t="n">
        <v>19.32</v>
      </c>
      <c r="S19" t="n">
        <v>13.88</v>
      </c>
      <c r="T19" t="n">
        <v>2819.68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335.6777681900145</v>
      </c>
      <c r="AB19" t="n">
        <v>459.2891314955405</v>
      </c>
      <c r="AC19" t="n">
        <v>415.45522140195</v>
      </c>
      <c r="AD19" t="n">
        <v>335677.7681900145</v>
      </c>
      <c r="AE19" t="n">
        <v>459289.1314955405</v>
      </c>
      <c r="AF19" t="n">
        <v>7.450737227451337e-06</v>
      </c>
      <c r="AG19" t="n">
        <v>19.24479166666667</v>
      </c>
      <c r="AH19" t="n">
        <v>415455.22140195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13.5267</v>
      </c>
      <c r="E20" t="n">
        <v>7.39</v>
      </c>
      <c r="F20" t="n">
        <v>4.21</v>
      </c>
      <c r="G20" t="n">
        <v>28.07</v>
      </c>
      <c r="H20" t="n">
        <v>0.39</v>
      </c>
      <c r="I20" t="n">
        <v>9</v>
      </c>
      <c r="J20" t="n">
        <v>250.64</v>
      </c>
      <c r="K20" t="n">
        <v>58.47</v>
      </c>
      <c r="L20" t="n">
        <v>5.5</v>
      </c>
      <c r="M20" t="n">
        <v>7</v>
      </c>
      <c r="N20" t="n">
        <v>61.67</v>
      </c>
      <c r="O20" t="n">
        <v>31147.02</v>
      </c>
      <c r="P20" t="n">
        <v>55.86</v>
      </c>
      <c r="Q20" t="n">
        <v>610.26</v>
      </c>
      <c r="R20" t="n">
        <v>19.39</v>
      </c>
      <c r="S20" t="n">
        <v>13.88</v>
      </c>
      <c r="T20" t="n">
        <v>2856.4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335.3881032925739</v>
      </c>
      <c r="AB20" t="n">
        <v>458.8927992037488</v>
      </c>
      <c r="AC20" t="n">
        <v>415.0967145078311</v>
      </c>
      <c r="AD20" t="n">
        <v>335388.1032925739</v>
      </c>
      <c r="AE20" t="n">
        <v>458892.7992037488</v>
      </c>
      <c r="AF20" t="n">
        <v>7.450737227451337e-06</v>
      </c>
      <c r="AG20" t="n">
        <v>19.24479166666667</v>
      </c>
      <c r="AH20" t="n">
        <v>415096.7145078311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13.6742</v>
      </c>
      <c r="E21" t="n">
        <v>7.31</v>
      </c>
      <c r="F21" t="n">
        <v>4.18</v>
      </c>
      <c r="G21" t="n">
        <v>31.34</v>
      </c>
      <c r="H21" t="n">
        <v>0.41</v>
      </c>
      <c r="I21" t="n">
        <v>8</v>
      </c>
      <c r="J21" t="n">
        <v>251.09</v>
      </c>
      <c r="K21" t="n">
        <v>58.47</v>
      </c>
      <c r="L21" t="n">
        <v>5.75</v>
      </c>
      <c r="M21" t="n">
        <v>6</v>
      </c>
      <c r="N21" t="n">
        <v>61.87</v>
      </c>
      <c r="O21" t="n">
        <v>31202.53</v>
      </c>
      <c r="P21" t="n">
        <v>54.64</v>
      </c>
      <c r="Q21" t="n">
        <v>610.26</v>
      </c>
      <c r="R21" t="n">
        <v>18.33</v>
      </c>
      <c r="S21" t="n">
        <v>13.88</v>
      </c>
      <c r="T21" t="n">
        <v>2328.63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324.5910880721027</v>
      </c>
      <c r="AB21" t="n">
        <v>444.1198466484063</v>
      </c>
      <c r="AC21" t="n">
        <v>401.7336718104013</v>
      </c>
      <c r="AD21" t="n">
        <v>324591.0880721026</v>
      </c>
      <c r="AE21" t="n">
        <v>444119.8466484064</v>
      </c>
      <c r="AF21" t="n">
        <v>7.531982744913031e-06</v>
      </c>
      <c r="AG21" t="n">
        <v>19.03645833333333</v>
      </c>
      <c r="AH21" t="n">
        <v>401733.6718104014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13.6726</v>
      </c>
      <c r="E22" t="n">
        <v>7.31</v>
      </c>
      <c r="F22" t="n">
        <v>4.18</v>
      </c>
      <c r="G22" t="n">
        <v>31.34</v>
      </c>
      <c r="H22" t="n">
        <v>0.42</v>
      </c>
      <c r="I22" t="n">
        <v>8</v>
      </c>
      <c r="J22" t="n">
        <v>251.55</v>
      </c>
      <c r="K22" t="n">
        <v>58.47</v>
      </c>
      <c r="L22" t="n">
        <v>6</v>
      </c>
      <c r="M22" t="n">
        <v>6</v>
      </c>
      <c r="N22" t="n">
        <v>62.07</v>
      </c>
      <c r="O22" t="n">
        <v>31258.11</v>
      </c>
      <c r="P22" t="n">
        <v>54.08</v>
      </c>
      <c r="Q22" t="n">
        <v>610.26</v>
      </c>
      <c r="R22" t="n">
        <v>18.41</v>
      </c>
      <c r="S22" t="n">
        <v>13.88</v>
      </c>
      <c r="T22" t="n">
        <v>2368.45</v>
      </c>
      <c r="U22" t="n">
        <v>0.75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324.3722288845242</v>
      </c>
      <c r="AB22" t="n">
        <v>443.8203938525758</v>
      </c>
      <c r="AC22" t="n">
        <v>401.4627983691202</v>
      </c>
      <c r="AD22" t="n">
        <v>324372.2288845243</v>
      </c>
      <c r="AE22" t="n">
        <v>443820.3938525757</v>
      </c>
      <c r="AF22" t="n">
        <v>7.53110143760497e-06</v>
      </c>
      <c r="AG22" t="n">
        <v>19.03645833333333</v>
      </c>
      <c r="AH22" t="n">
        <v>401462.7983691202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13.6737</v>
      </c>
      <c r="E23" t="n">
        <v>7.31</v>
      </c>
      <c r="F23" t="n">
        <v>4.18</v>
      </c>
      <c r="G23" t="n">
        <v>31.34</v>
      </c>
      <c r="H23" t="n">
        <v>0.44</v>
      </c>
      <c r="I23" t="n">
        <v>8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53.19</v>
      </c>
      <c r="Q23" t="n">
        <v>610.26</v>
      </c>
      <c r="R23" t="n">
        <v>18.28</v>
      </c>
      <c r="S23" t="n">
        <v>13.88</v>
      </c>
      <c r="T23" t="n">
        <v>2302.75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324.0152663056533</v>
      </c>
      <c r="AB23" t="n">
        <v>443.3319819040869</v>
      </c>
      <c r="AC23" t="n">
        <v>401.0209997715046</v>
      </c>
      <c r="AD23" t="n">
        <v>324015.2663056533</v>
      </c>
      <c r="AE23" t="n">
        <v>443331.9819040869</v>
      </c>
      <c r="AF23" t="n">
        <v>7.531707336379261e-06</v>
      </c>
      <c r="AG23" t="n">
        <v>19.03645833333333</v>
      </c>
      <c r="AH23" t="n">
        <v>401020.9997715047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13.8456</v>
      </c>
      <c r="E24" t="n">
        <v>7.22</v>
      </c>
      <c r="F24" t="n">
        <v>4.13</v>
      </c>
      <c r="G24" t="n">
        <v>35.44</v>
      </c>
      <c r="H24" t="n">
        <v>0.46</v>
      </c>
      <c r="I24" t="n">
        <v>7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51.83</v>
      </c>
      <c r="Q24" t="n">
        <v>610.26</v>
      </c>
      <c r="R24" t="n">
        <v>16.99</v>
      </c>
      <c r="S24" t="n">
        <v>13.88</v>
      </c>
      <c r="T24" t="n">
        <v>1666.86</v>
      </c>
      <c r="U24" t="n">
        <v>0.82</v>
      </c>
      <c r="V24" t="n">
        <v>0.96</v>
      </c>
      <c r="W24" t="n">
        <v>0.06</v>
      </c>
      <c r="X24" t="n">
        <v>0.09</v>
      </c>
      <c r="Y24" t="n">
        <v>1</v>
      </c>
      <c r="Z24" t="n">
        <v>10</v>
      </c>
      <c r="AA24" t="n">
        <v>322.8085436315798</v>
      </c>
      <c r="AB24" t="n">
        <v>441.6808907045725</v>
      </c>
      <c r="AC24" t="n">
        <v>399.5274863987508</v>
      </c>
      <c r="AD24" t="n">
        <v>322808.5436315798</v>
      </c>
      <c r="AE24" t="n">
        <v>441680.8907045725</v>
      </c>
      <c r="AF24" t="n">
        <v>7.626392790288854e-06</v>
      </c>
      <c r="AG24" t="n">
        <v>18.80208333333333</v>
      </c>
      <c r="AH24" t="n">
        <v>399527.4863987508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13.781</v>
      </c>
      <c r="E25" t="n">
        <v>7.26</v>
      </c>
      <c r="F25" t="n">
        <v>4.17</v>
      </c>
      <c r="G25" t="n">
        <v>35.73</v>
      </c>
      <c r="H25" t="n">
        <v>0.47</v>
      </c>
      <c r="I25" t="n">
        <v>7</v>
      </c>
      <c r="J25" t="n">
        <v>252.9</v>
      </c>
      <c r="K25" t="n">
        <v>58.47</v>
      </c>
      <c r="L25" t="n">
        <v>6.75</v>
      </c>
      <c r="M25" t="n">
        <v>4</v>
      </c>
      <c r="N25" t="n">
        <v>62.68</v>
      </c>
      <c r="O25" t="n">
        <v>31425.3</v>
      </c>
      <c r="P25" t="n">
        <v>51.74</v>
      </c>
      <c r="Q25" t="n">
        <v>610.33</v>
      </c>
      <c r="R25" t="n">
        <v>18.03</v>
      </c>
      <c r="S25" t="n">
        <v>13.88</v>
      </c>
      <c r="T25" t="n">
        <v>2184.53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323.0472700097235</v>
      </c>
      <c r="AB25" t="n">
        <v>442.0075266670132</v>
      </c>
      <c r="AC25" t="n">
        <v>399.8229486833726</v>
      </c>
      <c r="AD25" t="n">
        <v>323047.2700097235</v>
      </c>
      <c r="AE25" t="n">
        <v>442007.5266670132</v>
      </c>
      <c r="AF25" t="n">
        <v>7.590810007725971e-06</v>
      </c>
      <c r="AG25" t="n">
        <v>18.90625</v>
      </c>
      <c r="AH25" t="n">
        <v>399822.9486833726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13.7847</v>
      </c>
      <c r="E26" t="n">
        <v>7.25</v>
      </c>
      <c r="F26" t="n">
        <v>4.17</v>
      </c>
      <c r="G26" t="n">
        <v>35.72</v>
      </c>
      <c r="H26" t="n">
        <v>0.49</v>
      </c>
      <c r="I26" t="n">
        <v>7</v>
      </c>
      <c r="J26" t="n">
        <v>253.35</v>
      </c>
      <c r="K26" t="n">
        <v>58.47</v>
      </c>
      <c r="L26" t="n">
        <v>7</v>
      </c>
      <c r="M26" t="n">
        <v>4</v>
      </c>
      <c r="N26" t="n">
        <v>62.88</v>
      </c>
      <c r="O26" t="n">
        <v>31481.17</v>
      </c>
      <c r="P26" t="n">
        <v>50.39</v>
      </c>
      <c r="Q26" t="n">
        <v>610.26</v>
      </c>
      <c r="R26" t="n">
        <v>17.98</v>
      </c>
      <c r="S26" t="n">
        <v>13.88</v>
      </c>
      <c r="T26" t="n">
        <v>2159.6</v>
      </c>
      <c r="U26" t="n">
        <v>0.77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322.5054534589884</v>
      </c>
      <c r="AB26" t="n">
        <v>441.2661893590382</v>
      </c>
      <c r="AC26" t="n">
        <v>399.1523635675974</v>
      </c>
      <c r="AD26" t="n">
        <v>322505.4534589884</v>
      </c>
      <c r="AE26" t="n">
        <v>441266.1893590382</v>
      </c>
      <c r="AF26" t="n">
        <v>7.592848030875859e-06</v>
      </c>
      <c r="AG26" t="n">
        <v>18.88020833333333</v>
      </c>
      <c r="AH26" t="n">
        <v>399152.3635675973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13.9179</v>
      </c>
      <c r="E27" t="n">
        <v>7.18</v>
      </c>
      <c r="F27" t="n">
        <v>4.14</v>
      </c>
      <c r="G27" t="n">
        <v>41.45</v>
      </c>
      <c r="H27" t="n">
        <v>0.51</v>
      </c>
      <c r="I27" t="n">
        <v>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49.66</v>
      </c>
      <c r="Q27" t="n">
        <v>610.26</v>
      </c>
      <c r="R27" t="n">
        <v>17.22</v>
      </c>
      <c r="S27" t="n">
        <v>13.88</v>
      </c>
      <c r="T27" t="n">
        <v>1785.33</v>
      </c>
      <c r="U27" t="n">
        <v>0.8100000000000001</v>
      </c>
      <c r="V27" t="n">
        <v>0.96</v>
      </c>
      <c r="W27" t="n">
        <v>0.07000000000000001</v>
      </c>
      <c r="X27" t="n">
        <v>0.1</v>
      </c>
      <c r="Y27" t="n">
        <v>1</v>
      </c>
      <c r="Z27" t="n">
        <v>10</v>
      </c>
      <c r="AA27" t="n">
        <v>321.8196951451536</v>
      </c>
      <c r="AB27" t="n">
        <v>440.3279045805278</v>
      </c>
      <c r="AC27" t="n">
        <v>398.303627371457</v>
      </c>
      <c r="AD27" t="n">
        <v>321819.6951451536</v>
      </c>
      <c r="AE27" t="n">
        <v>440327.9045805278</v>
      </c>
      <c r="AF27" t="n">
        <v>7.666216864271772e-06</v>
      </c>
      <c r="AG27" t="n">
        <v>18.69791666666667</v>
      </c>
      <c r="AH27" t="n">
        <v>398303.627371457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13.9163</v>
      </c>
      <c r="E28" t="n">
        <v>7.19</v>
      </c>
      <c r="F28" t="n">
        <v>4.15</v>
      </c>
      <c r="G28" t="n">
        <v>41.46</v>
      </c>
      <c r="H28" t="n">
        <v>0.52</v>
      </c>
      <c r="I28" t="n">
        <v>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49.74</v>
      </c>
      <c r="Q28" t="n">
        <v>610.3200000000001</v>
      </c>
      <c r="R28" t="n">
        <v>17.22</v>
      </c>
      <c r="S28" t="n">
        <v>13.88</v>
      </c>
      <c r="T28" t="n">
        <v>1782.7</v>
      </c>
      <c r="U28" t="n">
        <v>0.8100000000000001</v>
      </c>
      <c r="V28" t="n">
        <v>0.96</v>
      </c>
      <c r="W28" t="n">
        <v>0.07000000000000001</v>
      </c>
      <c r="X28" t="n">
        <v>0.1</v>
      </c>
      <c r="Y28" t="n">
        <v>1</v>
      </c>
      <c r="Z28" t="n">
        <v>10</v>
      </c>
      <c r="AA28" t="n">
        <v>321.8845024780242</v>
      </c>
      <c r="AB28" t="n">
        <v>440.4165768324591</v>
      </c>
      <c r="AC28" t="n">
        <v>398.3838368681163</v>
      </c>
      <c r="AD28" t="n">
        <v>321884.5024780242</v>
      </c>
      <c r="AE28" t="n">
        <v>440416.5768324591</v>
      </c>
      <c r="AF28" t="n">
        <v>7.665335556963713e-06</v>
      </c>
      <c r="AG28" t="n">
        <v>18.72395833333333</v>
      </c>
      <c r="AH28" t="n">
        <v>398383.8368681163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14.9582</v>
      </c>
      <c r="E2" t="n">
        <v>6.69</v>
      </c>
      <c r="F2" t="n">
        <v>4.5</v>
      </c>
      <c r="G2" t="n">
        <v>12.27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25.62</v>
      </c>
      <c r="Q2" t="n">
        <v>610.3099999999999</v>
      </c>
      <c r="R2" t="n">
        <v>27.48</v>
      </c>
      <c r="S2" t="n">
        <v>13.88</v>
      </c>
      <c r="T2" t="n">
        <v>6835.13</v>
      </c>
      <c r="U2" t="n">
        <v>0.51</v>
      </c>
      <c r="V2" t="n">
        <v>0.89</v>
      </c>
      <c r="W2" t="n">
        <v>0.12</v>
      </c>
      <c r="X2" t="n">
        <v>0.46</v>
      </c>
      <c r="Y2" t="n">
        <v>1</v>
      </c>
      <c r="Z2" t="n">
        <v>10</v>
      </c>
      <c r="AA2" t="n">
        <v>270.1908971598543</v>
      </c>
      <c r="AB2" t="n">
        <v>369.6871054752264</v>
      </c>
      <c r="AC2" t="n">
        <v>334.4046869877813</v>
      </c>
      <c r="AD2" t="n">
        <v>270190.8971598543</v>
      </c>
      <c r="AE2" t="n">
        <v>369687.1054752264</v>
      </c>
      <c r="AF2" t="n">
        <v>1.465175617615402e-05</v>
      </c>
      <c r="AG2" t="n">
        <v>17.421875</v>
      </c>
      <c r="AH2" t="n">
        <v>334404.6869877813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14.1077</v>
      </c>
      <c r="E2" t="n">
        <v>7.09</v>
      </c>
      <c r="F2" t="n">
        <v>4.92</v>
      </c>
      <c r="G2" t="n">
        <v>7.03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19.35</v>
      </c>
      <c r="Q2" t="n">
        <v>610.53</v>
      </c>
      <c r="R2" t="n">
        <v>39.91</v>
      </c>
      <c r="S2" t="n">
        <v>13.88</v>
      </c>
      <c r="T2" t="n">
        <v>12948.16</v>
      </c>
      <c r="U2" t="n">
        <v>0.35</v>
      </c>
      <c r="V2" t="n">
        <v>0.8100000000000001</v>
      </c>
      <c r="W2" t="n">
        <v>0.17</v>
      </c>
      <c r="X2" t="n">
        <v>0.88</v>
      </c>
      <c r="Y2" t="n">
        <v>1</v>
      </c>
      <c r="Z2" t="n">
        <v>10</v>
      </c>
      <c r="AA2" t="n">
        <v>271.6352701630456</v>
      </c>
      <c r="AB2" t="n">
        <v>371.6633603394323</v>
      </c>
      <c r="AC2" t="n">
        <v>336.1923308614386</v>
      </c>
      <c r="AD2" t="n">
        <v>271635.2701630456</v>
      </c>
      <c r="AE2" t="n">
        <v>371663.3603394323</v>
      </c>
      <c r="AF2" t="n">
        <v>1.827647486150688e-05</v>
      </c>
      <c r="AG2" t="n">
        <v>18.46354166666667</v>
      </c>
      <c r="AH2" t="n">
        <v>336192.3308614386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4.8</v>
      </c>
      <c r="G2" t="n">
        <v>7.58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51.24</v>
      </c>
      <c r="Q2" t="n">
        <v>610.5599999999999</v>
      </c>
      <c r="R2" t="n">
        <v>37.63</v>
      </c>
      <c r="S2" t="n">
        <v>13.88</v>
      </c>
      <c r="T2" t="n">
        <v>11828.26</v>
      </c>
      <c r="U2" t="n">
        <v>0.37</v>
      </c>
      <c r="V2" t="n">
        <v>0.83</v>
      </c>
      <c r="W2" t="n">
        <v>0.11</v>
      </c>
      <c r="X2" t="n">
        <v>0.76</v>
      </c>
      <c r="Y2" t="n">
        <v>1</v>
      </c>
      <c r="Z2" t="n">
        <v>10</v>
      </c>
      <c r="AA2" t="n">
        <v>355.9360758009373</v>
      </c>
      <c r="AB2" t="n">
        <v>487.0074417022603</v>
      </c>
      <c r="AC2" t="n">
        <v>440.5281349854332</v>
      </c>
      <c r="AD2" t="n">
        <v>355936.0758009373</v>
      </c>
      <c r="AE2" t="n">
        <v>487007.4417022603</v>
      </c>
      <c r="AF2" t="n">
        <v>8.566492816344879e-06</v>
      </c>
      <c r="AG2" t="n">
        <v>21.14583333333333</v>
      </c>
      <c r="AH2" t="n">
        <v>440528.1349854332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13.0312</v>
      </c>
      <c r="E3" t="n">
        <v>7.67</v>
      </c>
      <c r="F3" t="n">
        <v>4.61</v>
      </c>
      <c r="G3" t="n">
        <v>9.529999999999999</v>
      </c>
      <c r="H3" t="n">
        <v>0.16</v>
      </c>
      <c r="I3" t="n">
        <v>29</v>
      </c>
      <c r="J3" t="n">
        <v>142.15</v>
      </c>
      <c r="K3" t="n">
        <v>47.83</v>
      </c>
      <c r="L3" t="n">
        <v>1.25</v>
      </c>
      <c r="M3" t="n">
        <v>27</v>
      </c>
      <c r="N3" t="n">
        <v>23.07</v>
      </c>
      <c r="O3" t="n">
        <v>17765.46</v>
      </c>
      <c r="P3" t="n">
        <v>48.12</v>
      </c>
      <c r="Q3" t="n">
        <v>610.33</v>
      </c>
      <c r="R3" t="n">
        <v>31.63</v>
      </c>
      <c r="S3" t="n">
        <v>13.88</v>
      </c>
      <c r="T3" t="n">
        <v>8873.99</v>
      </c>
      <c r="U3" t="n">
        <v>0.44</v>
      </c>
      <c r="V3" t="n">
        <v>0.87</v>
      </c>
      <c r="W3" t="n">
        <v>0.1</v>
      </c>
      <c r="X3" t="n">
        <v>0.57</v>
      </c>
      <c r="Y3" t="n">
        <v>1</v>
      </c>
      <c r="Z3" t="n">
        <v>10</v>
      </c>
      <c r="AA3" t="n">
        <v>332.778303187626</v>
      </c>
      <c r="AB3" t="n">
        <v>455.3219555639044</v>
      </c>
      <c r="AC3" t="n">
        <v>411.8666671732629</v>
      </c>
      <c r="AD3" t="n">
        <v>332778.303187626</v>
      </c>
      <c r="AE3" t="n">
        <v>455321.9555639044</v>
      </c>
      <c r="AF3" t="n">
        <v>9.06911050356271e-06</v>
      </c>
      <c r="AG3" t="n">
        <v>19.97395833333333</v>
      </c>
      <c r="AH3" t="n">
        <v>411866.6671732629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13.568</v>
      </c>
      <c r="E4" t="n">
        <v>7.37</v>
      </c>
      <c r="F4" t="n">
        <v>4.48</v>
      </c>
      <c r="G4" t="n">
        <v>11.68</v>
      </c>
      <c r="H4" t="n">
        <v>0.19</v>
      </c>
      <c r="I4" t="n">
        <v>23</v>
      </c>
      <c r="J4" t="n">
        <v>142.49</v>
      </c>
      <c r="K4" t="n">
        <v>47.83</v>
      </c>
      <c r="L4" t="n">
        <v>1.5</v>
      </c>
      <c r="M4" t="n">
        <v>21</v>
      </c>
      <c r="N4" t="n">
        <v>23.16</v>
      </c>
      <c r="O4" t="n">
        <v>17807.56</v>
      </c>
      <c r="P4" t="n">
        <v>45.64</v>
      </c>
      <c r="Q4" t="n">
        <v>610.29</v>
      </c>
      <c r="R4" t="n">
        <v>27.7</v>
      </c>
      <c r="S4" t="n">
        <v>13.88</v>
      </c>
      <c r="T4" t="n">
        <v>6940.18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320.5592976676411</v>
      </c>
      <c r="AB4" t="n">
        <v>438.6033731469827</v>
      </c>
      <c r="AC4" t="n">
        <v>396.7436827975345</v>
      </c>
      <c r="AD4" t="n">
        <v>320559.2976676411</v>
      </c>
      <c r="AE4" t="n">
        <v>438603.3731469827</v>
      </c>
      <c r="AF4" t="n">
        <v>9.44269839403423e-06</v>
      </c>
      <c r="AG4" t="n">
        <v>19.19270833333333</v>
      </c>
      <c r="AH4" t="n">
        <v>396743.6827975345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14.0818</v>
      </c>
      <c r="E5" t="n">
        <v>7.1</v>
      </c>
      <c r="F5" t="n">
        <v>4.32</v>
      </c>
      <c r="G5" t="n">
        <v>13.66</v>
      </c>
      <c r="H5" t="n">
        <v>0.22</v>
      </c>
      <c r="I5" t="n">
        <v>19</v>
      </c>
      <c r="J5" t="n">
        <v>142.83</v>
      </c>
      <c r="K5" t="n">
        <v>47.83</v>
      </c>
      <c r="L5" t="n">
        <v>1.75</v>
      </c>
      <c r="M5" t="n">
        <v>17</v>
      </c>
      <c r="N5" t="n">
        <v>23.25</v>
      </c>
      <c r="O5" t="n">
        <v>17849.7</v>
      </c>
      <c r="P5" t="n">
        <v>42.73</v>
      </c>
      <c r="Q5" t="n">
        <v>610.29</v>
      </c>
      <c r="R5" t="n">
        <v>22.6</v>
      </c>
      <c r="S5" t="n">
        <v>13.88</v>
      </c>
      <c r="T5" t="n">
        <v>4409.56</v>
      </c>
      <c r="U5" t="n">
        <v>0.61</v>
      </c>
      <c r="V5" t="n">
        <v>0.92</v>
      </c>
      <c r="W5" t="n">
        <v>0.08</v>
      </c>
      <c r="X5" t="n">
        <v>0.28</v>
      </c>
      <c r="Y5" t="n">
        <v>1</v>
      </c>
      <c r="Z5" t="n">
        <v>10</v>
      </c>
      <c r="AA5" t="n">
        <v>308.2415835655237</v>
      </c>
      <c r="AB5" t="n">
        <v>421.7497332932722</v>
      </c>
      <c r="AC5" t="n">
        <v>381.49853067723</v>
      </c>
      <c r="AD5" t="n">
        <v>308241.5835655237</v>
      </c>
      <c r="AE5" t="n">
        <v>421749.7332932723</v>
      </c>
      <c r="AF5" t="n">
        <v>9.800279351791805e-06</v>
      </c>
      <c r="AG5" t="n">
        <v>18.48958333333333</v>
      </c>
      <c r="AH5" t="n">
        <v>381498.53067723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14.0762</v>
      </c>
      <c r="E6" t="n">
        <v>7.1</v>
      </c>
      <c r="F6" t="n">
        <v>4.38</v>
      </c>
      <c r="G6" t="n">
        <v>15.48</v>
      </c>
      <c r="H6" t="n">
        <v>0.25</v>
      </c>
      <c r="I6" t="n">
        <v>17</v>
      </c>
      <c r="J6" t="n">
        <v>143.17</v>
      </c>
      <c r="K6" t="n">
        <v>47.83</v>
      </c>
      <c r="L6" t="n">
        <v>2</v>
      </c>
      <c r="M6" t="n">
        <v>15</v>
      </c>
      <c r="N6" t="n">
        <v>23.34</v>
      </c>
      <c r="O6" t="n">
        <v>17891.86</v>
      </c>
      <c r="P6" t="n">
        <v>42.51</v>
      </c>
      <c r="Q6" t="n">
        <v>610.26</v>
      </c>
      <c r="R6" t="n">
        <v>24.85</v>
      </c>
      <c r="S6" t="n">
        <v>13.88</v>
      </c>
      <c r="T6" t="n">
        <v>5545.19</v>
      </c>
      <c r="U6" t="n">
        <v>0.5600000000000001</v>
      </c>
      <c r="V6" t="n">
        <v>0.91</v>
      </c>
      <c r="W6" t="n">
        <v>0.08</v>
      </c>
      <c r="X6" t="n">
        <v>0.34</v>
      </c>
      <c r="Y6" t="n">
        <v>1</v>
      </c>
      <c r="Z6" t="n">
        <v>10</v>
      </c>
      <c r="AA6" t="n">
        <v>308.3073451716688</v>
      </c>
      <c r="AB6" t="n">
        <v>421.8397112239973</v>
      </c>
      <c r="AC6" t="n">
        <v>381.5799212405314</v>
      </c>
      <c r="AD6" t="n">
        <v>308307.3451716688</v>
      </c>
      <c r="AE6" t="n">
        <v>421839.7112239973</v>
      </c>
      <c r="AF6" t="n">
        <v>9.796382011652758e-06</v>
      </c>
      <c r="AG6" t="n">
        <v>18.48958333333333</v>
      </c>
      <c r="AH6" t="n">
        <v>381579.9212405314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14.419</v>
      </c>
      <c r="E7" t="n">
        <v>6.94</v>
      </c>
      <c r="F7" t="n">
        <v>4.3</v>
      </c>
      <c r="G7" t="n">
        <v>18.44</v>
      </c>
      <c r="H7" t="n">
        <v>0.28</v>
      </c>
      <c r="I7" t="n">
        <v>14</v>
      </c>
      <c r="J7" t="n">
        <v>143.51</v>
      </c>
      <c r="K7" t="n">
        <v>47.83</v>
      </c>
      <c r="L7" t="n">
        <v>2.25</v>
      </c>
      <c r="M7" t="n">
        <v>12</v>
      </c>
      <c r="N7" t="n">
        <v>23.44</v>
      </c>
      <c r="O7" t="n">
        <v>17934.06</v>
      </c>
      <c r="P7" t="n">
        <v>40.29</v>
      </c>
      <c r="Q7" t="n">
        <v>610.26</v>
      </c>
      <c r="R7" t="n">
        <v>22.25</v>
      </c>
      <c r="S7" t="n">
        <v>13.88</v>
      </c>
      <c r="T7" t="n">
        <v>4259.87</v>
      </c>
      <c r="U7" t="n">
        <v>0.62</v>
      </c>
      <c r="V7" t="n">
        <v>0.93</v>
      </c>
      <c r="W7" t="n">
        <v>0.07000000000000001</v>
      </c>
      <c r="X7" t="n">
        <v>0.26</v>
      </c>
      <c r="Y7" t="n">
        <v>1</v>
      </c>
      <c r="Z7" t="n">
        <v>10</v>
      </c>
      <c r="AA7" t="n">
        <v>297.1007558590601</v>
      </c>
      <c r="AB7" t="n">
        <v>406.5063613266586</v>
      </c>
      <c r="AC7" t="n">
        <v>367.7099647369031</v>
      </c>
      <c r="AD7" t="n">
        <v>297100.7558590602</v>
      </c>
      <c r="AE7" t="n">
        <v>406506.3613266586</v>
      </c>
      <c r="AF7" t="n">
        <v>1.003495490445015e-05</v>
      </c>
      <c r="AG7" t="n">
        <v>18.07291666666667</v>
      </c>
      <c r="AH7" t="n">
        <v>367709.9647369031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14.5132</v>
      </c>
      <c r="E8" t="n">
        <v>6.89</v>
      </c>
      <c r="F8" t="n">
        <v>4.29</v>
      </c>
      <c r="G8" t="n">
        <v>19.78</v>
      </c>
      <c r="H8" t="n">
        <v>0.31</v>
      </c>
      <c r="I8" t="n">
        <v>13</v>
      </c>
      <c r="J8" t="n">
        <v>143.86</v>
      </c>
      <c r="K8" t="n">
        <v>47.83</v>
      </c>
      <c r="L8" t="n">
        <v>2.5</v>
      </c>
      <c r="M8" t="n">
        <v>11</v>
      </c>
      <c r="N8" t="n">
        <v>23.53</v>
      </c>
      <c r="O8" t="n">
        <v>17976.29</v>
      </c>
      <c r="P8" t="n">
        <v>39.06</v>
      </c>
      <c r="Q8" t="n">
        <v>610.36</v>
      </c>
      <c r="R8" t="n">
        <v>21.63</v>
      </c>
      <c r="S8" t="n">
        <v>13.88</v>
      </c>
      <c r="T8" t="n">
        <v>3954.54</v>
      </c>
      <c r="U8" t="n">
        <v>0.64</v>
      </c>
      <c r="V8" t="n">
        <v>0.93</v>
      </c>
      <c r="W8" t="n">
        <v>0.08</v>
      </c>
      <c r="X8" t="n">
        <v>0.25</v>
      </c>
      <c r="Y8" t="n">
        <v>1</v>
      </c>
      <c r="Z8" t="n">
        <v>10</v>
      </c>
      <c r="AA8" t="n">
        <v>296.3530178076083</v>
      </c>
      <c r="AB8" t="n">
        <v>405.4832731367876</v>
      </c>
      <c r="AC8" t="n">
        <v>366.78451864796</v>
      </c>
      <c r="AD8" t="n">
        <v>296353.0178076083</v>
      </c>
      <c r="AE8" t="n">
        <v>405483.2731367876</v>
      </c>
      <c r="AF8" t="n">
        <v>1.010051373321769e-05</v>
      </c>
      <c r="AG8" t="n">
        <v>17.94270833333333</v>
      </c>
      <c r="AH8" t="n">
        <v>366784.51864796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14.7378</v>
      </c>
      <c r="E9" t="n">
        <v>6.79</v>
      </c>
      <c r="F9" t="n">
        <v>4.24</v>
      </c>
      <c r="G9" t="n">
        <v>23.12</v>
      </c>
      <c r="H9" t="n">
        <v>0.34</v>
      </c>
      <c r="I9" t="n">
        <v>11</v>
      </c>
      <c r="J9" t="n">
        <v>144.2</v>
      </c>
      <c r="K9" t="n">
        <v>47.83</v>
      </c>
      <c r="L9" t="n">
        <v>2.75</v>
      </c>
      <c r="M9" t="n">
        <v>8</v>
      </c>
      <c r="N9" t="n">
        <v>23.62</v>
      </c>
      <c r="O9" t="n">
        <v>18018.55</v>
      </c>
      <c r="P9" t="n">
        <v>37.32</v>
      </c>
      <c r="Q9" t="n">
        <v>610.26</v>
      </c>
      <c r="R9" t="n">
        <v>20.13</v>
      </c>
      <c r="S9" t="n">
        <v>13.88</v>
      </c>
      <c r="T9" t="n">
        <v>3215.81</v>
      </c>
      <c r="U9" t="n">
        <v>0.6899999999999999</v>
      </c>
      <c r="V9" t="n">
        <v>0.9399999999999999</v>
      </c>
      <c r="W9" t="n">
        <v>0.07000000000000001</v>
      </c>
      <c r="X9" t="n">
        <v>0.2</v>
      </c>
      <c r="Y9" t="n">
        <v>1</v>
      </c>
      <c r="Z9" t="n">
        <v>10</v>
      </c>
      <c r="AA9" t="n">
        <v>285.6753990435511</v>
      </c>
      <c r="AB9" t="n">
        <v>390.8736840805108</v>
      </c>
      <c r="AC9" t="n">
        <v>353.5692482665271</v>
      </c>
      <c r="AD9" t="n">
        <v>285675.3990435511</v>
      </c>
      <c r="AE9" t="n">
        <v>390873.6840805107</v>
      </c>
      <c r="AF9" t="n">
        <v>1.025682491093733e-05</v>
      </c>
      <c r="AG9" t="n">
        <v>17.68229166666667</v>
      </c>
      <c r="AH9" t="n">
        <v>353569.2482665271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14.8631</v>
      </c>
      <c r="E10" t="n">
        <v>6.73</v>
      </c>
      <c r="F10" t="n">
        <v>4.21</v>
      </c>
      <c r="G10" t="n">
        <v>25.27</v>
      </c>
      <c r="H10" t="n">
        <v>0.37</v>
      </c>
      <c r="I10" t="n">
        <v>10</v>
      </c>
      <c r="J10" t="n">
        <v>144.54</v>
      </c>
      <c r="K10" t="n">
        <v>47.83</v>
      </c>
      <c r="L10" t="n">
        <v>3</v>
      </c>
      <c r="M10" t="n">
        <v>2</v>
      </c>
      <c r="N10" t="n">
        <v>23.71</v>
      </c>
      <c r="O10" t="n">
        <v>18060.85</v>
      </c>
      <c r="P10" t="n">
        <v>35.99</v>
      </c>
      <c r="Q10" t="n">
        <v>610.26</v>
      </c>
      <c r="R10" t="n">
        <v>18.99</v>
      </c>
      <c r="S10" t="n">
        <v>13.88</v>
      </c>
      <c r="T10" t="n">
        <v>2649.97</v>
      </c>
      <c r="U10" t="n">
        <v>0.73</v>
      </c>
      <c r="V10" t="n">
        <v>0.95</v>
      </c>
      <c r="W10" t="n">
        <v>0.08</v>
      </c>
      <c r="X10" t="n">
        <v>0.17</v>
      </c>
      <c r="Y10" t="n">
        <v>1</v>
      </c>
      <c r="Z10" t="n">
        <v>10</v>
      </c>
      <c r="AA10" t="n">
        <v>284.9260675032809</v>
      </c>
      <c r="AB10" t="n">
        <v>389.8484156089385</v>
      </c>
      <c r="AC10" t="n">
        <v>352.6418299789083</v>
      </c>
      <c r="AD10" t="n">
        <v>284926.0675032809</v>
      </c>
      <c r="AE10" t="n">
        <v>389848.4156089385</v>
      </c>
      <c r="AF10" t="n">
        <v>1.034402789654851e-05</v>
      </c>
      <c r="AG10" t="n">
        <v>17.52604166666667</v>
      </c>
      <c r="AH10" t="n">
        <v>352641.8299789084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14.8466</v>
      </c>
      <c r="E11" t="n">
        <v>6.74</v>
      </c>
      <c r="F11" t="n">
        <v>4.22</v>
      </c>
      <c r="G11" t="n">
        <v>25.31</v>
      </c>
      <c r="H11" t="n">
        <v>0.4</v>
      </c>
      <c r="I11" t="n">
        <v>10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36.07</v>
      </c>
      <c r="Q11" t="n">
        <v>610.3099999999999</v>
      </c>
      <c r="R11" t="n">
        <v>19</v>
      </c>
      <c r="S11" t="n">
        <v>13.88</v>
      </c>
      <c r="T11" t="n">
        <v>2655</v>
      </c>
      <c r="U11" t="n">
        <v>0.73</v>
      </c>
      <c r="V11" t="n">
        <v>0.95</v>
      </c>
      <c r="W11" t="n">
        <v>0.09</v>
      </c>
      <c r="X11" t="n">
        <v>0.18</v>
      </c>
      <c r="Y11" t="n">
        <v>1</v>
      </c>
      <c r="Z11" t="n">
        <v>10</v>
      </c>
      <c r="AA11" t="n">
        <v>285.0025513150441</v>
      </c>
      <c r="AB11" t="n">
        <v>389.9530641344205</v>
      </c>
      <c r="AC11" t="n">
        <v>352.7364909959935</v>
      </c>
      <c r="AD11" t="n">
        <v>285002.5513150441</v>
      </c>
      <c r="AE11" t="n">
        <v>389953.0641344205</v>
      </c>
      <c r="AF11" t="n">
        <v>1.033254466221024e-05</v>
      </c>
      <c r="AG11" t="n">
        <v>17.55208333333333</v>
      </c>
      <c r="AH11" t="n">
        <v>352736.4909959935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11.0827</v>
      </c>
      <c r="E2" t="n">
        <v>9.02</v>
      </c>
      <c r="F2" t="n">
        <v>4.97</v>
      </c>
      <c r="G2" t="n">
        <v>6.48</v>
      </c>
      <c r="H2" t="n">
        <v>0.1</v>
      </c>
      <c r="I2" t="n">
        <v>46</v>
      </c>
      <c r="J2" t="n">
        <v>176.73</v>
      </c>
      <c r="K2" t="n">
        <v>52.44</v>
      </c>
      <c r="L2" t="n">
        <v>1</v>
      </c>
      <c r="M2" t="n">
        <v>44</v>
      </c>
      <c r="N2" t="n">
        <v>33.29</v>
      </c>
      <c r="O2" t="n">
        <v>22031.19</v>
      </c>
      <c r="P2" t="n">
        <v>62.52</v>
      </c>
      <c r="Q2" t="n">
        <v>610.5</v>
      </c>
      <c r="R2" t="n">
        <v>42.95</v>
      </c>
      <c r="S2" t="n">
        <v>13.88</v>
      </c>
      <c r="T2" t="n">
        <v>14449.81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400.7141570705255</v>
      </c>
      <c r="AB2" t="n">
        <v>548.2747879648348</v>
      </c>
      <c r="AC2" t="n">
        <v>495.9482117099681</v>
      </c>
      <c r="AD2" t="n">
        <v>400714.1570705255</v>
      </c>
      <c r="AE2" t="n">
        <v>548274.7879648348</v>
      </c>
      <c r="AF2" t="n">
        <v>6.969481558013578e-06</v>
      </c>
      <c r="AG2" t="n">
        <v>23.48958333333333</v>
      </c>
      <c r="AH2" t="n">
        <v>495948.2117099681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11.9052</v>
      </c>
      <c r="E3" t="n">
        <v>8.4</v>
      </c>
      <c r="F3" t="n">
        <v>4.73</v>
      </c>
      <c r="G3" t="n">
        <v>8.119999999999999</v>
      </c>
      <c r="H3" t="n">
        <v>0.13</v>
      </c>
      <c r="I3" t="n">
        <v>35</v>
      </c>
      <c r="J3" t="n">
        <v>177.1</v>
      </c>
      <c r="K3" t="n">
        <v>52.44</v>
      </c>
      <c r="L3" t="n">
        <v>1.25</v>
      </c>
      <c r="M3" t="n">
        <v>33</v>
      </c>
      <c r="N3" t="n">
        <v>33.41</v>
      </c>
      <c r="O3" t="n">
        <v>22076.81</v>
      </c>
      <c r="P3" t="n">
        <v>58.76</v>
      </c>
      <c r="Q3" t="n">
        <v>610.49</v>
      </c>
      <c r="R3" t="n">
        <v>35.64</v>
      </c>
      <c r="S3" t="n">
        <v>13.88</v>
      </c>
      <c r="T3" t="n">
        <v>10849.2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375.3720686330765</v>
      </c>
      <c r="AB3" t="n">
        <v>513.6006245506809</v>
      </c>
      <c r="AC3" t="n">
        <v>464.5833017865671</v>
      </c>
      <c r="AD3" t="n">
        <v>375372.0686330766</v>
      </c>
      <c r="AE3" t="n">
        <v>513600.6245506809</v>
      </c>
      <c r="AF3" t="n">
        <v>7.486720009064872e-06</v>
      </c>
      <c r="AG3" t="n">
        <v>21.875</v>
      </c>
      <c r="AH3" t="n">
        <v>464583.3017865671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12.4978</v>
      </c>
      <c r="E4" t="n">
        <v>8</v>
      </c>
      <c r="F4" t="n">
        <v>4.59</v>
      </c>
      <c r="G4" t="n">
        <v>9.83</v>
      </c>
      <c r="H4" t="n">
        <v>0.15</v>
      </c>
      <c r="I4" t="n">
        <v>28</v>
      </c>
      <c r="J4" t="n">
        <v>177.47</v>
      </c>
      <c r="K4" t="n">
        <v>52.44</v>
      </c>
      <c r="L4" t="n">
        <v>1.5</v>
      </c>
      <c r="M4" t="n">
        <v>26</v>
      </c>
      <c r="N4" t="n">
        <v>33.53</v>
      </c>
      <c r="O4" t="n">
        <v>22122.46</v>
      </c>
      <c r="P4" t="n">
        <v>55.99</v>
      </c>
      <c r="Q4" t="n">
        <v>610.38</v>
      </c>
      <c r="R4" t="n">
        <v>30.94</v>
      </c>
      <c r="S4" t="n">
        <v>13.88</v>
      </c>
      <c r="T4" t="n">
        <v>8535.299999999999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352.2596293029177</v>
      </c>
      <c r="AB4" t="n">
        <v>481.9771654102975</v>
      </c>
      <c r="AC4" t="n">
        <v>435.9779412027381</v>
      </c>
      <c r="AD4" t="n">
        <v>352259.6293029177</v>
      </c>
      <c r="AE4" t="n">
        <v>481977.1654102975</v>
      </c>
      <c r="AF4" t="n">
        <v>7.859383238357268e-06</v>
      </c>
      <c r="AG4" t="n">
        <v>20.83333333333333</v>
      </c>
      <c r="AH4" t="n">
        <v>435977.9412027381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12.8599</v>
      </c>
      <c r="E5" t="n">
        <v>7.78</v>
      </c>
      <c r="F5" t="n">
        <v>4.5</v>
      </c>
      <c r="G5" t="n">
        <v>11.26</v>
      </c>
      <c r="H5" t="n">
        <v>0.17</v>
      </c>
      <c r="I5" t="n">
        <v>24</v>
      </c>
      <c r="J5" t="n">
        <v>177.84</v>
      </c>
      <c r="K5" t="n">
        <v>52.44</v>
      </c>
      <c r="L5" t="n">
        <v>1.75</v>
      </c>
      <c r="M5" t="n">
        <v>22</v>
      </c>
      <c r="N5" t="n">
        <v>33.65</v>
      </c>
      <c r="O5" t="n">
        <v>22168.15</v>
      </c>
      <c r="P5" t="n">
        <v>54.21</v>
      </c>
      <c r="Q5" t="n">
        <v>610.29</v>
      </c>
      <c r="R5" t="n">
        <v>28.41</v>
      </c>
      <c r="S5" t="n">
        <v>13.88</v>
      </c>
      <c r="T5" t="n">
        <v>7291.81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340.419115836407</v>
      </c>
      <c r="AB5" t="n">
        <v>465.7764525188302</v>
      </c>
      <c r="AC5" t="n">
        <v>421.3234016117891</v>
      </c>
      <c r="AD5" t="n">
        <v>340419.115836407</v>
      </c>
      <c r="AE5" t="n">
        <v>465776.4525188302</v>
      </c>
      <c r="AF5" t="n">
        <v>8.08709392908757e-06</v>
      </c>
      <c r="AG5" t="n">
        <v>20.26041666666667</v>
      </c>
      <c r="AH5" t="n">
        <v>421323.4016117891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13.3038</v>
      </c>
      <c r="E6" t="n">
        <v>7.52</v>
      </c>
      <c r="F6" t="n">
        <v>4.38</v>
      </c>
      <c r="G6" t="n">
        <v>13.15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18</v>
      </c>
      <c r="N6" t="n">
        <v>33.77</v>
      </c>
      <c r="O6" t="n">
        <v>22213.89</v>
      </c>
      <c r="P6" t="n">
        <v>51.93</v>
      </c>
      <c r="Q6" t="n">
        <v>610.29</v>
      </c>
      <c r="R6" t="n">
        <v>24.44</v>
      </c>
      <c r="S6" t="n">
        <v>13.88</v>
      </c>
      <c r="T6" t="n">
        <v>5324.45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328.1980615060128</v>
      </c>
      <c r="AB6" t="n">
        <v>449.0550668291194</v>
      </c>
      <c r="AC6" t="n">
        <v>406.1978815036921</v>
      </c>
      <c r="AD6" t="n">
        <v>328198.0615060128</v>
      </c>
      <c r="AE6" t="n">
        <v>449055.0668291194</v>
      </c>
      <c r="AF6" t="n">
        <v>8.366245477320604e-06</v>
      </c>
      <c r="AG6" t="n">
        <v>19.58333333333333</v>
      </c>
      <c r="AH6" t="n">
        <v>406197.8815036921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13.3048</v>
      </c>
      <c r="E7" t="n">
        <v>7.52</v>
      </c>
      <c r="F7" t="n">
        <v>4.46</v>
      </c>
      <c r="G7" t="n">
        <v>14.85</v>
      </c>
      <c r="H7" t="n">
        <v>0.22</v>
      </c>
      <c r="I7" t="n">
        <v>18</v>
      </c>
      <c r="J7" t="n">
        <v>178.59</v>
      </c>
      <c r="K7" t="n">
        <v>52.44</v>
      </c>
      <c r="L7" t="n">
        <v>2.25</v>
      </c>
      <c r="M7" t="n">
        <v>16</v>
      </c>
      <c r="N7" t="n">
        <v>33.89</v>
      </c>
      <c r="O7" t="n">
        <v>22259.66</v>
      </c>
      <c r="P7" t="n">
        <v>52.19</v>
      </c>
      <c r="Q7" t="n">
        <v>610.39</v>
      </c>
      <c r="R7" t="n">
        <v>27.55</v>
      </c>
      <c r="S7" t="n">
        <v>13.88</v>
      </c>
      <c r="T7" t="n">
        <v>6888.22</v>
      </c>
      <c r="U7" t="n">
        <v>0.5</v>
      </c>
      <c r="V7" t="n">
        <v>0.9</v>
      </c>
      <c r="W7" t="n">
        <v>0.07000000000000001</v>
      </c>
      <c r="X7" t="n">
        <v>0.41</v>
      </c>
      <c r="Y7" t="n">
        <v>1</v>
      </c>
      <c r="Z7" t="n">
        <v>10</v>
      </c>
      <c r="AA7" t="n">
        <v>328.5208288581683</v>
      </c>
      <c r="AB7" t="n">
        <v>449.4966913598291</v>
      </c>
      <c r="AC7" t="n">
        <v>406.5973580090148</v>
      </c>
      <c r="AD7" t="n">
        <v>328520.8288581683</v>
      </c>
      <c r="AE7" t="n">
        <v>449496.6913598291</v>
      </c>
      <c r="AF7" t="n">
        <v>8.366874338659266e-06</v>
      </c>
      <c r="AG7" t="n">
        <v>19.58333333333333</v>
      </c>
      <c r="AH7" t="n">
        <v>406597.3580090149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13.609</v>
      </c>
      <c r="E8" t="n">
        <v>7.35</v>
      </c>
      <c r="F8" t="n">
        <v>4.36</v>
      </c>
      <c r="G8" t="n">
        <v>16.34</v>
      </c>
      <c r="H8" t="n">
        <v>0.25</v>
      </c>
      <c r="I8" t="n">
        <v>16</v>
      </c>
      <c r="J8" t="n">
        <v>178.96</v>
      </c>
      <c r="K8" t="n">
        <v>52.44</v>
      </c>
      <c r="L8" t="n">
        <v>2.5</v>
      </c>
      <c r="M8" t="n">
        <v>14</v>
      </c>
      <c r="N8" t="n">
        <v>34.02</v>
      </c>
      <c r="O8" t="n">
        <v>22305.48</v>
      </c>
      <c r="P8" t="n">
        <v>50.07</v>
      </c>
      <c r="Q8" t="n">
        <v>610.27</v>
      </c>
      <c r="R8" t="n">
        <v>24.1</v>
      </c>
      <c r="S8" t="n">
        <v>13.88</v>
      </c>
      <c r="T8" t="n">
        <v>5174.1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326.5540930919955</v>
      </c>
      <c r="AB8" t="n">
        <v>446.8057167182931</v>
      </c>
      <c r="AC8" t="n">
        <v>404.1632062104604</v>
      </c>
      <c r="AD8" t="n">
        <v>326554.0930919955</v>
      </c>
      <c r="AE8" t="n">
        <v>446805.7167182931</v>
      </c>
      <c r="AF8" t="n">
        <v>8.558173957880913e-06</v>
      </c>
      <c r="AG8" t="n">
        <v>19.140625</v>
      </c>
      <c r="AH8" t="n">
        <v>404163.2062104605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13.8398</v>
      </c>
      <c r="E9" t="n">
        <v>7.23</v>
      </c>
      <c r="F9" t="n">
        <v>4.31</v>
      </c>
      <c r="G9" t="n">
        <v>18.46</v>
      </c>
      <c r="H9" t="n">
        <v>0.27</v>
      </c>
      <c r="I9" t="n">
        <v>14</v>
      </c>
      <c r="J9" t="n">
        <v>179.33</v>
      </c>
      <c r="K9" t="n">
        <v>52.44</v>
      </c>
      <c r="L9" t="n">
        <v>2.75</v>
      </c>
      <c r="M9" t="n">
        <v>12</v>
      </c>
      <c r="N9" t="n">
        <v>34.14</v>
      </c>
      <c r="O9" t="n">
        <v>22351.34</v>
      </c>
      <c r="P9" t="n">
        <v>48.56</v>
      </c>
      <c r="Q9" t="n">
        <v>610.26</v>
      </c>
      <c r="R9" t="n">
        <v>22.28</v>
      </c>
      <c r="S9" t="n">
        <v>13.88</v>
      </c>
      <c r="T9" t="n">
        <v>4276.74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315.5309075185214</v>
      </c>
      <c r="AB9" t="n">
        <v>431.7233079080405</v>
      </c>
      <c r="AC9" t="n">
        <v>390.5202413287645</v>
      </c>
      <c r="AD9" t="n">
        <v>315530.9075185214</v>
      </c>
      <c r="AE9" t="n">
        <v>431723.3079080405</v>
      </c>
      <c r="AF9" t="n">
        <v>8.703315154844605e-06</v>
      </c>
      <c r="AG9" t="n">
        <v>18.828125</v>
      </c>
      <c r="AH9" t="n">
        <v>390520.2413287645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13.9567</v>
      </c>
      <c r="E10" t="n">
        <v>7.16</v>
      </c>
      <c r="F10" t="n">
        <v>4.28</v>
      </c>
      <c r="G10" t="n">
        <v>19.76</v>
      </c>
      <c r="H10" t="n">
        <v>0.3</v>
      </c>
      <c r="I10" t="n">
        <v>13</v>
      </c>
      <c r="J10" t="n">
        <v>179.7</v>
      </c>
      <c r="K10" t="n">
        <v>52.44</v>
      </c>
      <c r="L10" t="n">
        <v>3</v>
      </c>
      <c r="M10" t="n">
        <v>11</v>
      </c>
      <c r="N10" t="n">
        <v>34.26</v>
      </c>
      <c r="O10" t="n">
        <v>22397.24</v>
      </c>
      <c r="P10" t="n">
        <v>47.29</v>
      </c>
      <c r="Q10" t="n">
        <v>610.38</v>
      </c>
      <c r="R10" t="n">
        <v>21.52</v>
      </c>
      <c r="S10" t="n">
        <v>13.88</v>
      </c>
      <c r="T10" t="n">
        <v>3901.68</v>
      </c>
      <c r="U10" t="n">
        <v>0.65</v>
      </c>
      <c r="V10" t="n">
        <v>0.93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314.7025514074556</v>
      </c>
      <c r="AB10" t="n">
        <v>430.5899145323878</v>
      </c>
      <c r="AC10" t="n">
        <v>389.4950174261566</v>
      </c>
      <c r="AD10" t="n">
        <v>314702.5514074556</v>
      </c>
      <c r="AE10" t="n">
        <v>430589.9145323877</v>
      </c>
      <c r="AF10" t="n">
        <v>8.77682904533445e-06</v>
      </c>
      <c r="AG10" t="n">
        <v>18.64583333333333</v>
      </c>
      <c r="AH10" t="n">
        <v>389495.0174261566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14.0669</v>
      </c>
      <c r="E11" t="n">
        <v>7.11</v>
      </c>
      <c r="F11" t="n">
        <v>4.26</v>
      </c>
      <c r="G11" t="n">
        <v>21.31</v>
      </c>
      <c r="H11" t="n">
        <v>0.32</v>
      </c>
      <c r="I11" t="n">
        <v>12</v>
      </c>
      <c r="J11" t="n">
        <v>180.07</v>
      </c>
      <c r="K11" t="n">
        <v>52.44</v>
      </c>
      <c r="L11" t="n">
        <v>3.25</v>
      </c>
      <c r="M11" t="n">
        <v>10</v>
      </c>
      <c r="N11" t="n">
        <v>34.38</v>
      </c>
      <c r="O11" t="n">
        <v>22443.18</v>
      </c>
      <c r="P11" t="n">
        <v>45.96</v>
      </c>
      <c r="Q11" t="n">
        <v>610.26</v>
      </c>
      <c r="R11" t="n">
        <v>20.94</v>
      </c>
      <c r="S11" t="n">
        <v>13.88</v>
      </c>
      <c r="T11" t="n">
        <v>3613.65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313.9043394856038</v>
      </c>
      <c r="AB11" t="n">
        <v>429.4977657662856</v>
      </c>
      <c r="AC11" t="n">
        <v>388.5071018054507</v>
      </c>
      <c r="AD11" t="n">
        <v>313904.3394856039</v>
      </c>
      <c r="AE11" t="n">
        <v>429497.7657662856</v>
      </c>
      <c r="AF11" t="n">
        <v>8.846129564855243e-06</v>
      </c>
      <c r="AG11" t="n">
        <v>18.515625</v>
      </c>
      <c r="AH11" t="n">
        <v>388507.1018054507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14.1989</v>
      </c>
      <c r="E12" t="n">
        <v>7.04</v>
      </c>
      <c r="F12" t="n">
        <v>4.23</v>
      </c>
      <c r="G12" t="n">
        <v>23.08</v>
      </c>
      <c r="H12" t="n">
        <v>0.34</v>
      </c>
      <c r="I12" t="n">
        <v>11</v>
      </c>
      <c r="J12" t="n">
        <v>180.45</v>
      </c>
      <c r="K12" t="n">
        <v>52.44</v>
      </c>
      <c r="L12" t="n">
        <v>3.5</v>
      </c>
      <c r="M12" t="n">
        <v>9</v>
      </c>
      <c r="N12" t="n">
        <v>34.51</v>
      </c>
      <c r="O12" t="n">
        <v>22489.16</v>
      </c>
      <c r="P12" t="n">
        <v>44.42</v>
      </c>
      <c r="Q12" t="n">
        <v>610.26</v>
      </c>
      <c r="R12" t="n">
        <v>19.83</v>
      </c>
      <c r="S12" t="n">
        <v>13.88</v>
      </c>
      <c r="T12" t="n">
        <v>3064.46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303.1999055218947</v>
      </c>
      <c r="AB12" t="n">
        <v>414.8514869708417</v>
      </c>
      <c r="AC12" t="n">
        <v>375.2586433020626</v>
      </c>
      <c r="AD12" t="n">
        <v>303199.9055218947</v>
      </c>
      <c r="AE12" t="n">
        <v>414851.4869708417</v>
      </c>
      <c r="AF12" t="n">
        <v>8.929139261558916e-06</v>
      </c>
      <c r="AG12" t="n">
        <v>18.33333333333333</v>
      </c>
      <c r="AH12" t="n">
        <v>375258.6433020626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14.2383</v>
      </c>
      <c r="E13" t="n">
        <v>7.02</v>
      </c>
      <c r="F13" t="n">
        <v>4.25</v>
      </c>
      <c r="G13" t="n">
        <v>25.48</v>
      </c>
      <c r="H13" t="n">
        <v>0.37</v>
      </c>
      <c r="I13" t="n">
        <v>10</v>
      </c>
      <c r="J13" t="n">
        <v>180.82</v>
      </c>
      <c r="K13" t="n">
        <v>52.44</v>
      </c>
      <c r="L13" t="n">
        <v>3.75</v>
      </c>
      <c r="M13" t="n">
        <v>8</v>
      </c>
      <c r="N13" t="n">
        <v>34.63</v>
      </c>
      <c r="O13" t="n">
        <v>22535.19</v>
      </c>
      <c r="P13" t="n">
        <v>43.92</v>
      </c>
      <c r="Q13" t="n">
        <v>610.26</v>
      </c>
      <c r="R13" t="n">
        <v>20.68</v>
      </c>
      <c r="S13" t="n">
        <v>13.88</v>
      </c>
      <c r="T13" t="n">
        <v>3494.3</v>
      </c>
      <c r="U13" t="n">
        <v>0.67</v>
      </c>
      <c r="V13" t="n">
        <v>0.9399999999999999</v>
      </c>
      <c r="W13" t="n">
        <v>0.07000000000000001</v>
      </c>
      <c r="X13" t="n">
        <v>0.21</v>
      </c>
      <c r="Y13" t="n">
        <v>1</v>
      </c>
      <c r="Z13" t="n">
        <v>10</v>
      </c>
      <c r="AA13" t="n">
        <v>302.9828196778886</v>
      </c>
      <c r="AB13" t="n">
        <v>414.5544605419209</v>
      </c>
      <c r="AC13" t="n">
        <v>374.9899646586389</v>
      </c>
      <c r="AD13" t="n">
        <v>302982.8196778886</v>
      </c>
      <c r="AE13" t="n">
        <v>414554.460541921</v>
      </c>
      <c r="AF13" t="n">
        <v>8.953916398302284e-06</v>
      </c>
      <c r="AG13" t="n">
        <v>18.28125</v>
      </c>
      <c r="AH13" t="n">
        <v>374989.9646586389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14.3942</v>
      </c>
      <c r="E14" t="n">
        <v>6.95</v>
      </c>
      <c r="F14" t="n">
        <v>4.21</v>
      </c>
      <c r="G14" t="n">
        <v>28.04</v>
      </c>
      <c r="H14" t="n">
        <v>0.39</v>
      </c>
      <c r="I14" t="n">
        <v>9</v>
      </c>
      <c r="J14" t="n">
        <v>181.19</v>
      </c>
      <c r="K14" t="n">
        <v>52.44</v>
      </c>
      <c r="L14" t="n">
        <v>4</v>
      </c>
      <c r="M14" t="n">
        <v>6</v>
      </c>
      <c r="N14" t="n">
        <v>34.75</v>
      </c>
      <c r="O14" t="n">
        <v>22581.25</v>
      </c>
      <c r="P14" t="n">
        <v>42.54</v>
      </c>
      <c r="Q14" t="n">
        <v>610.37</v>
      </c>
      <c r="R14" t="n">
        <v>19.17</v>
      </c>
      <c r="S14" t="n">
        <v>13.88</v>
      </c>
      <c r="T14" t="n">
        <v>2746.54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302.0603990789692</v>
      </c>
      <c r="AB14" t="n">
        <v>413.2923639841547</v>
      </c>
      <c r="AC14" t="n">
        <v>373.8483208249822</v>
      </c>
      <c r="AD14" t="n">
        <v>302060.3990789692</v>
      </c>
      <c r="AE14" t="n">
        <v>413292.3639841548</v>
      </c>
      <c r="AF14" t="n">
        <v>9.05195588100003e-06</v>
      </c>
      <c r="AG14" t="n">
        <v>18.09895833333333</v>
      </c>
      <c r="AH14" t="n">
        <v>373848.3208249822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14.3839</v>
      </c>
      <c r="E15" t="n">
        <v>6.95</v>
      </c>
      <c r="F15" t="n">
        <v>4.21</v>
      </c>
      <c r="G15" t="n">
        <v>28.08</v>
      </c>
      <c r="H15" t="n">
        <v>0.42</v>
      </c>
      <c r="I15" t="n">
        <v>9</v>
      </c>
      <c r="J15" t="n">
        <v>181.57</v>
      </c>
      <c r="K15" t="n">
        <v>52.44</v>
      </c>
      <c r="L15" t="n">
        <v>4.25</v>
      </c>
      <c r="M15" t="n">
        <v>3</v>
      </c>
      <c r="N15" t="n">
        <v>34.88</v>
      </c>
      <c r="O15" t="n">
        <v>22627.36</v>
      </c>
      <c r="P15" t="n">
        <v>41.33</v>
      </c>
      <c r="Q15" t="n">
        <v>610.26</v>
      </c>
      <c r="R15" t="n">
        <v>19.15</v>
      </c>
      <c r="S15" t="n">
        <v>13.88</v>
      </c>
      <c r="T15" t="n">
        <v>2735.74</v>
      </c>
      <c r="U15" t="n">
        <v>0.72</v>
      </c>
      <c r="V15" t="n">
        <v>0.95</v>
      </c>
      <c r="W15" t="n">
        <v>0.08</v>
      </c>
      <c r="X15" t="n">
        <v>0.17</v>
      </c>
      <c r="Y15" t="n">
        <v>1</v>
      </c>
      <c r="Z15" t="n">
        <v>10</v>
      </c>
      <c r="AA15" t="n">
        <v>301.6217535043082</v>
      </c>
      <c r="AB15" t="n">
        <v>412.6921897572266</v>
      </c>
      <c r="AC15" t="n">
        <v>373.3054263839222</v>
      </c>
      <c r="AD15" t="n">
        <v>301621.7535043082</v>
      </c>
      <c r="AE15" t="n">
        <v>412692.1897572266</v>
      </c>
      <c r="AF15" t="n">
        <v>9.045478609211791e-06</v>
      </c>
      <c r="AG15" t="n">
        <v>18.09895833333333</v>
      </c>
      <c r="AH15" t="n">
        <v>373305.4263839222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14.5056</v>
      </c>
      <c r="E16" t="n">
        <v>6.89</v>
      </c>
      <c r="F16" t="n">
        <v>4.19</v>
      </c>
      <c r="G16" t="n">
        <v>31.42</v>
      </c>
      <c r="H16" t="n">
        <v>0.44</v>
      </c>
      <c r="I16" t="n">
        <v>8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41.09</v>
      </c>
      <c r="Q16" t="n">
        <v>610.26</v>
      </c>
      <c r="R16" t="n">
        <v>18.34</v>
      </c>
      <c r="S16" t="n">
        <v>13.88</v>
      </c>
      <c r="T16" t="n">
        <v>2337.3</v>
      </c>
      <c r="U16" t="n">
        <v>0.76</v>
      </c>
      <c r="V16" t="n">
        <v>0.95</v>
      </c>
      <c r="W16" t="n">
        <v>0.08</v>
      </c>
      <c r="X16" t="n">
        <v>0.15</v>
      </c>
      <c r="Y16" t="n">
        <v>1</v>
      </c>
      <c r="Z16" t="n">
        <v>10</v>
      </c>
      <c r="AA16" t="n">
        <v>301.159435573263</v>
      </c>
      <c r="AB16" t="n">
        <v>412.0596259679428</v>
      </c>
      <c r="AC16" t="n">
        <v>372.7332335948789</v>
      </c>
      <c r="AD16" t="n">
        <v>301159.435573263</v>
      </c>
      <c r="AE16" t="n">
        <v>412059.6259679429</v>
      </c>
      <c r="AF16" t="n">
        <v>9.12201103412722e-06</v>
      </c>
      <c r="AG16" t="n">
        <v>17.94270833333333</v>
      </c>
      <c r="AH16" t="n">
        <v>372733.2335948789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9.9604</v>
      </c>
      <c r="E2" t="n">
        <v>10.04</v>
      </c>
      <c r="F2" t="n">
        <v>5.15</v>
      </c>
      <c r="G2" t="n">
        <v>5.72</v>
      </c>
      <c r="H2" t="n">
        <v>0.08</v>
      </c>
      <c r="I2" t="n">
        <v>54</v>
      </c>
      <c r="J2" t="n">
        <v>213.37</v>
      </c>
      <c r="K2" t="n">
        <v>56.13</v>
      </c>
      <c r="L2" t="n">
        <v>1</v>
      </c>
      <c r="M2" t="n">
        <v>52</v>
      </c>
      <c r="N2" t="n">
        <v>46.25</v>
      </c>
      <c r="O2" t="n">
        <v>26550.29</v>
      </c>
      <c r="P2" t="n">
        <v>73.90000000000001</v>
      </c>
      <c r="Q2" t="n">
        <v>610.36</v>
      </c>
      <c r="R2" t="n">
        <v>48.61</v>
      </c>
      <c r="S2" t="n">
        <v>13.88</v>
      </c>
      <c r="T2" t="n">
        <v>17237.63</v>
      </c>
      <c r="U2" t="n">
        <v>0.29</v>
      </c>
      <c r="V2" t="n">
        <v>0.78</v>
      </c>
      <c r="W2" t="n">
        <v>0.14</v>
      </c>
      <c r="X2" t="n">
        <v>1.11</v>
      </c>
      <c r="Y2" t="n">
        <v>1</v>
      </c>
      <c r="Z2" t="n">
        <v>10</v>
      </c>
      <c r="AA2" t="n">
        <v>457.8107208203271</v>
      </c>
      <c r="AB2" t="n">
        <v>626.3968254099293</v>
      </c>
      <c r="AC2" t="n">
        <v>566.614391546271</v>
      </c>
      <c r="AD2" t="n">
        <v>457810.7208203271</v>
      </c>
      <c r="AE2" t="n">
        <v>626396.8254099293</v>
      </c>
      <c r="AF2" t="n">
        <v>5.776676968324076e-06</v>
      </c>
      <c r="AG2" t="n">
        <v>26.14583333333333</v>
      </c>
      <c r="AH2" t="n">
        <v>566614.391546271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10.8656</v>
      </c>
      <c r="E3" t="n">
        <v>9.199999999999999</v>
      </c>
      <c r="F3" t="n">
        <v>4.86</v>
      </c>
      <c r="G3" t="n">
        <v>7.11</v>
      </c>
      <c r="H3" t="n">
        <v>0.1</v>
      </c>
      <c r="I3" t="n">
        <v>41</v>
      </c>
      <c r="J3" t="n">
        <v>213.78</v>
      </c>
      <c r="K3" t="n">
        <v>56.13</v>
      </c>
      <c r="L3" t="n">
        <v>1.25</v>
      </c>
      <c r="M3" t="n">
        <v>39</v>
      </c>
      <c r="N3" t="n">
        <v>46.4</v>
      </c>
      <c r="O3" t="n">
        <v>26600.32</v>
      </c>
      <c r="P3" t="n">
        <v>69.11</v>
      </c>
      <c r="Q3" t="n">
        <v>610.42</v>
      </c>
      <c r="R3" t="n">
        <v>39.57</v>
      </c>
      <c r="S3" t="n">
        <v>13.88</v>
      </c>
      <c r="T3" t="n">
        <v>12786.48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419.4783642777806</v>
      </c>
      <c r="AB3" t="n">
        <v>573.9488040841987</v>
      </c>
      <c r="AC3" t="n">
        <v>519.1719357646078</v>
      </c>
      <c r="AD3" t="n">
        <v>419478.3642777806</v>
      </c>
      <c r="AE3" t="n">
        <v>573948.8040841988</v>
      </c>
      <c r="AF3" t="n">
        <v>6.301660703086431e-06</v>
      </c>
      <c r="AG3" t="n">
        <v>23.95833333333333</v>
      </c>
      <c r="AH3" t="n">
        <v>519171.9357646079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11.502</v>
      </c>
      <c r="E4" t="n">
        <v>8.69</v>
      </c>
      <c r="F4" t="n">
        <v>4.69</v>
      </c>
      <c r="G4" t="n">
        <v>8.52</v>
      </c>
      <c r="H4" t="n">
        <v>0.12</v>
      </c>
      <c r="I4" t="n">
        <v>33</v>
      </c>
      <c r="J4" t="n">
        <v>214.19</v>
      </c>
      <c r="K4" t="n">
        <v>56.13</v>
      </c>
      <c r="L4" t="n">
        <v>1.5</v>
      </c>
      <c r="M4" t="n">
        <v>31</v>
      </c>
      <c r="N4" t="n">
        <v>46.56</v>
      </c>
      <c r="O4" t="n">
        <v>26650.41</v>
      </c>
      <c r="P4" t="n">
        <v>65.98999999999999</v>
      </c>
      <c r="Q4" t="n">
        <v>610.39</v>
      </c>
      <c r="R4" t="n">
        <v>34.2</v>
      </c>
      <c r="S4" t="n">
        <v>13.88</v>
      </c>
      <c r="T4" t="n">
        <v>10141.43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394.7848942128877</v>
      </c>
      <c r="AB4" t="n">
        <v>540.162108942399</v>
      </c>
      <c r="AC4" t="n">
        <v>488.6097953872169</v>
      </c>
      <c r="AD4" t="n">
        <v>394784.8942128876</v>
      </c>
      <c r="AE4" t="n">
        <v>540162.1089423989</v>
      </c>
      <c r="AF4" t="n">
        <v>6.670750019041759e-06</v>
      </c>
      <c r="AG4" t="n">
        <v>22.63020833333333</v>
      </c>
      <c r="AH4" t="n">
        <v>488609.795387217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12.0269</v>
      </c>
      <c r="E5" t="n">
        <v>8.31</v>
      </c>
      <c r="F5" t="n">
        <v>4.56</v>
      </c>
      <c r="G5" t="n">
        <v>10.14</v>
      </c>
      <c r="H5" t="n">
        <v>0.14</v>
      </c>
      <c r="I5" t="n">
        <v>27</v>
      </c>
      <c r="J5" t="n">
        <v>214.59</v>
      </c>
      <c r="K5" t="n">
        <v>56.13</v>
      </c>
      <c r="L5" t="n">
        <v>1.75</v>
      </c>
      <c r="M5" t="n">
        <v>25</v>
      </c>
      <c r="N5" t="n">
        <v>46.72</v>
      </c>
      <c r="O5" t="n">
        <v>26700.55</v>
      </c>
      <c r="P5" t="n">
        <v>63.47</v>
      </c>
      <c r="Q5" t="n">
        <v>610.37</v>
      </c>
      <c r="R5" t="n">
        <v>30.28</v>
      </c>
      <c r="S5" t="n">
        <v>13.88</v>
      </c>
      <c r="T5" t="n">
        <v>8210.16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371.4110424811292</v>
      </c>
      <c r="AB5" t="n">
        <v>508.1809738214457</v>
      </c>
      <c r="AC5" t="n">
        <v>459.6808949164025</v>
      </c>
      <c r="AD5" t="n">
        <v>371411.0424811292</v>
      </c>
      <c r="AE5" t="n">
        <v>508180.9738214457</v>
      </c>
      <c r="AF5" t="n">
        <v>6.975173309338664e-06</v>
      </c>
      <c r="AG5" t="n">
        <v>21.640625</v>
      </c>
      <c r="AH5" t="n">
        <v>459680.8949164025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12.3047</v>
      </c>
      <c r="E6" t="n">
        <v>8.130000000000001</v>
      </c>
      <c r="F6" t="n">
        <v>4.5</v>
      </c>
      <c r="G6" t="n">
        <v>11.25</v>
      </c>
      <c r="H6" t="n">
        <v>0.17</v>
      </c>
      <c r="I6" t="n">
        <v>24</v>
      </c>
      <c r="J6" t="n">
        <v>215</v>
      </c>
      <c r="K6" t="n">
        <v>56.13</v>
      </c>
      <c r="L6" t="n">
        <v>2</v>
      </c>
      <c r="M6" t="n">
        <v>22</v>
      </c>
      <c r="N6" t="n">
        <v>46.87</v>
      </c>
      <c r="O6" t="n">
        <v>26750.75</v>
      </c>
      <c r="P6" t="n">
        <v>62.08</v>
      </c>
      <c r="Q6" t="n">
        <v>610.4</v>
      </c>
      <c r="R6" t="n">
        <v>28.38</v>
      </c>
      <c r="S6" t="n">
        <v>13.88</v>
      </c>
      <c r="T6" t="n">
        <v>7273.4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369.5159909861269</v>
      </c>
      <c r="AB6" t="n">
        <v>505.5880807622121</v>
      </c>
      <c r="AC6" t="n">
        <v>457.3354639315938</v>
      </c>
      <c r="AD6" t="n">
        <v>369515.9909861269</v>
      </c>
      <c r="AE6" t="n">
        <v>505588.0807622122</v>
      </c>
      <c r="AF6" t="n">
        <v>7.13628740734682e-06</v>
      </c>
      <c r="AG6" t="n">
        <v>21.171875</v>
      </c>
      <c r="AH6" t="n">
        <v>457335.4639315938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12.6218</v>
      </c>
      <c r="E7" t="n">
        <v>7.92</v>
      </c>
      <c r="F7" t="n">
        <v>4.42</v>
      </c>
      <c r="G7" t="n">
        <v>12.64</v>
      </c>
      <c r="H7" t="n">
        <v>0.19</v>
      </c>
      <c r="I7" t="n">
        <v>21</v>
      </c>
      <c r="J7" t="n">
        <v>215.41</v>
      </c>
      <c r="K7" t="n">
        <v>56.13</v>
      </c>
      <c r="L7" t="n">
        <v>2.25</v>
      </c>
      <c r="M7" t="n">
        <v>19</v>
      </c>
      <c r="N7" t="n">
        <v>47.03</v>
      </c>
      <c r="O7" t="n">
        <v>26801</v>
      </c>
      <c r="P7" t="n">
        <v>60.29</v>
      </c>
      <c r="Q7" t="n">
        <v>610.4400000000001</v>
      </c>
      <c r="R7" t="n">
        <v>25.78</v>
      </c>
      <c r="S7" t="n">
        <v>13.88</v>
      </c>
      <c r="T7" t="n">
        <v>5989.01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357.5706616233698</v>
      </c>
      <c r="AB7" t="n">
        <v>489.2439541373495</v>
      </c>
      <c r="AC7" t="n">
        <v>442.5511978126823</v>
      </c>
      <c r="AD7" t="n">
        <v>357570.6616233698</v>
      </c>
      <c r="AE7" t="n">
        <v>489243.9541373495</v>
      </c>
      <c r="AF7" t="n">
        <v>7.320194104533234e-06</v>
      </c>
      <c r="AG7" t="n">
        <v>20.625</v>
      </c>
      <c r="AH7" t="n">
        <v>442551.1978126823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12.932</v>
      </c>
      <c r="E8" t="n">
        <v>7.73</v>
      </c>
      <c r="F8" t="n">
        <v>4.36</v>
      </c>
      <c r="G8" t="n">
        <v>14.53</v>
      </c>
      <c r="H8" t="n">
        <v>0.21</v>
      </c>
      <c r="I8" t="n">
        <v>18</v>
      </c>
      <c r="J8" t="n">
        <v>215.82</v>
      </c>
      <c r="K8" t="n">
        <v>56.13</v>
      </c>
      <c r="L8" t="n">
        <v>2.5</v>
      </c>
      <c r="M8" t="n">
        <v>16</v>
      </c>
      <c r="N8" t="n">
        <v>47.19</v>
      </c>
      <c r="O8" t="n">
        <v>26851.31</v>
      </c>
      <c r="P8" t="n">
        <v>58.78</v>
      </c>
      <c r="Q8" t="n">
        <v>610.29</v>
      </c>
      <c r="R8" t="n">
        <v>24.25</v>
      </c>
      <c r="S8" t="n">
        <v>13.88</v>
      </c>
      <c r="T8" t="n">
        <v>5239.67</v>
      </c>
      <c r="U8" t="n">
        <v>0.57</v>
      </c>
      <c r="V8" t="n">
        <v>0.91</v>
      </c>
      <c r="W8" t="n">
        <v>0.07000000000000001</v>
      </c>
      <c r="X8" t="n">
        <v>0.32</v>
      </c>
      <c r="Y8" t="n">
        <v>1</v>
      </c>
      <c r="Z8" t="n">
        <v>10</v>
      </c>
      <c r="AA8" t="n">
        <v>345.9260892072427</v>
      </c>
      <c r="AB8" t="n">
        <v>473.3113364353262</v>
      </c>
      <c r="AC8" t="n">
        <v>428.1391667825707</v>
      </c>
      <c r="AD8" t="n">
        <v>345926.0892072428</v>
      </c>
      <c r="AE8" t="n">
        <v>473311.3364353262</v>
      </c>
      <c r="AF8" t="n">
        <v>7.500099047665451e-06</v>
      </c>
      <c r="AG8" t="n">
        <v>20.13020833333333</v>
      </c>
      <c r="AH8" t="n">
        <v>428139.1667825707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4.39</v>
      </c>
      <c r="G9" t="n">
        <v>15.48</v>
      </c>
      <c r="H9" t="n">
        <v>0.23</v>
      </c>
      <c r="I9" t="n">
        <v>17</v>
      </c>
      <c r="J9" t="n">
        <v>216.22</v>
      </c>
      <c r="K9" t="n">
        <v>56.13</v>
      </c>
      <c r="L9" t="n">
        <v>2.75</v>
      </c>
      <c r="M9" t="n">
        <v>15</v>
      </c>
      <c r="N9" t="n">
        <v>47.35</v>
      </c>
      <c r="O9" t="n">
        <v>26901.66</v>
      </c>
      <c r="P9" t="n">
        <v>58.59</v>
      </c>
      <c r="Q9" t="n">
        <v>610.26</v>
      </c>
      <c r="R9" t="n">
        <v>24.95</v>
      </c>
      <c r="S9" t="n">
        <v>13.88</v>
      </c>
      <c r="T9" t="n">
        <v>5594.75</v>
      </c>
      <c r="U9" t="n">
        <v>0.5600000000000001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345.8639943384624</v>
      </c>
      <c r="AB9" t="n">
        <v>473.2263754964286</v>
      </c>
      <c r="AC9" t="n">
        <v>428.0623143964381</v>
      </c>
      <c r="AD9" t="n">
        <v>345863.9943384624</v>
      </c>
      <c r="AE9" t="n">
        <v>473226.3754964286</v>
      </c>
      <c r="AF9" t="n">
        <v>7.514656152993042e-06</v>
      </c>
      <c r="AG9" t="n">
        <v>20.10416666666667</v>
      </c>
      <c r="AH9" t="n">
        <v>428062.3143964381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13.2057</v>
      </c>
      <c r="E10" t="n">
        <v>7.57</v>
      </c>
      <c r="F10" t="n">
        <v>4.33</v>
      </c>
      <c r="G10" t="n">
        <v>17.31</v>
      </c>
      <c r="H10" t="n">
        <v>0.25</v>
      </c>
      <c r="I10" t="n">
        <v>15</v>
      </c>
      <c r="J10" t="n">
        <v>216.63</v>
      </c>
      <c r="K10" t="n">
        <v>56.13</v>
      </c>
      <c r="L10" t="n">
        <v>3</v>
      </c>
      <c r="M10" t="n">
        <v>13</v>
      </c>
      <c r="N10" t="n">
        <v>47.51</v>
      </c>
      <c r="O10" t="n">
        <v>26952.08</v>
      </c>
      <c r="P10" t="n">
        <v>57.12</v>
      </c>
      <c r="Q10" t="n">
        <v>610.3200000000001</v>
      </c>
      <c r="R10" t="n">
        <v>22.97</v>
      </c>
      <c r="S10" t="n">
        <v>13.88</v>
      </c>
      <c r="T10" t="n">
        <v>4613.66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334.4929698791427</v>
      </c>
      <c r="AB10" t="n">
        <v>457.6680381769933</v>
      </c>
      <c r="AC10" t="n">
        <v>413.9888429545061</v>
      </c>
      <c r="AD10" t="n">
        <v>334492.9698791427</v>
      </c>
      <c r="AE10" t="n">
        <v>457668.0381769933</v>
      </c>
      <c r="AF10" t="n">
        <v>7.658835291815315e-06</v>
      </c>
      <c r="AG10" t="n">
        <v>19.71354166666667</v>
      </c>
      <c r="AH10" t="n">
        <v>413988.8429545061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13.3082</v>
      </c>
      <c r="E11" t="n">
        <v>7.51</v>
      </c>
      <c r="F11" t="n">
        <v>4.31</v>
      </c>
      <c r="G11" t="n">
        <v>18.47</v>
      </c>
      <c r="H11" t="n">
        <v>0.27</v>
      </c>
      <c r="I11" t="n">
        <v>14</v>
      </c>
      <c r="J11" t="n">
        <v>217.04</v>
      </c>
      <c r="K11" t="n">
        <v>56.13</v>
      </c>
      <c r="L11" t="n">
        <v>3.25</v>
      </c>
      <c r="M11" t="n">
        <v>12</v>
      </c>
      <c r="N11" t="n">
        <v>47.66</v>
      </c>
      <c r="O11" t="n">
        <v>27002.55</v>
      </c>
      <c r="P11" t="n">
        <v>56.2</v>
      </c>
      <c r="Q11" t="n">
        <v>610.28</v>
      </c>
      <c r="R11" t="n">
        <v>22.47</v>
      </c>
      <c r="S11" t="n">
        <v>13.88</v>
      </c>
      <c r="T11" t="n">
        <v>4369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333.7764433600638</v>
      </c>
      <c r="AB11" t="n">
        <v>456.6876549826705</v>
      </c>
      <c r="AC11" t="n">
        <v>413.102026156273</v>
      </c>
      <c r="AD11" t="n">
        <v>333776.4433600638</v>
      </c>
      <c r="AE11" t="n">
        <v>456687.6549826705</v>
      </c>
      <c r="AF11" t="n">
        <v>7.718281638272607e-06</v>
      </c>
      <c r="AG11" t="n">
        <v>19.55729166666667</v>
      </c>
      <c r="AH11" t="n">
        <v>413102.026156273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13.4333</v>
      </c>
      <c r="E12" t="n">
        <v>7.44</v>
      </c>
      <c r="F12" t="n">
        <v>4.28</v>
      </c>
      <c r="G12" t="n">
        <v>19.77</v>
      </c>
      <c r="H12" t="n">
        <v>0.29</v>
      </c>
      <c r="I12" t="n">
        <v>13</v>
      </c>
      <c r="J12" t="n">
        <v>217.45</v>
      </c>
      <c r="K12" t="n">
        <v>56.13</v>
      </c>
      <c r="L12" t="n">
        <v>3.5</v>
      </c>
      <c r="M12" t="n">
        <v>11</v>
      </c>
      <c r="N12" t="n">
        <v>47.82</v>
      </c>
      <c r="O12" t="n">
        <v>27053.07</v>
      </c>
      <c r="P12" t="n">
        <v>55.09</v>
      </c>
      <c r="Q12" t="n">
        <v>610.26</v>
      </c>
      <c r="R12" t="n">
        <v>21.52</v>
      </c>
      <c r="S12" t="n">
        <v>13.88</v>
      </c>
      <c r="T12" t="n">
        <v>3901.83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332.8040395316025</v>
      </c>
      <c r="AB12" t="n">
        <v>455.3571691651405</v>
      </c>
      <c r="AC12" t="n">
        <v>411.8985200378195</v>
      </c>
      <c r="AD12" t="n">
        <v>332804.0395316025</v>
      </c>
      <c r="AE12" t="n">
        <v>455357.1691651405</v>
      </c>
      <c r="AF12" t="n">
        <v>7.790835179168287e-06</v>
      </c>
      <c r="AG12" t="n">
        <v>19.375</v>
      </c>
      <c r="AH12" t="n">
        <v>411898.5200378195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13.5466</v>
      </c>
      <c r="E13" t="n">
        <v>7.38</v>
      </c>
      <c r="F13" t="n">
        <v>4.26</v>
      </c>
      <c r="G13" t="n">
        <v>21.31</v>
      </c>
      <c r="H13" t="n">
        <v>0.31</v>
      </c>
      <c r="I13" t="n">
        <v>12</v>
      </c>
      <c r="J13" t="n">
        <v>217.86</v>
      </c>
      <c r="K13" t="n">
        <v>56.13</v>
      </c>
      <c r="L13" t="n">
        <v>3.75</v>
      </c>
      <c r="M13" t="n">
        <v>10</v>
      </c>
      <c r="N13" t="n">
        <v>47.98</v>
      </c>
      <c r="O13" t="n">
        <v>27103.65</v>
      </c>
      <c r="P13" t="n">
        <v>54.05</v>
      </c>
      <c r="Q13" t="n">
        <v>610.36</v>
      </c>
      <c r="R13" t="n">
        <v>20.95</v>
      </c>
      <c r="S13" t="n">
        <v>13.88</v>
      </c>
      <c r="T13" t="n">
        <v>3618.81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332.0361071379828</v>
      </c>
      <c r="AB13" t="n">
        <v>454.3064501854038</v>
      </c>
      <c r="AC13" t="n">
        <v>410.9480802028155</v>
      </c>
      <c r="AD13" t="n">
        <v>332036.1071379827</v>
      </c>
      <c r="AE13" t="n">
        <v>454306.4501854038</v>
      </c>
      <c r="AF13" t="n">
        <v>7.856545140666934e-06</v>
      </c>
      <c r="AG13" t="n">
        <v>19.21875</v>
      </c>
      <c r="AH13" t="n">
        <v>410948.0802028155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13.6731</v>
      </c>
      <c r="E14" t="n">
        <v>7.31</v>
      </c>
      <c r="F14" t="n">
        <v>4.24</v>
      </c>
      <c r="G14" t="n">
        <v>23.11</v>
      </c>
      <c r="H14" t="n">
        <v>0.33</v>
      </c>
      <c r="I14" t="n">
        <v>11</v>
      </c>
      <c r="J14" t="n">
        <v>218.27</v>
      </c>
      <c r="K14" t="n">
        <v>56.13</v>
      </c>
      <c r="L14" t="n">
        <v>4</v>
      </c>
      <c r="M14" t="n">
        <v>9</v>
      </c>
      <c r="N14" t="n">
        <v>48.15</v>
      </c>
      <c r="O14" t="n">
        <v>27154.29</v>
      </c>
      <c r="P14" t="n">
        <v>52.89</v>
      </c>
      <c r="Q14" t="n">
        <v>610.27</v>
      </c>
      <c r="R14" t="n">
        <v>20.13</v>
      </c>
      <c r="S14" t="n">
        <v>13.88</v>
      </c>
      <c r="T14" t="n">
        <v>3215.82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321.4315817484685</v>
      </c>
      <c r="AB14" t="n">
        <v>439.7968707088288</v>
      </c>
      <c r="AC14" t="n">
        <v>397.8232746271622</v>
      </c>
      <c r="AD14" t="n">
        <v>321431.5817484686</v>
      </c>
      <c r="AE14" t="n">
        <v>439796.8707088288</v>
      </c>
      <c r="AF14" t="n">
        <v>7.929910631660567e-06</v>
      </c>
      <c r="AG14" t="n">
        <v>19.03645833333333</v>
      </c>
      <c r="AH14" t="n">
        <v>397823.2746271622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13.8675</v>
      </c>
      <c r="E15" t="n">
        <v>7.21</v>
      </c>
      <c r="F15" t="n">
        <v>4.18</v>
      </c>
      <c r="G15" t="n">
        <v>25.06</v>
      </c>
      <c r="H15" t="n">
        <v>0.35</v>
      </c>
      <c r="I15" t="n">
        <v>10</v>
      </c>
      <c r="J15" t="n">
        <v>218.68</v>
      </c>
      <c r="K15" t="n">
        <v>56.13</v>
      </c>
      <c r="L15" t="n">
        <v>4.25</v>
      </c>
      <c r="M15" t="n">
        <v>8</v>
      </c>
      <c r="N15" t="n">
        <v>48.31</v>
      </c>
      <c r="O15" t="n">
        <v>27204.98</v>
      </c>
      <c r="P15" t="n">
        <v>51.23</v>
      </c>
      <c r="Q15" t="n">
        <v>610.34</v>
      </c>
      <c r="R15" t="n">
        <v>18.14</v>
      </c>
      <c r="S15" t="n">
        <v>13.88</v>
      </c>
      <c r="T15" t="n">
        <v>2227.12</v>
      </c>
      <c r="U15" t="n">
        <v>0.77</v>
      </c>
      <c r="V15" t="n">
        <v>0.96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320.0411546580053</v>
      </c>
      <c r="AB15" t="n">
        <v>437.894427022343</v>
      </c>
      <c r="AC15" t="n">
        <v>396.1023974960181</v>
      </c>
      <c r="AD15" t="n">
        <v>320041.1546580053</v>
      </c>
      <c r="AE15" t="n">
        <v>437894.427022343</v>
      </c>
      <c r="AF15" t="n">
        <v>8.042655702404935e-06</v>
      </c>
      <c r="AG15" t="n">
        <v>18.77604166666667</v>
      </c>
      <c r="AH15" t="n">
        <v>396102.3974960181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13.7352</v>
      </c>
      <c r="E16" t="n">
        <v>7.28</v>
      </c>
      <c r="F16" t="n">
        <v>4.25</v>
      </c>
      <c r="G16" t="n">
        <v>25.47</v>
      </c>
      <c r="H16" t="n">
        <v>0.36</v>
      </c>
      <c r="I16" t="n">
        <v>10</v>
      </c>
      <c r="J16" t="n">
        <v>219.09</v>
      </c>
      <c r="K16" t="n">
        <v>56.13</v>
      </c>
      <c r="L16" t="n">
        <v>4.5</v>
      </c>
      <c r="M16" t="n">
        <v>8</v>
      </c>
      <c r="N16" t="n">
        <v>48.47</v>
      </c>
      <c r="O16" t="n">
        <v>27255.72</v>
      </c>
      <c r="P16" t="n">
        <v>51.61</v>
      </c>
      <c r="Q16" t="n">
        <v>610.26</v>
      </c>
      <c r="R16" t="n">
        <v>20.58</v>
      </c>
      <c r="S16" t="n">
        <v>13.88</v>
      </c>
      <c r="T16" t="n">
        <v>3447.08</v>
      </c>
      <c r="U16" t="n">
        <v>0.67</v>
      </c>
      <c r="V16" t="n">
        <v>0.9399999999999999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320.7011728354361</v>
      </c>
      <c r="AB16" t="n">
        <v>438.7974930106507</v>
      </c>
      <c r="AC16" t="n">
        <v>396.9192761338628</v>
      </c>
      <c r="AD16" t="n">
        <v>320701.1728354361</v>
      </c>
      <c r="AE16" t="n">
        <v>438797.4930106507</v>
      </c>
      <c r="AF16" t="n">
        <v>7.965926418148352e-06</v>
      </c>
      <c r="AG16" t="n">
        <v>18.95833333333333</v>
      </c>
      <c r="AH16" t="n">
        <v>396919.2761338628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13.8916</v>
      </c>
      <c r="E17" t="n">
        <v>7.2</v>
      </c>
      <c r="F17" t="n">
        <v>4.21</v>
      </c>
      <c r="G17" t="n">
        <v>28.04</v>
      </c>
      <c r="H17" t="n">
        <v>0.38</v>
      </c>
      <c r="I17" t="n">
        <v>9</v>
      </c>
      <c r="J17" t="n">
        <v>219.51</v>
      </c>
      <c r="K17" t="n">
        <v>56.13</v>
      </c>
      <c r="L17" t="n">
        <v>4.75</v>
      </c>
      <c r="M17" t="n">
        <v>7</v>
      </c>
      <c r="N17" t="n">
        <v>48.63</v>
      </c>
      <c r="O17" t="n">
        <v>27306.53</v>
      </c>
      <c r="P17" t="n">
        <v>50.48</v>
      </c>
      <c r="Q17" t="n">
        <v>610.27</v>
      </c>
      <c r="R17" t="n">
        <v>19.18</v>
      </c>
      <c r="S17" t="n">
        <v>13.88</v>
      </c>
      <c r="T17" t="n">
        <v>2750.7</v>
      </c>
      <c r="U17" t="n">
        <v>0.72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319.7770803852483</v>
      </c>
      <c r="AB17" t="n">
        <v>437.5331089522222</v>
      </c>
      <c r="AC17" t="n">
        <v>395.7755631153964</v>
      </c>
      <c r="AD17" t="n">
        <v>319777.0803852483</v>
      </c>
      <c r="AE17" t="n">
        <v>437533.1089522222</v>
      </c>
      <c r="AF17" t="n">
        <v>8.056632843376846e-06</v>
      </c>
      <c r="AG17" t="n">
        <v>18.75</v>
      </c>
      <c r="AH17" t="n">
        <v>395775.5631153964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14.0225</v>
      </c>
      <c r="E18" t="n">
        <v>7.13</v>
      </c>
      <c r="F18" t="n">
        <v>4.18</v>
      </c>
      <c r="G18" t="n">
        <v>31.36</v>
      </c>
      <c r="H18" t="n">
        <v>0.4</v>
      </c>
      <c r="I18" t="n">
        <v>8</v>
      </c>
      <c r="J18" t="n">
        <v>219.92</v>
      </c>
      <c r="K18" t="n">
        <v>56.13</v>
      </c>
      <c r="L18" t="n">
        <v>5</v>
      </c>
      <c r="M18" t="n">
        <v>6</v>
      </c>
      <c r="N18" t="n">
        <v>48.79</v>
      </c>
      <c r="O18" t="n">
        <v>27357.39</v>
      </c>
      <c r="P18" t="n">
        <v>48.81</v>
      </c>
      <c r="Q18" t="n">
        <v>610.3</v>
      </c>
      <c r="R18" t="n">
        <v>18.42</v>
      </c>
      <c r="S18" t="n">
        <v>13.88</v>
      </c>
      <c r="T18" t="n">
        <v>2375.53</v>
      </c>
      <c r="U18" t="n">
        <v>0.75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318.7482257399284</v>
      </c>
      <c r="AB18" t="n">
        <v>436.1253846366319</v>
      </c>
      <c r="AC18" t="n">
        <v>394.5021900327327</v>
      </c>
      <c r="AD18" t="n">
        <v>318748.2257399284</v>
      </c>
      <c r="AE18" t="n">
        <v>436125.3846366319</v>
      </c>
      <c r="AF18" t="n">
        <v>8.132550177535477e-06</v>
      </c>
      <c r="AG18" t="n">
        <v>18.56770833333333</v>
      </c>
      <c r="AH18" t="n">
        <v>394502.1900327327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14.0187</v>
      </c>
      <c r="E19" t="n">
        <v>7.13</v>
      </c>
      <c r="F19" t="n">
        <v>4.18</v>
      </c>
      <c r="G19" t="n">
        <v>31.37</v>
      </c>
      <c r="H19" t="n">
        <v>0.42</v>
      </c>
      <c r="I19" t="n">
        <v>8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48.42</v>
      </c>
      <c r="Q19" t="n">
        <v>610.26</v>
      </c>
      <c r="R19" t="n">
        <v>18.45</v>
      </c>
      <c r="S19" t="n">
        <v>13.88</v>
      </c>
      <c r="T19" t="n">
        <v>2388.47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318.6051551742195</v>
      </c>
      <c r="AB19" t="n">
        <v>435.9296291768012</v>
      </c>
      <c r="AC19" t="n">
        <v>394.3251171992436</v>
      </c>
      <c r="AD19" t="n">
        <v>318605.1551742195</v>
      </c>
      <c r="AE19" t="n">
        <v>435929.6291768012</v>
      </c>
      <c r="AF19" t="n">
        <v>8.130346312983888e-06</v>
      </c>
      <c r="AG19" t="n">
        <v>18.56770833333333</v>
      </c>
      <c r="AH19" t="n">
        <v>394325.1171992436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14.0285</v>
      </c>
      <c r="E20" t="n">
        <v>7.13</v>
      </c>
      <c r="F20" t="n">
        <v>4.18</v>
      </c>
      <c r="G20" t="n">
        <v>31.33</v>
      </c>
      <c r="H20" t="n">
        <v>0.44</v>
      </c>
      <c r="I20" t="n">
        <v>8</v>
      </c>
      <c r="J20" t="n">
        <v>220.74</v>
      </c>
      <c r="K20" t="n">
        <v>56.13</v>
      </c>
      <c r="L20" t="n">
        <v>5.5</v>
      </c>
      <c r="M20" t="n">
        <v>6</v>
      </c>
      <c r="N20" t="n">
        <v>49.12</v>
      </c>
      <c r="O20" t="n">
        <v>27459.27</v>
      </c>
      <c r="P20" t="n">
        <v>47.38</v>
      </c>
      <c r="Q20" t="n">
        <v>610.3200000000001</v>
      </c>
      <c r="R20" t="n">
        <v>18.28</v>
      </c>
      <c r="S20" t="n">
        <v>13.88</v>
      </c>
      <c r="T20" t="n">
        <v>2303.33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318.1803628393571</v>
      </c>
      <c r="AB20" t="n">
        <v>435.3484095637274</v>
      </c>
      <c r="AC20" t="n">
        <v>393.7993683702948</v>
      </c>
      <c r="AD20" t="n">
        <v>318180.3628393572</v>
      </c>
      <c r="AE20" t="n">
        <v>435348.4095637274</v>
      </c>
      <c r="AF20" t="n">
        <v>8.136029963669561e-06</v>
      </c>
      <c r="AG20" t="n">
        <v>18.56770833333333</v>
      </c>
      <c r="AH20" t="n">
        <v>393799.3683702948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14.1939</v>
      </c>
      <c r="E21" t="n">
        <v>7.05</v>
      </c>
      <c r="F21" t="n">
        <v>4.14</v>
      </c>
      <c r="G21" t="n">
        <v>35.46</v>
      </c>
      <c r="H21" t="n">
        <v>0.46</v>
      </c>
      <c r="I21" t="n">
        <v>7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46.14</v>
      </c>
      <c r="Q21" t="n">
        <v>610.29</v>
      </c>
      <c r="R21" t="n">
        <v>16.81</v>
      </c>
      <c r="S21" t="n">
        <v>13.88</v>
      </c>
      <c r="T21" t="n">
        <v>1575.54</v>
      </c>
      <c r="U21" t="n">
        <v>0.83</v>
      </c>
      <c r="V21" t="n">
        <v>0.96</v>
      </c>
      <c r="W21" t="n">
        <v>0.07000000000000001</v>
      </c>
      <c r="X21" t="n">
        <v>0.1</v>
      </c>
      <c r="Y21" t="n">
        <v>1</v>
      </c>
      <c r="Z21" t="n">
        <v>10</v>
      </c>
      <c r="AA21" t="n">
        <v>307.3716021513526</v>
      </c>
      <c r="AB21" t="n">
        <v>420.5593863415323</v>
      </c>
      <c r="AC21" t="n">
        <v>380.4217887679015</v>
      </c>
      <c r="AD21" t="n">
        <v>307371.6021513526</v>
      </c>
      <c r="AE21" t="n">
        <v>420559.3863415323</v>
      </c>
      <c r="AF21" t="n">
        <v>8.231956068099184e-06</v>
      </c>
      <c r="AG21" t="n">
        <v>18.359375</v>
      </c>
      <c r="AH21" t="n">
        <v>380421.7887679015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14.1878</v>
      </c>
      <c r="E22" t="n">
        <v>7.05</v>
      </c>
      <c r="F22" t="n">
        <v>4.14</v>
      </c>
      <c r="G22" t="n">
        <v>35.49</v>
      </c>
      <c r="H22" t="n">
        <v>0.48</v>
      </c>
      <c r="I22" t="n">
        <v>7</v>
      </c>
      <c r="J22" t="n">
        <v>221.57</v>
      </c>
      <c r="K22" t="n">
        <v>56.13</v>
      </c>
      <c r="L22" t="n">
        <v>6</v>
      </c>
      <c r="M22" t="n">
        <v>1</v>
      </c>
      <c r="N22" t="n">
        <v>49.45</v>
      </c>
      <c r="O22" t="n">
        <v>27561.39</v>
      </c>
      <c r="P22" t="n">
        <v>46.11</v>
      </c>
      <c r="Q22" t="n">
        <v>610.3099999999999</v>
      </c>
      <c r="R22" t="n">
        <v>16.95</v>
      </c>
      <c r="S22" t="n">
        <v>13.88</v>
      </c>
      <c r="T22" t="n">
        <v>1646.33</v>
      </c>
      <c r="U22" t="n">
        <v>0.82</v>
      </c>
      <c r="V22" t="n">
        <v>0.96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307.3726517130822</v>
      </c>
      <c r="AB22" t="n">
        <v>420.5608223981941</v>
      </c>
      <c r="AC22" t="n">
        <v>380.423087769331</v>
      </c>
      <c r="AD22" t="n">
        <v>307372.6517130822</v>
      </c>
      <c r="AE22" t="n">
        <v>420560.8223981941</v>
      </c>
      <c r="AF22" t="n">
        <v>8.228418285529529e-06</v>
      </c>
      <c r="AG22" t="n">
        <v>18.359375</v>
      </c>
      <c r="AH22" t="n">
        <v>380423.087769331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14.1732</v>
      </c>
      <c r="E23" t="n">
        <v>7.06</v>
      </c>
      <c r="F23" t="n">
        <v>4.15</v>
      </c>
      <c r="G23" t="n">
        <v>35.55</v>
      </c>
      <c r="H23" t="n">
        <v>0.5</v>
      </c>
      <c r="I23" t="n">
        <v>7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46.23</v>
      </c>
      <c r="Q23" t="n">
        <v>610.26</v>
      </c>
      <c r="R23" t="n">
        <v>17.18</v>
      </c>
      <c r="S23" t="n">
        <v>13.88</v>
      </c>
      <c r="T23" t="n">
        <v>1758.58</v>
      </c>
      <c r="U23" t="n">
        <v>0.8100000000000001</v>
      </c>
      <c r="V23" t="n">
        <v>0.96</v>
      </c>
      <c r="W23" t="n">
        <v>0.07000000000000001</v>
      </c>
      <c r="X23" t="n">
        <v>0.11</v>
      </c>
      <c r="Y23" t="n">
        <v>1</v>
      </c>
      <c r="Z23" t="n">
        <v>10</v>
      </c>
      <c r="AA23" t="n">
        <v>307.4766664669476</v>
      </c>
      <c r="AB23" t="n">
        <v>420.7031399732398</v>
      </c>
      <c r="AC23" t="n">
        <v>380.5518227547584</v>
      </c>
      <c r="AD23" t="n">
        <v>307476.6664669476</v>
      </c>
      <c r="AE23" t="n">
        <v>420703.1399732399</v>
      </c>
      <c r="AF23" t="n">
        <v>8.219950805936588e-06</v>
      </c>
      <c r="AG23" t="n">
        <v>18.38541666666667</v>
      </c>
      <c r="AH23" t="n">
        <v>380551.8227547584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2024-09-24T15:10:02Z</dcterms:created>
  <dcterms:modified xmlns:dcterms="http://purl.org/dc/terms/" xmlns:xsi="http://www.w3.org/2001/XMLSchema-instance" xsi:type="dcterms:W3CDTF">2024-09-24T15:10:02Z</dcterms:modified>
</cp:coreProperties>
</file>