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gráficos!$A$7:$A$434</f>
              <numCache>
                <formatCode>General</formatCode>
                <ptCount val="4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</numCache>
            </numRef>
          </xVal>
          <yVal>
            <numRef>
              <f>gráficos!$B$7:$B$434</f>
              <numCache>
                <formatCode>General</formatCode>
                <ptCount val="4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1.7765</v>
      </c>
      <c r="E2" t="n">
        <v>56.29</v>
      </c>
      <c r="F2" t="n">
        <v>38.57</v>
      </c>
      <c r="G2" t="n">
        <v>5.92</v>
      </c>
      <c r="H2" t="n">
        <v>0.09</v>
      </c>
      <c r="I2" t="n">
        <v>391</v>
      </c>
      <c r="J2" t="n">
        <v>194.77</v>
      </c>
      <c r="K2" t="n">
        <v>54.38</v>
      </c>
      <c r="L2" t="n">
        <v>1</v>
      </c>
      <c r="M2" t="n">
        <v>389</v>
      </c>
      <c r="N2" t="n">
        <v>39.4</v>
      </c>
      <c r="O2" t="n">
        <v>24256.19</v>
      </c>
      <c r="P2" t="n">
        <v>538.92</v>
      </c>
      <c r="Q2" t="n">
        <v>446.71</v>
      </c>
      <c r="R2" t="n">
        <v>434.11</v>
      </c>
      <c r="S2" t="n">
        <v>40.63</v>
      </c>
      <c r="T2" t="n">
        <v>189752.56</v>
      </c>
      <c r="U2" t="n">
        <v>0.09</v>
      </c>
      <c r="V2" t="n">
        <v>0.54</v>
      </c>
      <c r="W2" t="n">
        <v>3.27</v>
      </c>
      <c r="X2" t="n">
        <v>11.73</v>
      </c>
      <c r="Y2" t="n">
        <v>0.5</v>
      </c>
      <c r="Z2" t="n">
        <v>10</v>
      </c>
      <c r="AA2" t="n">
        <v>1028.793485814602</v>
      </c>
      <c r="AB2" t="n">
        <v>1407.640634456867</v>
      </c>
      <c r="AC2" t="n">
        <v>1273.297387940342</v>
      </c>
      <c r="AD2" t="n">
        <v>1028793.485814602</v>
      </c>
      <c r="AE2" t="n">
        <v>1407640.634456867</v>
      </c>
      <c r="AF2" t="n">
        <v>9.329892676679951e-07</v>
      </c>
      <c r="AG2" t="n">
        <v>1.172708333333333</v>
      </c>
      <c r="AH2" t="n">
        <v>1273297.387940342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2.4902</v>
      </c>
      <c r="E3" t="n">
        <v>40.16</v>
      </c>
      <c r="F3" t="n">
        <v>31.46</v>
      </c>
      <c r="G3" t="n">
        <v>11.87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438.38</v>
      </c>
      <c r="Q3" t="n">
        <v>446.63</v>
      </c>
      <c r="R3" t="n">
        <v>201.96</v>
      </c>
      <c r="S3" t="n">
        <v>40.63</v>
      </c>
      <c r="T3" t="n">
        <v>74836.33</v>
      </c>
      <c r="U3" t="n">
        <v>0.2</v>
      </c>
      <c r="V3" t="n">
        <v>0.66</v>
      </c>
      <c r="W3" t="n">
        <v>2.88</v>
      </c>
      <c r="X3" t="n">
        <v>4.63</v>
      </c>
      <c r="Y3" t="n">
        <v>0.5</v>
      </c>
      <c r="Z3" t="n">
        <v>10</v>
      </c>
      <c r="AA3" t="n">
        <v>598.7121050479279</v>
      </c>
      <c r="AB3" t="n">
        <v>819.1843154404925</v>
      </c>
      <c r="AC3" t="n">
        <v>741.0025141072589</v>
      </c>
      <c r="AD3" t="n">
        <v>598712.1050479279</v>
      </c>
      <c r="AE3" t="n">
        <v>819184.3154404925</v>
      </c>
      <c r="AF3" t="n">
        <v>1.307813044946153e-06</v>
      </c>
      <c r="AG3" t="n">
        <v>0.8366666666666666</v>
      </c>
      <c r="AH3" t="n">
        <v>741002.5141072589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2.7704</v>
      </c>
      <c r="E4" t="n">
        <v>36.1</v>
      </c>
      <c r="F4" t="n">
        <v>29.69</v>
      </c>
      <c r="G4" t="n">
        <v>17.81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412.63</v>
      </c>
      <c r="Q4" t="n">
        <v>446.59</v>
      </c>
      <c r="R4" t="n">
        <v>144.57</v>
      </c>
      <c r="S4" t="n">
        <v>40.63</v>
      </c>
      <c r="T4" t="n">
        <v>46436.25</v>
      </c>
      <c r="U4" t="n">
        <v>0.28</v>
      </c>
      <c r="V4" t="n">
        <v>0.7</v>
      </c>
      <c r="W4" t="n">
        <v>2.77</v>
      </c>
      <c r="X4" t="n">
        <v>2.86</v>
      </c>
      <c r="Y4" t="n">
        <v>0.5</v>
      </c>
      <c r="Z4" t="n">
        <v>10</v>
      </c>
      <c r="AA4" t="n">
        <v>507.3572633762142</v>
      </c>
      <c r="AB4" t="n">
        <v>694.1885907740829</v>
      </c>
      <c r="AC4" t="n">
        <v>627.93620597041</v>
      </c>
      <c r="AD4" t="n">
        <v>507357.2633762142</v>
      </c>
      <c r="AE4" t="n">
        <v>694188.5907740828</v>
      </c>
      <c r="AF4" t="n">
        <v>1.454969584659394e-06</v>
      </c>
      <c r="AG4" t="n">
        <v>0.7520833333333333</v>
      </c>
      <c r="AH4" t="n">
        <v>627936.20597041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2.9195</v>
      </c>
      <c r="E5" t="n">
        <v>34.25</v>
      </c>
      <c r="F5" t="n">
        <v>28.9</v>
      </c>
      <c r="G5" t="n">
        <v>23.75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400.64</v>
      </c>
      <c r="Q5" t="n">
        <v>446.61</v>
      </c>
      <c r="R5" t="n">
        <v>118.46</v>
      </c>
      <c r="S5" t="n">
        <v>40.63</v>
      </c>
      <c r="T5" t="n">
        <v>33513.95</v>
      </c>
      <c r="U5" t="n">
        <v>0.34</v>
      </c>
      <c r="V5" t="n">
        <v>0.72</v>
      </c>
      <c r="W5" t="n">
        <v>2.73</v>
      </c>
      <c r="X5" t="n">
        <v>2.07</v>
      </c>
      <c r="Y5" t="n">
        <v>0.5</v>
      </c>
      <c r="Z5" t="n">
        <v>10</v>
      </c>
      <c r="AA5" t="n">
        <v>468.0022247715516</v>
      </c>
      <c r="AB5" t="n">
        <v>640.3412907334167</v>
      </c>
      <c r="AC5" t="n">
        <v>579.2280166704646</v>
      </c>
      <c r="AD5" t="n">
        <v>468002.2247715516</v>
      </c>
      <c r="AE5" t="n">
        <v>640341.2907334167</v>
      </c>
      <c r="AF5" t="n">
        <v>1.533274509967189e-06</v>
      </c>
      <c r="AG5" t="n">
        <v>0.7135416666666666</v>
      </c>
      <c r="AH5" t="n">
        <v>579228.0166704647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3.0073</v>
      </c>
      <c r="E6" t="n">
        <v>33.25</v>
      </c>
      <c r="F6" t="n">
        <v>28.48</v>
      </c>
      <c r="G6" t="n">
        <v>29.46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393.94</v>
      </c>
      <c r="Q6" t="n">
        <v>446.59</v>
      </c>
      <c r="R6" t="n">
        <v>105.15</v>
      </c>
      <c r="S6" t="n">
        <v>40.63</v>
      </c>
      <c r="T6" t="n">
        <v>26935.48</v>
      </c>
      <c r="U6" t="n">
        <v>0.39</v>
      </c>
      <c r="V6" t="n">
        <v>0.73</v>
      </c>
      <c r="W6" t="n">
        <v>2.7</v>
      </c>
      <c r="X6" t="n">
        <v>1.65</v>
      </c>
      <c r="Y6" t="n">
        <v>0.5</v>
      </c>
      <c r="Z6" t="n">
        <v>10</v>
      </c>
      <c r="AA6" t="n">
        <v>447.142856131843</v>
      </c>
      <c r="AB6" t="n">
        <v>611.800582310171</v>
      </c>
      <c r="AC6" t="n">
        <v>553.4111934019976</v>
      </c>
      <c r="AD6" t="n">
        <v>447142.8561318429</v>
      </c>
      <c r="AE6" t="n">
        <v>611800.582310171</v>
      </c>
      <c r="AF6" t="n">
        <v>1.579385659813094e-06</v>
      </c>
      <c r="AG6" t="n">
        <v>0.6927083333333334</v>
      </c>
      <c r="AH6" t="n">
        <v>553411.1934019976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3.0712</v>
      </c>
      <c r="E7" t="n">
        <v>32.56</v>
      </c>
      <c r="F7" t="n">
        <v>28.18</v>
      </c>
      <c r="G7" t="n">
        <v>35.22</v>
      </c>
      <c r="H7" t="n">
        <v>0.53</v>
      </c>
      <c r="I7" t="n">
        <v>48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388.81</v>
      </c>
      <c r="Q7" t="n">
        <v>446.57</v>
      </c>
      <c r="R7" t="n">
        <v>95.43000000000001</v>
      </c>
      <c r="S7" t="n">
        <v>40.63</v>
      </c>
      <c r="T7" t="n">
        <v>22127.18</v>
      </c>
      <c r="U7" t="n">
        <v>0.43</v>
      </c>
      <c r="V7" t="n">
        <v>0.74</v>
      </c>
      <c r="W7" t="n">
        <v>2.68</v>
      </c>
      <c r="X7" t="n">
        <v>1.35</v>
      </c>
      <c r="Y7" t="n">
        <v>0.5</v>
      </c>
      <c r="Z7" t="n">
        <v>10</v>
      </c>
      <c r="AA7" t="n">
        <v>432.5362874775648</v>
      </c>
      <c r="AB7" t="n">
        <v>591.8152306810578</v>
      </c>
      <c r="AC7" t="n">
        <v>535.3332156827499</v>
      </c>
      <c r="AD7" t="n">
        <v>432536.2874775648</v>
      </c>
      <c r="AE7" t="n">
        <v>591815.2306810578</v>
      </c>
      <c r="AF7" t="n">
        <v>1.612944913516435e-06</v>
      </c>
      <c r="AG7" t="n">
        <v>0.6783333333333333</v>
      </c>
      <c r="AH7" t="n">
        <v>535333.21568275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3.1159</v>
      </c>
      <c r="E8" t="n">
        <v>32.09</v>
      </c>
      <c r="F8" t="n">
        <v>27.98</v>
      </c>
      <c r="G8" t="n">
        <v>40.95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39</v>
      </c>
      <c r="N8" t="n">
        <v>42.78</v>
      </c>
      <c r="O8" t="n">
        <v>25413.94</v>
      </c>
      <c r="P8" t="n">
        <v>385.3</v>
      </c>
      <c r="Q8" t="n">
        <v>446.56</v>
      </c>
      <c r="R8" t="n">
        <v>88.8</v>
      </c>
      <c r="S8" t="n">
        <v>40.63</v>
      </c>
      <c r="T8" t="n">
        <v>18847.05</v>
      </c>
      <c r="U8" t="n">
        <v>0.46</v>
      </c>
      <c r="V8" t="n">
        <v>0.74</v>
      </c>
      <c r="W8" t="n">
        <v>2.68</v>
      </c>
      <c r="X8" t="n">
        <v>1.15</v>
      </c>
      <c r="Y8" t="n">
        <v>0.5</v>
      </c>
      <c r="Z8" t="n">
        <v>10</v>
      </c>
      <c r="AA8" t="n">
        <v>422.7773382466046</v>
      </c>
      <c r="AB8" t="n">
        <v>578.4626058088036</v>
      </c>
      <c r="AC8" t="n">
        <v>523.2549465877769</v>
      </c>
      <c r="AD8" t="n">
        <v>422777.3382466046</v>
      </c>
      <c r="AE8" t="n">
        <v>578462.6058088036</v>
      </c>
      <c r="AF8" t="n">
        <v>1.636420635590603e-06</v>
      </c>
      <c r="AG8" t="n">
        <v>0.6685416666666667</v>
      </c>
      <c r="AH8" t="n">
        <v>523254.9465877769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3.1484</v>
      </c>
      <c r="E9" t="n">
        <v>31.76</v>
      </c>
      <c r="F9" t="n">
        <v>27.84</v>
      </c>
      <c r="G9" t="n">
        <v>46.41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382.84</v>
      </c>
      <c r="Q9" t="n">
        <v>446.56</v>
      </c>
      <c r="R9" t="n">
        <v>84.44</v>
      </c>
      <c r="S9" t="n">
        <v>40.63</v>
      </c>
      <c r="T9" t="n">
        <v>16691.52</v>
      </c>
      <c r="U9" t="n">
        <v>0.48</v>
      </c>
      <c r="V9" t="n">
        <v>0.75</v>
      </c>
      <c r="W9" t="n">
        <v>2.66</v>
      </c>
      <c r="X9" t="n">
        <v>1.02</v>
      </c>
      <c r="Y9" t="n">
        <v>0.5</v>
      </c>
      <c r="Z9" t="n">
        <v>10</v>
      </c>
      <c r="AA9" t="n">
        <v>415.9497042055248</v>
      </c>
      <c r="AB9" t="n">
        <v>569.1207356998431</v>
      </c>
      <c r="AC9" t="n">
        <v>514.8046514506185</v>
      </c>
      <c r="AD9" t="n">
        <v>415949.7042055248</v>
      </c>
      <c r="AE9" t="n">
        <v>569120.735699843</v>
      </c>
      <c r="AF9" t="n">
        <v>1.653489113608734e-06</v>
      </c>
      <c r="AG9" t="n">
        <v>0.6616666666666667</v>
      </c>
      <c r="AH9" t="n">
        <v>514804.6514506185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3.1766</v>
      </c>
      <c r="E10" t="n">
        <v>31.48</v>
      </c>
      <c r="F10" t="n">
        <v>27.72</v>
      </c>
      <c r="G10" t="n">
        <v>51.97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30</v>
      </c>
      <c r="N10" t="n">
        <v>43.96</v>
      </c>
      <c r="O10" t="n">
        <v>25806.1</v>
      </c>
      <c r="P10" t="n">
        <v>380.24</v>
      </c>
      <c r="Q10" t="n">
        <v>446.57</v>
      </c>
      <c r="R10" t="n">
        <v>80.31</v>
      </c>
      <c r="S10" t="n">
        <v>40.63</v>
      </c>
      <c r="T10" t="n">
        <v>14646.7</v>
      </c>
      <c r="U10" t="n">
        <v>0.51</v>
      </c>
      <c r="V10" t="n">
        <v>0.75</v>
      </c>
      <c r="W10" t="n">
        <v>2.66</v>
      </c>
      <c r="X10" t="n">
        <v>0.89</v>
      </c>
      <c r="Y10" t="n">
        <v>0.5</v>
      </c>
      <c r="Z10" t="n">
        <v>10</v>
      </c>
      <c r="AA10" t="n">
        <v>409.7904615190394</v>
      </c>
      <c r="AB10" t="n">
        <v>560.6933881295837</v>
      </c>
      <c r="AC10" t="n">
        <v>507.1815981046082</v>
      </c>
      <c r="AD10" t="n">
        <v>409790.4615190394</v>
      </c>
      <c r="AE10" t="n">
        <v>560693.3881295837</v>
      </c>
      <c r="AF10" t="n">
        <v>1.668299300689081e-06</v>
      </c>
      <c r="AG10" t="n">
        <v>0.6558333333333334</v>
      </c>
      <c r="AH10" t="n">
        <v>507181.5981046081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3.1978</v>
      </c>
      <c r="E11" t="n">
        <v>31.27</v>
      </c>
      <c r="F11" t="n">
        <v>27.63</v>
      </c>
      <c r="G11" t="n">
        <v>57.16</v>
      </c>
      <c r="H11" t="n">
        <v>0.85</v>
      </c>
      <c r="I11" t="n">
        <v>29</v>
      </c>
      <c r="J11" t="n">
        <v>208.94</v>
      </c>
      <c r="K11" t="n">
        <v>54.38</v>
      </c>
      <c r="L11" t="n">
        <v>10</v>
      </c>
      <c r="M11" t="n">
        <v>27</v>
      </c>
      <c r="N11" t="n">
        <v>44.56</v>
      </c>
      <c r="O11" t="n">
        <v>26003.41</v>
      </c>
      <c r="P11" t="n">
        <v>377.84</v>
      </c>
      <c r="Q11" t="n">
        <v>446.57</v>
      </c>
      <c r="R11" t="n">
        <v>77.13</v>
      </c>
      <c r="S11" t="n">
        <v>40.63</v>
      </c>
      <c r="T11" t="n">
        <v>13069.15</v>
      </c>
      <c r="U11" t="n">
        <v>0.53</v>
      </c>
      <c r="V11" t="n">
        <v>0.75</v>
      </c>
      <c r="W11" t="n">
        <v>2.66</v>
      </c>
      <c r="X11" t="n">
        <v>0.8</v>
      </c>
      <c r="Y11" t="n">
        <v>0.5</v>
      </c>
      <c r="Z11" t="n">
        <v>10</v>
      </c>
      <c r="AA11" t="n">
        <v>404.8954126495586</v>
      </c>
      <c r="AB11" t="n">
        <v>553.9957663120452</v>
      </c>
      <c r="AC11" t="n">
        <v>501.1231879131643</v>
      </c>
      <c r="AD11" t="n">
        <v>404895.4126495586</v>
      </c>
      <c r="AE11" t="n">
        <v>553995.7663120453</v>
      </c>
      <c r="AF11" t="n">
        <v>1.679433200196293e-06</v>
      </c>
      <c r="AG11" t="n">
        <v>0.6514583333333334</v>
      </c>
      <c r="AH11" t="n">
        <v>501123.1879131643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3.2188</v>
      </c>
      <c r="E12" t="n">
        <v>31.07</v>
      </c>
      <c r="F12" t="n">
        <v>27.54</v>
      </c>
      <c r="G12" t="n">
        <v>63.55</v>
      </c>
      <c r="H12" t="n">
        <v>0.93</v>
      </c>
      <c r="I12" t="n">
        <v>26</v>
      </c>
      <c r="J12" t="n">
        <v>210.55</v>
      </c>
      <c r="K12" t="n">
        <v>54.38</v>
      </c>
      <c r="L12" t="n">
        <v>11</v>
      </c>
      <c r="M12" t="n">
        <v>24</v>
      </c>
      <c r="N12" t="n">
        <v>45.17</v>
      </c>
      <c r="O12" t="n">
        <v>26201.54</v>
      </c>
      <c r="P12" t="n">
        <v>376.15</v>
      </c>
      <c r="Q12" t="n">
        <v>446.56</v>
      </c>
      <c r="R12" t="n">
        <v>74.3</v>
      </c>
      <c r="S12" t="n">
        <v>40.63</v>
      </c>
      <c r="T12" t="n">
        <v>11669.77</v>
      </c>
      <c r="U12" t="n">
        <v>0.55</v>
      </c>
      <c r="V12" t="n">
        <v>0.75</v>
      </c>
      <c r="W12" t="n">
        <v>2.65</v>
      </c>
      <c r="X12" t="n">
        <v>0.71</v>
      </c>
      <c r="Y12" t="n">
        <v>0.5</v>
      </c>
      <c r="Z12" t="n">
        <v>10</v>
      </c>
      <c r="AA12" t="n">
        <v>400.6235629887094</v>
      </c>
      <c r="AB12" t="n">
        <v>548.1508331453654</v>
      </c>
      <c r="AC12" t="n">
        <v>495.836086964497</v>
      </c>
      <c r="AD12" t="n">
        <v>400623.5629887094</v>
      </c>
      <c r="AE12" t="n">
        <v>548150.8331453654</v>
      </c>
      <c r="AF12" t="n">
        <v>1.690462062915701e-06</v>
      </c>
      <c r="AG12" t="n">
        <v>0.6472916666666667</v>
      </c>
      <c r="AH12" t="n">
        <v>495836.0869644971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3.2317</v>
      </c>
      <c r="E13" t="n">
        <v>30.94</v>
      </c>
      <c r="F13" t="n">
        <v>27.49</v>
      </c>
      <c r="G13" t="n">
        <v>68.73</v>
      </c>
      <c r="H13" t="n">
        <v>1</v>
      </c>
      <c r="I13" t="n">
        <v>24</v>
      </c>
      <c r="J13" t="n">
        <v>212.16</v>
      </c>
      <c r="K13" t="n">
        <v>54.38</v>
      </c>
      <c r="L13" t="n">
        <v>12</v>
      </c>
      <c r="M13" t="n">
        <v>22</v>
      </c>
      <c r="N13" t="n">
        <v>45.78</v>
      </c>
      <c r="O13" t="n">
        <v>26400.51</v>
      </c>
      <c r="P13" t="n">
        <v>374.35</v>
      </c>
      <c r="Q13" t="n">
        <v>446.57</v>
      </c>
      <c r="R13" t="n">
        <v>73</v>
      </c>
      <c r="S13" t="n">
        <v>40.63</v>
      </c>
      <c r="T13" t="n">
        <v>11028.14</v>
      </c>
      <c r="U13" t="n">
        <v>0.5600000000000001</v>
      </c>
      <c r="V13" t="n">
        <v>0.76</v>
      </c>
      <c r="W13" t="n">
        <v>2.65</v>
      </c>
      <c r="X13" t="n">
        <v>0.67</v>
      </c>
      <c r="Y13" t="n">
        <v>0.5</v>
      </c>
      <c r="Z13" t="n">
        <v>10</v>
      </c>
      <c r="AA13" t="n">
        <v>397.4777563333069</v>
      </c>
      <c r="AB13" t="n">
        <v>543.8466016962489</v>
      </c>
      <c r="AC13" t="n">
        <v>491.9426453238575</v>
      </c>
      <c r="AD13" t="n">
        <v>397477.7563333069</v>
      </c>
      <c r="AE13" t="n">
        <v>543846.6016962489</v>
      </c>
      <c r="AF13" t="n">
        <v>1.697236935729051e-06</v>
      </c>
      <c r="AG13" t="n">
        <v>0.6445833333333334</v>
      </c>
      <c r="AH13" t="n">
        <v>491942.6453238575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3.2464</v>
      </c>
      <c r="E14" t="n">
        <v>30.8</v>
      </c>
      <c r="F14" t="n">
        <v>27.43</v>
      </c>
      <c r="G14" t="n">
        <v>74.81</v>
      </c>
      <c r="H14" t="n">
        <v>1.08</v>
      </c>
      <c r="I14" t="n">
        <v>22</v>
      </c>
      <c r="J14" t="n">
        <v>213.78</v>
      </c>
      <c r="K14" t="n">
        <v>54.38</v>
      </c>
      <c r="L14" t="n">
        <v>13</v>
      </c>
      <c r="M14" t="n">
        <v>20</v>
      </c>
      <c r="N14" t="n">
        <v>46.4</v>
      </c>
      <c r="O14" t="n">
        <v>26600.32</v>
      </c>
      <c r="P14" t="n">
        <v>372.96</v>
      </c>
      <c r="Q14" t="n">
        <v>446.57</v>
      </c>
      <c r="R14" t="n">
        <v>70.95</v>
      </c>
      <c r="S14" t="n">
        <v>40.63</v>
      </c>
      <c r="T14" t="n">
        <v>10014.45</v>
      </c>
      <c r="U14" t="n">
        <v>0.57</v>
      </c>
      <c r="V14" t="n">
        <v>0.76</v>
      </c>
      <c r="W14" t="n">
        <v>2.64</v>
      </c>
      <c r="X14" t="n">
        <v>0.6</v>
      </c>
      <c r="Y14" t="n">
        <v>0.5</v>
      </c>
      <c r="Z14" t="n">
        <v>10</v>
      </c>
      <c r="AA14" t="n">
        <v>394.4042910409514</v>
      </c>
      <c r="AB14" t="n">
        <v>539.6413508915289</v>
      </c>
      <c r="AC14" t="n">
        <v>488.1387377538335</v>
      </c>
      <c r="AD14" t="n">
        <v>394404.2910409514</v>
      </c>
      <c r="AE14" t="n">
        <v>539641.3508915289</v>
      </c>
      <c r="AF14" t="n">
        <v>1.704957139632637e-06</v>
      </c>
      <c r="AG14" t="n">
        <v>0.6416666666666667</v>
      </c>
      <c r="AH14" t="n">
        <v>488138.7377538335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3.2608</v>
      </c>
      <c r="E15" t="n">
        <v>30.67</v>
      </c>
      <c r="F15" t="n">
        <v>27.37</v>
      </c>
      <c r="G15" t="n">
        <v>82.12</v>
      </c>
      <c r="H15" t="n">
        <v>1.15</v>
      </c>
      <c r="I15" t="n">
        <v>20</v>
      </c>
      <c r="J15" t="n">
        <v>215.41</v>
      </c>
      <c r="K15" t="n">
        <v>54.38</v>
      </c>
      <c r="L15" t="n">
        <v>14</v>
      </c>
      <c r="M15" t="n">
        <v>18</v>
      </c>
      <c r="N15" t="n">
        <v>47.03</v>
      </c>
      <c r="O15" t="n">
        <v>26801</v>
      </c>
      <c r="P15" t="n">
        <v>370.59</v>
      </c>
      <c r="Q15" t="n">
        <v>446.56</v>
      </c>
      <c r="R15" t="n">
        <v>68.89</v>
      </c>
      <c r="S15" t="n">
        <v>40.63</v>
      </c>
      <c r="T15" t="n">
        <v>8996.469999999999</v>
      </c>
      <c r="U15" t="n">
        <v>0.59</v>
      </c>
      <c r="V15" t="n">
        <v>0.76</v>
      </c>
      <c r="W15" t="n">
        <v>2.64</v>
      </c>
      <c r="X15" t="n">
        <v>0.55</v>
      </c>
      <c r="Y15" t="n">
        <v>0.5</v>
      </c>
      <c r="Z15" t="n">
        <v>10</v>
      </c>
      <c r="AA15" t="n">
        <v>390.6680060935794</v>
      </c>
      <c r="AB15" t="n">
        <v>534.529200993276</v>
      </c>
      <c r="AC15" t="n">
        <v>483.5144842669225</v>
      </c>
      <c r="AD15" t="n">
        <v>390668.0060935794</v>
      </c>
      <c r="AE15" t="n">
        <v>534529.2009932761</v>
      </c>
      <c r="AF15" t="n">
        <v>1.712519788354517e-06</v>
      </c>
      <c r="AG15" t="n">
        <v>0.6389583333333334</v>
      </c>
      <c r="AH15" t="n">
        <v>483514.4842669225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3.2658</v>
      </c>
      <c r="E16" t="n">
        <v>30.62</v>
      </c>
      <c r="F16" t="n">
        <v>27.36</v>
      </c>
      <c r="G16" t="n">
        <v>86.41</v>
      </c>
      <c r="H16" t="n">
        <v>1.23</v>
      </c>
      <c r="I16" t="n">
        <v>19</v>
      </c>
      <c r="J16" t="n">
        <v>217.04</v>
      </c>
      <c r="K16" t="n">
        <v>54.38</v>
      </c>
      <c r="L16" t="n">
        <v>15</v>
      </c>
      <c r="M16" t="n">
        <v>17</v>
      </c>
      <c r="N16" t="n">
        <v>47.66</v>
      </c>
      <c r="O16" t="n">
        <v>27002.55</v>
      </c>
      <c r="P16" t="n">
        <v>370.56</v>
      </c>
      <c r="Q16" t="n">
        <v>446.56</v>
      </c>
      <c r="R16" t="n">
        <v>68.65000000000001</v>
      </c>
      <c r="S16" t="n">
        <v>40.63</v>
      </c>
      <c r="T16" t="n">
        <v>8881.23</v>
      </c>
      <c r="U16" t="n">
        <v>0.59</v>
      </c>
      <c r="V16" t="n">
        <v>0.76</v>
      </c>
      <c r="W16" t="n">
        <v>2.64</v>
      </c>
      <c r="X16" t="n">
        <v>0.54</v>
      </c>
      <c r="Y16" t="n">
        <v>0.5</v>
      </c>
      <c r="Z16" t="n">
        <v>10</v>
      </c>
      <c r="AA16" t="n">
        <v>390.0092343265601</v>
      </c>
      <c r="AB16" t="n">
        <v>533.627840398681</v>
      </c>
      <c r="AC16" t="n">
        <v>482.699148262408</v>
      </c>
      <c r="AD16" t="n">
        <v>390009.2343265601</v>
      </c>
      <c r="AE16" t="n">
        <v>533627.840398681</v>
      </c>
      <c r="AF16" t="n">
        <v>1.715145708049614e-06</v>
      </c>
      <c r="AG16" t="n">
        <v>0.6379166666666667</v>
      </c>
      <c r="AH16" t="n">
        <v>482699.148262408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3.2767</v>
      </c>
      <c r="E17" t="n">
        <v>30.52</v>
      </c>
      <c r="F17" t="n">
        <v>27.3</v>
      </c>
      <c r="G17" t="n">
        <v>91.01000000000001</v>
      </c>
      <c r="H17" t="n">
        <v>1.3</v>
      </c>
      <c r="I17" t="n">
        <v>18</v>
      </c>
      <c r="J17" t="n">
        <v>218.68</v>
      </c>
      <c r="K17" t="n">
        <v>54.38</v>
      </c>
      <c r="L17" t="n">
        <v>16</v>
      </c>
      <c r="M17" t="n">
        <v>16</v>
      </c>
      <c r="N17" t="n">
        <v>48.31</v>
      </c>
      <c r="O17" t="n">
        <v>27204.98</v>
      </c>
      <c r="P17" t="n">
        <v>368.94</v>
      </c>
      <c r="Q17" t="n">
        <v>446.57</v>
      </c>
      <c r="R17" t="n">
        <v>66.73999999999999</v>
      </c>
      <c r="S17" t="n">
        <v>40.63</v>
      </c>
      <c r="T17" t="n">
        <v>7928.2</v>
      </c>
      <c r="U17" t="n">
        <v>0.61</v>
      </c>
      <c r="V17" t="n">
        <v>0.76</v>
      </c>
      <c r="W17" t="n">
        <v>2.64</v>
      </c>
      <c r="X17" t="n">
        <v>0.47</v>
      </c>
      <c r="Y17" t="n">
        <v>0.5</v>
      </c>
      <c r="Z17" t="n">
        <v>10</v>
      </c>
      <c r="AA17" t="n">
        <v>387.2784790005129</v>
      </c>
      <c r="AB17" t="n">
        <v>529.8915004891608</v>
      </c>
      <c r="AC17" t="n">
        <v>479.3193993898664</v>
      </c>
      <c r="AD17" t="n">
        <v>387278.4790005129</v>
      </c>
      <c r="AE17" t="n">
        <v>529891.5004891608</v>
      </c>
      <c r="AF17" t="n">
        <v>1.720870212984925e-06</v>
      </c>
      <c r="AG17" t="n">
        <v>0.6358333333333334</v>
      </c>
      <c r="AH17" t="n">
        <v>479319.3993898664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3.2832</v>
      </c>
      <c r="E18" t="n">
        <v>30.46</v>
      </c>
      <c r="F18" t="n">
        <v>27.28</v>
      </c>
      <c r="G18" t="n">
        <v>96.28</v>
      </c>
      <c r="H18" t="n">
        <v>1.37</v>
      </c>
      <c r="I18" t="n">
        <v>17</v>
      </c>
      <c r="J18" t="n">
        <v>220.33</v>
      </c>
      <c r="K18" t="n">
        <v>54.38</v>
      </c>
      <c r="L18" t="n">
        <v>17</v>
      </c>
      <c r="M18" t="n">
        <v>15</v>
      </c>
      <c r="N18" t="n">
        <v>48.95</v>
      </c>
      <c r="O18" t="n">
        <v>27408.3</v>
      </c>
      <c r="P18" t="n">
        <v>367.87</v>
      </c>
      <c r="Q18" t="n">
        <v>446.56</v>
      </c>
      <c r="R18" t="n">
        <v>65.91</v>
      </c>
      <c r="S18" t="n">
        <v>40.63</v>
      </c>
      <c r="T18" t="n">
        <v>7518.63</v>
      </c>
      <c r="U18" t="n">
        <v>0.62</v>
      </c>
      <c r="V18" t="n">
        <v>0.76</v>
      </c>
      <c r="W18" t="n">
        <v>2.64</v>
      </c>
      <c r="X18" t="n">
        <v>0.45</v>
      </c>
      <c r="Y18" t="n">
        <v>0.5</v>
      </c>
      <c r="Z18" t="n">
        <v>10</v>
      </c>
      <c r="AA18" t="n">
        <v>385.6458774629194</v>
      </c>
      <c r="AB18" t="n">
        <v>527.6577030401288</v>
      </c>
      <c r="AC18" t="n">
        <v>477.2987924342156</v>
      </c>
      <c r="AD18" t="n">
        <v>385645.8774629195</v>
      </c>
      <c r="AE18" t="n">
        <v>527657.7030401288</v>
      </c>
      <c r="AF18" t="n">
        <v>1.724283908588551e-06</v>
      </c>
      <c r="AG18" t="n">
        <v>0.6345833333333334</v>
      </c>
      <c r="AH18" t="n">
        <v>477298.7924342156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3.2907</v>
      </c>
      <c r="E19" t="n">
        <v>30.39</v>
      </c>
      <c r="F19" t="n">
        <v>27.25</v>
      </c>
      <c r="G19" t="n">
        <v>102.19</v>
      </c>
      <c r="H19" t="n">
        <v>1.44</v>
      </c>
      <c r="I19" t="n">
        <v>16</v>
      </c>
      <c r="J19" t="n">
        <v>221.99</v>
      </c>
      <c r="K19" t="n">
        <v>54.38</v>
      </c>
      <c r="L19" t="n">
        <v>18</v>
      </c>
      <c r="M19" t="n">
        <v>14</v>
      </c>
      <c r="N19" t="n">
        <v>49.61</v>
      </c>
      <c r="O19" t="n">
        <v>27612.53</v>
      </c>
      <c r="P19" t="n">
        <v>366.94</v>
      </c>
      <c r="Q19" t="n">
        <v>446.56</v>
      </c>
      <c r="R19" t="n">
        <v>65.13</v>
      </c>
      <c r="S19" t="n">
        <v>40.63</v>
      </c>
      <c r="T19" t="n">
        <v>7135.58</v>
      </c>
      <c r="U19" t="n">
        <v>0.62</v>
      </c>
      <c r="V19" t="n">
        <v>0.76</v>
      </c>
      <c r="W19" t="n">
        <v>2.63</v>
      </c>
      <c r="X19" t="n">
        <v>0.42</v>
      </c>
      <c r="Y19" t="n">
        <v>0.5</v>
      </c>
      <c r="Z19" t="n">
        <v>10</v>
      </c>
      <c r="AA19" t="n">
        <v>383.965976950598</v>
      </c>
      <c r="AB19" t="n">
        <v>525.3591890471905</v>
      </c>
      <c r="AC19" t="n">
        <v>475.2196453907787</v>
      </c>
      <c r="AD19" t="n">
        <v>383965.976950598</v>
      </c>
      <c r="AE19" t="n">
        <v>525359.1890471905</v>
      </c>
      <c r="AF19" t="n">
        <v>1.728222788131197e-06</v>
      </c>
      <c r="AG19" t="n">
        <v>0.633125</v>
      </c>
      <c r="AH19" t="n">
        <v>475219.6453907787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3.2982</v>
      </c>
      <c r="E20" t="n">
        <v>30.32</v>
      </c>
      <c r="F20" t="n">
        <v>27.22</v>
      </c>
      <c r="G20" t="n">
        <v>108.88</v>
      </c>
      <c r="H20" t="n">
        <v>1.51</v>
      </c>
      <c r="I20" t="n">
        <v>15</v>
      </c>
      <c r="J20" t="n">
        <v>223.65</v>
      </c>
      <c r="K20" t="n">
        <v>54.38</v>
      </c>
      <c r="L20" t="n">
        <v>19</v>
      </c>
      <c r="M20" t="n">
        <v>13</v>
      </c>
      <c r="N20" t="n">
        <v>50.27</v>
      </c>
      <c r="O20" t="n">
        <v>27817.81</v>
      </c>
      <c r="P20" t="n">
        <v>365.05</v>
      </c>
      <c r="Q20" t="n">
        <v>446.56</v>
      </c>
      <c r="R20" t="n">
        <v>64.11</v>
      </c>
      <c r="S20" t="n">
        <v>40.63</v>
      </c>
      <c r="T20" t="n">
        <v>6631.99</v>
      </c>
      <c r="U20" t="n">
        <v>0.63</v>
      </c>
      <c r="V20" t="n">
        <v>0.76</v>
      </c>
      <c r="W20" t="n">
        <v>2.63</v>
      </c>
      <c r="X20" t="n">
        <v>0.39</v>
      </c>
      <c r="Y20" t="n">
        <v>0.5</v>
      </c>
      <c r="Z20" t="n">
        <v>10</v>
      </c>
      <c r="AA20" t="n">
        <v>381.589697976864</v>
      </c>
      <c r="AB20" t="n">
        <v>522.1078593212983</v>
      </c>
      <c r="AC20" t="n">
        <v>472.2786180106556</v>
      </c>
      <c r="AD20" t="n">
        <v>381589.697976864</v>
      </c>
      <c r="AE20" t="n">
        <v>522107.8593212983</v>
      </c>
      <c r="AF20" t="n">
        <v>1.732161667673843e-06</v>
      </c>
      <c r="AG20" t="n">
        <v>0.6316666666666667</v>
      </c>
      <c r="AH20" t="n">
        <v>472278.6180106556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3.2965</v>
      </c>
      <c r="E21" t="n">
        <v>30.34</v>
      </c>
      <c r="F21" t="n">
        <v>27.24</v>
      </c>
      <c r="G21" t="n">
        <v>108.94</v>
      </c>
      <c r="H21" t="n">
        <v>1.58</v>
      </c>
      <c r="I21" t="n">
        <v>15</v>
      </c>
      <c r="J21" t="n">
        <v>225.32</v>
      </c>
      <c r="K21" t="n">
        <v>54.38</v>
      </c>
      <c r="L21" t="n">
        <v>20</v>
      </c>
      <c r="M21" t="n">
        <v>13</v>
      </c>
      <c r="N21" t="n">
        <v>50.95</v>
      </c>
      <c r="O21" t="n">
        <v>28023.89</v>
      </c>
      <c r="P21" t="n">
        <v>365.13</v>
      </c>
      <c r="Q21" t="n">
        <v>446.56</v>
      </c>
      <c r="R21" t="n">
        <v>64.34999999999999</v>
      </c>
      <c r="S21" t="n">
        <v>40.63</v>
      </c>
      <c r="T21" t="n">
        <v>6751.8</v>
      </c>
      <c r="U21" t="n">
        <v>0.63</v>
      </c>
      <c r="V21" t="n">
        <v>0.76</v>
      </c>
      <c r="W21" t="n">
        <v>2.64</v>
      </c>
      <c r="X21" t="n">
        <v>0.41</v>
      </c>
      <c r="Y21" t="n">
        <v>0.5</v>
      </c>
      <c r="Z21" t="n">
        <v>10</v>
      </c>
      <c r="AA21" t="n">
        <v>381.9252969355967</v>
      </c>
      <c r="AB21" t="n">
        <v>522.5670406222176</v>
      </c>
      <c r="AC21" t="n">
        <v>472.6939756926802</v>
      </c>
      <c r="AD21" t="n">
        <v>381925.2969355967</v>
      </c>
      <c r="AE21" t="n">
        <v>522567.0406222176</v>
      </c>
      <c r="AF21" t="n">
        <v>1.73126885497751e-06</v>
      </c>
      <c r="AG21" t="n">
        <v>0.6320833333333333</v>
      </c>
      <c r="AH21" t="n">
        <v>472693.9756926802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3.3063</v>
      </c>
      <c r="E22" t="n">
        <v>30.24</v>
      </c>
      <c r="F22" t="n">
        <v>27.18</v>
      </c>
      <c r="G22" t="n">
        <v>116.5</v>
      </c>
      <c r="H22" t="n">
        <v>1.64</v>
      </c>
      <c r="I22" t="n">
        <v>14</v>
      </c>
      <c r="J22" t="n">
        <v>227</v>
      </c>
      <c r="K22" t="n">
        <v>54.38</v>
      </c>
      <c r="L22" t="n">
        <v>21</v>
      </c>
      <c r="M22" t="n">
        <v>12</v>
      </c>
      <c r="N22" t="n">
        <v>51.62</v>
      </c>
      <c r="O22" t="n">
        <v>28230.92</v>
      </c>
      <c r="P22" t="n">
        <v>363.24</v>
      </c>
      <c r="Q22" t="n">
        <v>446.56</v>
      </c>
      <c r="R22" t="n">
        <v>63.03</v>
      </c>
      <c r="S22" t="n">
        <v>40.63</v>
      </c>
      <c r="T22" t="n">
        <v>6093</v>
      </c>
      <c r="U22" t="n">
        <v>0.64</v>
      </c>
      <c r="V22" t="n">
        <v>0.76</v>
      </c>
      <c r="W22" t="n">
        <v>2.62</v>
      </c>
      <c r="X22" t="n">
        <v>0.36</v>
      </c>
      <c r="Y22" t="n">
        <v>0.5</v>
      </c>
      <c r="Z22" t="n">
        <v>10</v>
      </c>
      <c r="AA22" t="n">
        <v>379.1736103574634</v>
      </c>
      <c r="AB22" t="n">
        <v>518.8020616501714</v>
      </c>
      <c r="AC22" t="n">
        <v>469.2883210295449</v>
      </c>
      <c r="AD22" t="n">
        <v>379173.6103574634</v>
      </c>
      <c r="AE22" t="n">
        <v>518802.0616501714</v>
      </c>
      <c r="AF22" t="n">
        <v>1.7364156575799e-06</v>
      </c>
      <c r="AG22" t="n">
        <v>0.63</v>
      </c>
      <c r="AH22" t="n">
        <v>469288.3210295449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3.3111</v>
      </c>
      <c r="E23" t="n">
        <v>30.2</v>
      </c>
      <c r="F23" t="n">
        <v>27.18</v>
      </c>
      <c r="G23" t="n">
        <v>125.44</v>
      </c>
      <c r="H23" t="n">
        <v>1.71</v>
      </c>
      <c r="I23" t="n">
        <v>13</v>
      </c>
      <c r="J23" t="n">
        <v>228.69</v>
      </c>
      <c r="K23" t="n">
        <v>54.38</v>
      </c>
      <c r="L23" t="n">
        <v>22</v>
      </c>
      <c r="M23" t="n">
        <v>11</v>
      </c>
      <c r="N23" t="n">
        <v>52.31</v>
      </c>
      <c r="O23" t="n">
        <v>28438.91</v>
      </c>
      <c r="P23" t="n">
        <v>362.9</v>
      </c>
      <c r="Q23" t="n">
        <v>446.56</v>
      </c>
      <c r="R23" t="n">
        <v>62.64</v>
      </c>
      <c r="S23" t="n">
        <v>40.63</v>
      </c>
      <c r="T23" t="n">
        <v>5904.74</v>
      </c>
      <c r="U23" t="n">
        <v>0.65</v>
      </c>
      <c r="V23" t="n">
        <v>0.76</v>
      </c>
      <c r="W23" t="n">
        <v>2.63</v>
      </c>
      <c r="X23" t="n">
        <v>0.35</v>
      </c>
      <c r="Y23" t="n">
        <v>0.5</v>
      </c>
      <c r="Z23" t="n">
        <v>10</v>
      </c>
      <c r="AA23" t="n">
        <v>378.3782772985968</v>
      </c>
      <c r="AB23" t="n">
        <v>517.7138518714119</v>
      </c>
      <c r="AC23" t="n">
        <v>468.3039684647582</v>
      </c>
      <c r="AD23" t="n">
        <v>378378.2772985968</v>
      </c>
      <c r="AE23" t="n">
        <v>517713.8518714118</v>
      </c>
      <c r="AF23" t="n">
        <v>1.738936540487193e-06</v>
      </c>
      <c r="AG23" t="n">
        <v>0.6291666666666667</v>
      </c>
      <c r="AH23" t="n">
        <v>468303.9684647581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3.3111</v>
      </c>
      <c r="E24" t="n">
        <v>30.2</v>
      </c>
      <c r="F24" t="n">
        <v>27.18</v>
      </c>
      <c r="G24" t="n">
        <v>125.44</v>
      </c>
      <c r="H24" t="n">
        <v>1.77</v>
      </c>
      <c r="I24" t="n">
        <v>13</v>
      </c>
      <c r="J24" t="n">
        <v>230.38</v>
      </c>
      <c r="K24" t="n">
        <v>54.38</v>
      </c>
      <c r="L24" t="n">
        <v>23</v>
      </c>
      <c r="M24" t="n">
        <v>11</v>
      </c>
      <c r="N24" t="n">
        <v>53</v>
      </c>
      <c r="O24" t="n">
        <v>28647.87</v>
      </c>
      <c r="P24" t="n">
        <v>362.77</v>
      </c>
      <c r="Q24" t="n">
        <v>446.56</v>
      </c>
      <c r="R24" t="n">
        <v>62.65</v>
      </c>
      <c r="S24" t="n">
        <v>40.63</v>
      </c>
      <c r="T24" t="n">
        <v>5908.16</v>
      </c>
      <c r="U24" t="n">
        <v>0.65</v>
      </c>
      <c r="V24" t="n">
        <v>0.76</v>
      </c>
      <c r="W24" t="n">
        <v>2.63</v>
      </c>
      <c r="X24" t="n">
        <v>0.35</v>
      </c>
      <c r="Y24" t="n">
        <v>0.5</v>
      </c>
      <c r="Z24" t="n">
        <v>10</v>
      </c>
      <c r="AA24" t="n">
        <v>378.2833166291041</v>
      </c>
      <c r="AB24" t="n">
        <v>517.5839224940428</v>
      </c>
      <c r="AC24" t="n">
        <v>468.1864393648082</v>
      </c>
      <c r="AD24" t="n">
        <v>378283.3166291041</v>
      </c>
      <c r="AE24" t="n">
        <v>517583.9224940428</v>
      </c>
      <c r="AF24" t="n">
        <v>1.738936540487193e-06</v>
      </c>
      <c r="AG24" t="n">
        <v>0.6291666666666667</v>
      </c>
      <c r="AH24" t="n">
        <v>468186.4393648081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3.3196</v>
      </c>
      <c r="E25" t="n">
        <v>30.12</v>
      </c>
      <c r="F25" t="n">
        <v>27.14</v>
      </c>
      <c r="G25" t="n">
        <v>135.71</v>
      </c>
      <c r="H25" t="n">
        <v>1.84</v>
      </c>
      <c r="I25" t="n">
        <v>12</v>
      </c>
      <c r="J25" t="n">
        <v>232.08</v>
      </c>
      <c r="K25" t="n">
        <v>54.38</v>
      </c>
      <c r="L25" t="n">
        <v>24</v>
      </c>
      <c r="M25" t="n">
        <v>10</v>
      </c>
      <c r="N25" t="n">
        <v>53.71</v>
      </c>
      <c r="O25" t="n">
        <v>28857.81</v>
      </c>
      <c r="P25" t="n">
        <v>361.22</v>
      </c>
      <c r="Q25" t="n">
        <v>446.56</v>
      </c>
      <c r="R25" t="n">
        <v>61.42</v>
      </c>
      <c r="S25" t="n">
        <v>40.63</v>
      </c>
      <c r="T25" t="n">
        <v>5299.83</v>
      </c>
      <c r="U25" t="n">
        <v>0.66</v>
      </c>
      <c r="V25" t="n">
        <v>0.77</v>
      </c>
      <c r="W25" t="n">
        <v>2.63</v>
      </c>
      <c r="X25" t="n">
        <v>0.31</v>
      </c>
      <c r="Y25" t="n">
        <v>0.5</v>
      </c>
      <c r="Z25" t="n">
        <v>10</v>
      </c>
      <c r="AA25" t="n">
        <v>376.0292908476625</v>
      </c>
      <c r="AB25" t="n">
        <v>514.4998649792751</v>
      </c>
      <c r="AC25" t="n">
        <v>465.3967199707481</v>
      </c>
      <c r="AD25" t="n">
        <v>376029.2908476625</v>
      </c>
      <c r="AE25" t="n">
        <v>514499.8649792751</v>
      </c>
      <c r="AF25" t="n">
        <v>1.743400603968858e-06</v>
      </c>
      <c r="AG25" t="n">
        <v>0.6275000000000001</v>
      </c>
      <c r="AH25" t="n">
        <v>465396.7199707481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3.3189</v>
      </c>
      <c r="E26" t="n">
        <v>30.13</v>
      </c>
      <c r="F26" t="n">
        <v>27.15</v>
      </c>
      <c r="G26" t="n">
        <v>135.74</v>
      </c>
      <c r="H26" t="n">
        <v>1.9</v>
      </c>
      <c r="I26" t="n">
        <v>12</v>
      </c>
      <c r="J26" t="n">
        <v>233.79</v>
      </c>
      <c r="K26" t="n">
        <v>54.38</v>
      </c>
      <c r="L26" t="n">
        <v>25</v>
      </c>
      <c r="M26" t="n">
        <v>10</v>
      </c>
      <c r="N26" t="n">
        <v>54.42</v>
      </c>
      <c r="O26" t="n">
        <v>29068.74</v>
      </c>
      <c r="P26" t="n">
        <v>360.69</v>
      </c>
      <c r="Q26" t="n">
        <v>446.56</v>
      </c>
      <c r="R26" t="n">
        <v>61.57</v>
      </c>
      <c r="S26" t="n">
        <v>40.63</v>
      </c>
      <c r="T26" t="n">
        <v>5374.71</v>
      </c>
      <c r="U26" t="n">
        <v>0.66</v>
      </c>
      <c r="V26" t="n">
        <v>0.77</v>
      </c>
      <c r="W26" t="n">
        <v>2.63</v>
      </c>
      <c r="X26" t="n">
        <v>0.32</v>
      </c>
      <c r="Y26" t="n">
        <v>0.5</v>
      </c>
      <c r="Z26" t="n">
        <v>10</v>
      </c>
      <c r="AA26" t="n">
        <v>375.7623543032969</v>
      </c>
      <c r="AB26" t="n">
        <v>514.1346306228648</v>
      </c>
      <c r="AC26" t="n">
        <v>465.0663430687039</v>
      </c>
      <c r="AD26" t="n">
        <v>375762.3543032969</v>
      </c>
      <c r="AE26" t="n">
        <v>514134.6306228649</v>
      </c>
      <c r="AF26" t="n">
        <v>1.743032975211545e-06</v>
      </c>
      <c r="AG26" t="n">
        <v>0.6277083333333333</v>
      </c>
      <c r="AH26" t="n">
        <v>465066.343068704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3.3285</v>
      </c>
      <c r="E27" t="n">
        <v>30.04</v>
      </c>
      <c r="F27" t="n">
        <v>27.1</v>
      </c>
      <c r="G27" t="n">
        <v>147.82</v>
      </c>
      <c r="H27" t="n">
        <v>1.96</v>
      </c>
      <c r="I27" t="n">
        <v>11</v>
      </c>
      <c r="J27" t="n">
        <v>235.51</v>
      </c>
      <c r="K27" t="n">
        <v>54.38</v>
      </c>
      <c r="L27" t="n">
        <v>26</v>
      </c>
      <c r="M27" t="n">
        <v>9</v>
      </c>
      <c r="N27" t="n">
        <v>55.14</v>
      </c>
      <c r="O27" t="n">
        <v>29280.69</v>
      </c>
      <c r="P27" t="n">
        <v>358.89</v>
      </c>
      <c r="Q27" t="n">
        <v>446.56</v>
      </c>
      <c r="R27" t="n">
        <v>60.03</v>
      </c>
      <c r="S27" t="n">
        <v>40.63</v>
      </c>
      <c r="T27" t="n">
        <v>4610.02</v>
      </c>
      <c r="U27" t="n">
        <v>0.68</v>
      </c>
      <c r="V27" t="n">
        <v>0.77</v>
      </c>
      <c r="W27" t="n">
        <v>2.63</v>
      </c>
      <c r="X27" t="n">
        <v>0.27</v>
      </c>
      <c r="Y27" t="n">
        <v>0.5</v>
      </c>
      <c r="Z27" t="n">
        <v>10</v>
      </c>
      <c r="AA27" t="n">
        <v>373.1755491898375</v>
      </c>
      <c r="AB27" t="n">
        <v>510.5952497448425</v>
      </c>
      <c r="AC27" t="n">
        <v>461.8647557341278</v>
      </c>
      <c r="AD27" t="n">
        <v>373175.5491898375</v>
      </c>
      <c r="AE27" t="n">
        <v>510595.2497448425</v>
      </c>
      <c r="AF27" t="n">
        <v>1.748074741026131e-06</v>
      </c>
      <c r="AG27" t="n">
        <v>0.6258333333333334</v>
      </c>
      <c r="AH27" t="n">
        <v>461864.7557341278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3.3272</v>
      </c>
      <c r="E28" t="n">
        <v>30.06</v>
      </c>
      <c r="F28" t="n">
        <v>27.11</v>
      </c>
      <c r="G28" t="n">
        <v>147.88</v>
      </c>
      <c r="H28" t="n">
        <v>2.02</v>
      </c>
      <c r="I28" t="n">
        <v>11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359.19</v>
      </c>
      <c r="Q28" t="n">
        <v>446.56</v>
      </c>
      <c r="R28" t="n">
        <v>60.54</v>
      </c>
      <c r="S28" t="n">
        <v>40.63</v>
      </c>
      <c r="T28" t="n">
        <v>4864.91</v>
      </c>
      <c r="U28" t="n">
        <v>0.67</v>
      </c>
      <c r="V28" t="n">
        <v>0.77</v>
      </c>
      <c r="W28" t="n">
        <v>2.62</v>
      </c>
      <c r="X28" t="n">
        <v>0.28</v>
      </c>
      <c r="Y28" t="n">
        <v>0.5</v>
      </c>
      <c r="Z28" t="n">
        <v>10</v>
      </c>
      <c r="AA28" t="n">
        <v>373.5794362742121</v>
      </c>
      <c r="AB28" t="n">
        <v>511.1478658719244</v>
      </c>
      <c r="AC28" t="n">
        <v>462.3646309536426</v>
      </c>
      <c r="AD28" t="n">
        <v>373579.4362742121</v>
      </c>
      <c r="AE28" t="n">
        <v>511147.8658719244</v>
      </c>
      <c r="AF28" t="n">
        <v>1.747392001905406e-06</v>
      </c>
      <c r="AG28" t="n">
        <v>0.62625</v>
      </c>
      <c r="AH28" t="n">
        <v>462364.6309536427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3.3275</v>
      </c>
      <c r="E29" t="n">
        <v>30.05</v>
      </c>
      <c r="F29" t="n">
        <v>27.11</v>
      </c>
      <c r="G29" t="n">
        <v>147.86</v>
      </c>
      <c r="H29" t="n">
        <v>2.08</v>
      </c>
      <c r="I29" t="n">
        <v>11</v>
      </c>
      <c r="J29" t="n">
        <v>238.97</v>
      </c>
      <c r="K29" t="n">
        <v>54.38</v>
      </c>
      <c r="L29" t="n">
        <v>28</v>
      </c>
      <c r="M29" t="n">
        <v>9</v>
      </c>
      <c r="N29" t="n">
        <v>56.6</v>
      </c>
      <c r="O29" t="n">
        <v>29707.68</v>
      </c>
      <c r="P29" t="n">
        <v>358.29</v>
      </c>
      <c r="Q29" t="n">
        <v>446.56</v>
      </c>
      <c r="R29" t="n">
        <v>60.38</v>
      </c>
      <c r="S29" t="n">
        <v>40.63</v>
      </c>
      <c r="T29" t="n">
        <v>4786.26</v>
      </c>
      <c r="U29" t="n">
        <v>0.67</v>
      </c>
      <c r="V29" t="n">
        <v>0.77</v>
      </c>
      <c r="W29" t="n">
        <v>2.63</v>
      </c>
      <c r="X29" t="n">
        <v>0.28</v>
      </c>
      <c r="Y29" t="n">
        <v>0.5</v>
      </c>
      <c r="Z29" t="n">
        <v>10</v>
      </c>
      <c r="AA29" t="n">
        <v>372.8910864086956</v>
      </c>
      <c r="AB29" t="n">
        <v>510.206035218072</v>
      </c>
      <c r="AC29" t="n">
        <v>461.5126872955263</v>
      </c>
      <c r="AD29" t="n">
        <v>372891.0864086956</v>
      </c>
      <c r="AE29" t="n">
        <v>510206.0352180719</v>
      </c>
      <c r="AF29" t="n">
        <v>1.747549557087112e-06</v>
      </c>
      <c r="AG29" t="n">
        <v>0.6260416666666667</v>
      </c>
      <c r="AH29" t="n">
        <v>461512.6872955263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3.3347</v>
      </c>
      <c r="E30" t="n">
        <v>29.99</v>
      </c>
      <c r="F30" t="n">
        <v>27.08</v>
      </c>
      <c r="G30" t="n">
        <v>162.5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8</v>
      </c>
      <c r="N30" t="n">
        <v>57.34</v>
      </c>
      <c r="O30" t="n">
        <v>29922.88</v>
      </c>
      <c r="P30" t="n">
        <v>357.41</v>
      </c>
      <c r="Q30" t="n">
        <v>446.56</v>
      </c>
      <c r="R30" t="n">
        <v>59.6</v>
      </c>
      <c r="S30" t="n">
        <v>40.63</v>
      </c>
      <c r="T30" t="n">
        <v>4397.87</v>
      </c>
      <c r="U30" t="n">
        <v>0.68</v>
      </c>
      <c r="V30" t="n">
        <v>0.77</v>
      </c>
      <c r="W30" t="n">
        <v>2.62</v>
      </c>
      <c r="X30" t="n">
        <v>0.26</v>
      </c>
      <c r="Y30" t="n">
        <v>0.5</v>
      </c>
      <c r="Z30" t="n">
        <v>10</v>
      </c>
      <c r="AA30" t="n">
        <v>371.3321780841611</v>
      </c>
      <c r="AB30" t="n">
        <v>508.0730680742623</v>
      </c>
      <c r="AC30" t="n">
        <v>459.5832875422836</v>
      </c>
      <c r="AD30" t="n">
        <v>371332.1780841611</v>
      </c>
      <c r="AE30" t="n">
        <v>508073.0680742624</v>
      </c>
      <c r="AF30" t="n">
        <v>1.751330881448052e-06</v>
      </c>
      <c r="AG30" t="n">
        <v>0.6247916666666666</v>
      </c>
      <c r="AH30" t="n">
        <v>459583.2875422836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3.3345</v>
      </c>
      <c r="E31" t="n">
        <v>29.99</v>
      </c>
      <c r="F31" t="n">
        <v>27.08</v>
      </c>
      <c r="G31" t="n">
        <v>162.5</v>
      </c>
      <c r="H31" t="n">
        <v>2.2</v>
      </c>
      <c r="I31" t="n">
        <v>10</v>
      </c>
      <c r="J31" t="n">
        <v>242.47</v>
      </c>
      <c r="K31" t="n">
        <v>54.38</v>
      </c>
      <c r="L31" t="n">
        <v>30</v>
      </c>
      <c r="M31" t="n">
        <v>8</v>
      </c>
      <c r="N31" t="n">
        <v>58.1</v>
      </c>
      <c r="O31" t="n">
        <v>30139.04</v>
      </c>
      <c r="P31" t="n">
        <v>357.62</v>
      </c>
      <c r="Q31" t="n">
        <v>446.56</v>
      </c>
      <c r="R31" t="n">
        <v>59.62</v>
      </c>
      <c r="S31" t="n">
        <v>40.63</v>
      </c>
      <c r="T31" t="n">
        <v>4412.56</v>
      </c>
      <c r="U31" t="n">
        <v>0.68</v>
      </c>
      <c r="V31" t="n">
        <v>0.77</v>
      </c>
      <c r="W31" t="n">
        <v>2.62</v>
      </c>
      <c r="X31" t="n">
        <v>0.26</v>
      </c>
      <c r="Y31" t="n">
        <v>0.5</v>
      </c>
      <c r="Z31" t="n">
        <v>10</v>
      </c>
      <c r="AA31" t="n">
        <v>371.5065168446264</v>
      </c>
      <c r="AB31" t="n">
        <v>508.3116060576143</v>
      </c>
      <c r="AC31" t="n">
        <v>459.7990597952946</v>
      </c>
      <c r="AD31" t="n">
        <v>371506.5168446264</v>
      </c>
      <c r="AE31" t="n">
        <v>508311.6060576143</v>
      </c>
      <c r="AF31" t="n">
        <v>1.751225844660247e-06</v>
      </c>
      <c r="AG31" t="n">
        <v>0.6247916666666666</v>
      </c>
      <c r="AH31" t="n">
        <v>459799.0597952946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3.3357</v>
      </c>
      <c r="E32" t="n">
        <v>29.98</v>
      </c>
      <c r="F32" t="n">
        <v>27.07</v>
      </c>
      <c r="G32" t="n">
        <v>162.44</v>
      </c>
      <c r="H32" t="n">
        <v>2.26</v>
      </c>
      <c r="I32" t="n">
        <v>10</v>
      </c>
      <c r="J32" t="n">
        <v>244.23</v>
      </c>
      <c r="K32" t="n">
        <v>54.38</v>
      </c>
      <c r="L32" t="n">
        <v>31</v>
      </c>
      <c r="M32" t="n">
        <v>8</v>
      </c>
      <c r="N32" t="n">
        <v>58.86</v>
      </c>
      <c r="O32" t="n">
        <v>30356.28</v>
      </c>
      <c r="P32" t="n">
        <v>354.21</v>
      </c>
      <c r="Q32" t="n">
        <v>446.56</v>
      </c>
      <c r="R32" t="n">
        <v>59.28</v>
      </c>
      <c r="S32" t="n">
        <v>40.63</v>
      </c>
      <c r="T32" t="n">
        <v>4239.71</v>
      </c>
      <c r="U32" t="n">
        <v>0.6899999999999999</v>
      </c>
      <c r="V32" t="n">
        <v>0.77</v>
      </c>
      <c r="W32" t="n">
        <v>2.62</v>
      </c>
      <c r="X32" t="n">
        <v>0.25</v>
      </c>
      <c r="Y32" t="n">
        <v>0.5</v>
      </c>
      <c r="Z32" t="n">
        <v>10</v>
      </c>
      <c r="AA32" t="n">
        <v>368.8611880068087</v>
      </c>
      <c r="AB32" t="n">
        <v>504.6921504380404</v>
      </c>
      <c r="AC32" t="n">
        <v>456.525039940115</v>
      </c>
      <c r="AD32" t="n">
        <v>368861.1880068087</v>
      </c>
      <c r="AE32" t="n">
        <v>504692.1504380404</v>
      </c>
      <c r="AF32" t="n">
        <v>1.751856065387071e-06</v>
      </c>
      <c r="AG32" t="n">
        <v>0.6245833333333334</v>
      </c>
      <c r="AH32" t="n">
        <v>456525.039940115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3.3428</v>
      </c>
      <c r="E33" t="n">
        <v>29.92</v>
      </c>
      <c r="F33" t="n">
        <v>27.05</v>
      </c>
      <c r="G33" t="n">
        <v>180.32</v>
      </c>
      <c r="H33" t="n">
        <v>2.31</v>
      </c>
      <c r="I33" t="n">
        <v>9</v>
      </c>
      <c r="J33" t="n">
        <v>246</v>
      </c>
      <c r="K33" t="n">
        <v>54.38</v>
      </c>
      <c r="L33" t="n">
        <v>32</v>
      </c>
      <c r="M33" t="n">
        <v>7</v>
      </c>
      <c r="N33" t="n">
        <v>59.63</v>
      </c>
      <c r="O33" t="n">
        <v>30574.64</v>
      </c>
      <c r="P33" t="n">
        <v>353.19</v>
      </c>
      <c r="Q33" t="n">
        <v>446.56</v>
      </c>
      <c r="R33" t="n">
        <v>58.38</v>
      </c>
      <c r="S33" t="n">
        <v>40.63</v>
      </c>
      <c r="T33" t="n">
        <v>3796.17</v>
      </c>
      <c r="U33" t="n">
        <v>0.7</v>
      </c>
      <c r="V33" t="n">
        <v>0.77</v>
      </c>
      <c r="W33" t="n">
        <v>2.62</v>
      </c>
      <c r="X33" t="n">
        <v>0.22</v>
      </c>
      <c r="Y33" t="n">
        <v>0.5</v>
      </c>
      <c r="Z33" t="n">
        <v>10</v>
      </c>
      <c r="AA33" t="n">
        <v>367.2640543948464</v>
      </c>
      <c r="AB33" t="n">
        <v>502.5068817695914</v>
      </c>
      <c r="AC33" t="n">
        <v>454.548330246339</v>
      </c>
      <c r="AD33" t="n">
        <v>367264.0543948464</v>
      </c>
      <c r="AE33" t="n">
        <v>502506.8817695914</v>
      </c>
      <c r="AF33" t="n">
        <v>1.755584871354109e-06</v>
      </c>
      <c r="AG33" t="n">
        <v>0.6233333333333334</v>
      </c>
      <c r="AH33" t="n">
        <v>454548.330246339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3.3434</v>
      </c>
      <c r="E34" t="n">
        <v>29.91</v>
      </c>
      <c r="F34" t="n">
        <v>27.04</v>
      </c>
      <c r="G34" t="n">
        <v>180.29</v>
      </c>
      <c r="H34" t="n">
        <v>2.37</v>
      </c>
      <c r="I34" t="n">
        <v>9</v>
      </c>
      <c r="J34" t="n">
        <v>247.78</v>
      </c>
      <c r="K34" t="n">
        <v>54.38</v>
      </c>
      <c r="L34" t="n">
        <v>33</v>
      </c>
      <c r="M34" t="n">
        <v>7</v>
      </c>
      <c r="N34" t="n">
        <v>60.41</v>
      </c>
      <c r="O34" t="n">
        <v>30794.11</v>
      </c>
      <c r="P34" t="n">
        <v>354.94</v>
      </c>
      <c r="Q34" t="n">
        <v>446.56</v>
      </c>
      <c r="R34" t="n">
        <v>58.37</v>
      </c>
      <c r="S34" t="n">
        <v>40.63</v>
      </c>
      <c r="T34" t="n">
        <v>3790.92</v>
      </c>
      <c r="U34" t="n">
        <v>0.7</v>
      </c>
      <c r="V34" t="n">
        <v>0.77</v>
      </c>
      <c r="W34" t="n">
        <v>2.62</v>
      </c>
      <c r="X34" t="n">
        <v>0.22</v>
      </c>
      <c r="Y34" t="n">
        <v>0.5</v>
      </c>
      <c r="Z34" t="n">
        <v>10</v>
      </c>
      <c r="AA34" t="n">
        <v>368.4242777195433</v>
      </c>
      <c r="AB34" t="n">
        <v>504.0943505078823</v>
      </c>
      <c r="AC34" t="n">
        <v>455.9842931962736</v>
      </c>
      <c r="AD34" t="n">
        <v>368424.2777195433</v>
      </c>
      <c r="AE34" t="n">
        <v>504094.3505078822</v>
      </c>
      <c r="AF34" t="n">
        <v>1.75589998171752e-06</v>
      </c>
      <c r="AG34" t="n">
        <v>0.623125</v>
      </c>
      <c r="AH34" t="n">
        <v>455984.2931962736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3.3415</v>
      </c>
      <c r="E35" t="n">
        <v>29.93</v>
      </c>
      <c r="F35" t="n">
        <v>27.06</v>
      </c>
      <c r="G35" t="n">
        <v>180.4</v>
      </c>
      <c r="H35" t="n">
        <v>2.42</v>
      </c>
      <c r="I35" t="n">
        <v>9</v>
      </c>
      <c r="J35" t="n">
        <v>249.57</v>
      </c>
      <c r="K35" t="n">
        <v>54.38</v>
      </c>
      <c r="L35" t="n">
        <v>34</v>
      </c>
      <c r="M35" t="n">
        <v>7</v>
      </c>
      <c r="N35" t="n">
        <v>61.2</v>
      </c>
      <c r="O35" t="n">
        <v>31014.73</v>
      </c>
      <c r="P35" t="n">
        <v>354.79</v>
      </c>
      <c r="Q35" t="n">
        <v>446.56</v>
      </c>
      <c r="R35" t="n">
        <v>58.75</v>
      </c>
      <c r="S35" t="n">
        <v>40.63</v>
      </c>
      <c r="T35" t="n">
        <v>3979.79</v>
      </c>
      <c r="U35" t="n">
        <v>0.6899999999999999</v>
      </c>
      <c r="V35" t="n">
        <v>0.77</v>
      </c>
      <c r="W35" t="n">
        <v>2.63</v>
      </c>
      <c r="X35" t="n">
        <v>0.23</v>
      </c>
      <c r="Y35" t="n">
        <v>0.5</v>
      </c>
      <c r="Z35" t="n">
        <v>10</v>
      </c>
      <c r="AA35" t="n">
        <v>368.6040195407926</v>
      </c>
      <c r="AB35" t="n">
        <v>504.340281197365</v>
      </c>
      <c r="AC35" t="n">
        <v>456.206752605918</v>
      </c>
      <c r="AD35" t="n">
        <v>368604.0195407926</v>
      </c>
      <c r="AE35" t="n">
        <v>504340.281197365</v>
      </c>
      <c r="AF35" t="n">
        <v>1.754902132233383e-06</v>
      </c>
      <c r="AG35" t="n">
        <v>0.6235416666666667</v>
      </c>
      <c r="AH35" t="n">
        <v>456206.752605918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3.3404</v>
      </c>
      <c r="E36" t="n">
        <v>29.94</v>
      </c>
      <c r="F36" t="n">
        <v>27.07</v>
      </c>
      <c r="G36" t="n">
        <v>180.47</v>
      </c>
      <c r="H36" t="n">
        <v>2.48</v>
      </c>
      <c r="I36" t="n">
        <v>9</v>
      </c>
      <c r="J36" t="n">
        <v>251.37</v>
      </c>
      <c r="K36" t="n">
        <v>54.38</v>
      </c>
      <c r="L36" t="n">
        <v>35</v>
      </c>
      <c r="M36" t="n">
        <v>7</v>
      </c>
      <c r="N36" t="n">
        <v>61.99</v>
      </c>
      <c r="O36" t="n">
        <v>31236.5</v>
      </c>
      <c r="P36" t="n">
        <v>352.96</v>
      </c>
      <c r="Q36" t="n">
        <v>446.56</v>
      </c>
      <c r="R36" t="n">
        <v>59.23</v>
      </c>
      <c r="S36" t="n">
        <v>40.63</v>
      </c>
      <c r="T36" t="n">
        <v>4218.74</v>
      </c>
      <c r="U36" t="n">
        <v>0.6899999999999999</v>
      </c>
      <c r="V36" t="n">
        <v>0.77</v>
      </c>
      <c r="W36" t="n">
        <v>2.62</v>
      </c>
      <c r="X36" t="n">
        <v>0.24</v>
      </c>
      <c r="Y36" t="n">
        <v>0.5</v>
      </c>
      <c r="Z36" t="n">
        <v>10</v>
      </c>
      <c r="AA36" t="n">
        <v>367.4396074978995</v>
      </c>
      <c r="AB36" t="n">
        <v>502.747081270045</v>
      </c>
      <c r="AC36" t="n">
        <v>454.7656054435914</v>
      </c>
      <c r="AD36" t="n">
        <v>367439.6074978995</v>
      </c>
      <c r="AE36" t="n">
        <v>502747.081270045</v>
      </c>
      <c r="AF36" t="n">
        <v>1.754324429900462e-06</v>
      </c>
      <c r="AG36" t="n">
        <v>0.62375</v>
      </c>
      <c r="AH36" t="n">
        <v>454765.6054435914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3.3508</v>
      </c>
      <c r="E37" t="n">
        <v>29.84</v>
      </c>
      <c r="F37" t="n">
        <v>27.02</v>
      </c>
      <c r="G37" t="n">
        <v>202.62</v>
      </c>
      <c r="H37" t="n">
        <v>2.53</v>
      </c>
      <c r="I37" t="n">
        <v>8</v>
      </c>
      <c r="J37" t="n">
        <v>253.18</v>
      </c>
      <c r="K37" t="n">
        <v>54.38</v>
      </c>
      <c r="L37" t="n">
        <v>36</v>
      </c>
      <c r="M37" t="n">
        <v>6</v>
      </c>
      <c r="N37" t="n">
        <v>62.8</v>
      </c>
      <c r="O37" t="n">
        <v>31459.45</v>
      </c>
      <c r="P37" t="n">
        <v>350.53</v>
      </c>
      <c r="Q37" t="n">
        <v>446.56</v>
      </c>
      <c r="R37" t="n">
        <v>57.33</v>
      </c>
      <c r="S37" t="n">
        <v>40.63</v>
      </c>
      <c r="T37" t="n">
        <v>3272.82</v>
      </c>
      <c r="U37" t="n">
        <v>0.71</v>
      </c>
      <c r="V37" t="n">
        <v>0.77</v>
      </c>
      <c r="W37" t="n">
        <v>2.62</v>
      </c>
      <c r="X37" t="n">
        <v>0.19</v>
      </c>
      <c r="Y37" t="n">
        <v>0.5</v>
      </c>
      <c r="Z37" t="n">
        <v>10</v>
      </c>
      <c r="AA37" t="n">
        <v>364.3514361686485</v>
      </c>
      <c r="AB37" t="n">
        <v>498.5217090168602</v>
      </c>
      <c r="AC37" t="n">
        <v>450.9434967879033</v>
      </c>
      <c r="AD37" t="n">
        <v>364351.4361686485</v>
      </c>
      <c r="AE37" t="n">
        <v>498521.7090168602</v>
      </c>
      <c r="AF37" t="n">
        <v>1.759786342866264e-06</v>
      </c>
      <c r="AG37" t="n">
        <v>0.6216666666666667</v>
      </c>
      <c r="AH37" t="n">
        <v>450943.4967879033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3.3504</v>
      </c>
      <c r="E38" t="n">
        <v>29.85</v>
      </c>
      <c r="F38" t="n">
        <v>27.02</v>
      </c>
      <c r="G38" t="n">
        <v>202.64</v>
      </c>
      <c r="H38" t="n">
        <v>2.58</v>
      </c>
      <c r="I38" t="n">
        <v>8</v>
      </c>
      <c r="J38" t="n">
        <v>255</v>
      </c>
      <c r="K38" t="n">
        <v>54.38</v>
      </c>
      <c r="L38" t="n">
        <v>37</v>
      </c>
      <c r="M38" t="n">
        <v>6</v>
      </c>
      <c r="N38" t="n">
        <v>63.62</v>
      </c>
      <c r="O38" t="n">
        <v>31683.59</v>
      </c>
      <c r="P38" t="n">
        <v>351.47</v>
      </c>
      <c r="Q38" t="n">
        <v>446.56</v>
      </c>
      <c r="R38" t="n">
        <v>57.5</v>
      </c>
      <c r="S38" t="n">
        <v>40.63</v>
      </c>
      <c r="T38" t="n">
        <v>3359.52</v>
      </c>
      <c r="U38" t="n">
        <v>0.71</v>
      </c>
      <c r="V38" t="n">
        <v>0.77</v>
      </c>
      <c r="W38" t="n">
        <v>2.62</v>
      </c>
      <c r="X38" t="n">
        <v>0.19</v>
      </c>
      <c r="Y38" t="n">
        <v>0.5</v>
      </c>
      <c r="Z38" t="n">
        <v>10</v>
      </c>
      <c r="AA38" t="n">
        <v>365.0738868960644</v>
      </c>
      <c r="AB38" t="n">
        <v>499.5101979743872</v>
      </c>
      <c r="AC38" t="n">
        <v>451.8376457466769</v>
      </c>
      <c r="AD38" t="n">
        <v>365073.8868960644</v>
      </c>
      <c r="AE38" t="n">
        <v>499510.1979743872</v>
      </c>
      <c r="AF38" t="n">
        <v>1.759576269290656e-06</v>
      </c>
      <c r="AG38" t="n">
        <v>0.6218750000000001</v>
      </c>
      <c r="AH38" t="n">
        <v>451837.6457466769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3.3506</v>
      </c>
      <c r="E39" t="n">
        <v>29.84</v>
      </c>
      <c r="F39" t="n">
        <v>27.02</v>
      </c>
      <c r="G39" t="n">
        <v>202.63</v>
      </c>
      <c r="H39" t="n">
        <v>2.63</v>
      </c>
      <c r="I39" t="n">
        <v>8</v>
      </c>
      <c r="J39" t="n">
        <v>256.82</v>
      </c>
      <c r="K39" t="n">
        <v>54.38</v>
      </c>
      <c r="L39" t="n">
        <v>38</v>
      </c>
      <c r="M39" t="n">
        <v>6</v>
      </c>
      <c r="N39" t="n">
        <v>64.45</v>
      </c>
      <c r="O39" t="n">
        <v>31909.08</v>
      </c>
      <c r="P39" t="n">
        <v>352.19</v>
      </c>
      <c r="Q39" t="n">
        <v>446.56</v>
      </c>
      <c r="R39" t="n">
        <v>57.3</v>
      </c>
      <c r="S39" t="n">
        <v>40.63</v>
      </c>
      <c r="T39" t="n">
        <v>3262.39</v>
      </c>
      <c r="U39" t="n">
        <v>0.71</v>
      </c>
      <c r="V39" t="n">
        <v>0.77</v>
      </c>
      <c r="W39" t="n">
        <v>2.62</v>
      </c>
      <c r="X39" t="n">
        <v>0.19</v>
      </c>
      <c r="Y39" t="n">
        <v>0.5</v>
      </c>
      <c r="Z39" t="n">
        <v>10</v>
      </c>
      <c r="AA39" t="n">
        <v>365.5712114422359</v>
      </c>
      <c r="AB39" t="n">
        <v>500.1906593588697</v>
      </c>
      <c r="AC39" t="n">
        <v>452.4531648516579</v>
      </c>
      <c r="AD39" t="n">
        <v>365571.211442236</v>
      </c>
      <c r="AE39" t="n">
        <v>500190.6593588697</v>
      </c>
      <c r="AF39" t="n">
        <v>1.75968130607846e-06</v>
      </c>
      <c r="AG39" t="n">
        <v>0.6216666666666667</v>
      </c>
      <c r="AH39" t="n">
        <v>452453.1648516579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3.3493</v>
      </c>
      <c r="E40" t="n">
        <v>29.86</v>
      </c>
      <c r="F40" t="n">
        <v>27.03</v>
      </c>
      <c r="G40" t="n">
        <v>202.72</v>
      </c>
      <c r="H40" t="n">
        <v>2.68</v>
      </c>
      <c r="I40" t="n">
        <v>8</v>
      </c>
      <c r="J40" t="n">
        <v>258.66</v>
      </c>
      <c r="K40" t="n">
        <v>54.38</v>
      </c>
      <c r="L40" t="n">
        <v>39</v>
      </c>
      <c r="M40" t="n">
        <v>6</v>
      </c>
      <c r="N40" t="n">
        <v>65.28</v>
      </c>
      <c r="O40" t="n">
        <v>32135.68</v>
      </c>
      <c r="P40" t="n">
        <v>352.17</v>
      </c>
      <c r="Q40" t="n">
        <v>446.56</v>
      </c>
      <c r="R40" t="n">
        <v>57.85</v>
      </c>
      <c r="S40" t="n">
        <v>40.63</v>
      </c>
      <c r="T40" t="n">
        <v>3533.4</v>
      </c>
      <c r="U40" t="n">
        <v>0.7</v>
      </c>
      <c r="V40" t="n">
        <v>0.77</v>
      </c>
      <c r="W40" t="n">
        <v>2.62</v>
      </c>
      <c r="X40" t="n">
        <v>0.2</v>
      </c>
      <c r="Y40" t="n">
        <v>0.5</v>
      </c>
      <c r="Z40" t="n">
        <v>10</v>
      </c>
      <c r="AA40" t="n">
        <v>365.7384169140546</v>
      </c>
      <c r="AB40" t="n">
        <v>500.4194372619967</v>
      </c>
      <c r="AC40" t="n">
        <v>452.6601085128022</v>
      </c>
      <c r="AD40" t="n">
        <v>365738.4169140546</v>
      </c>
      <c r="AE40" t="n">
        <v>500419.4372619967</v>
      </c>
      <c r="AF40" t="n">
        <v>1.758998566957735e-06</v>
      </c>
      <c r="AG40" t="n">
        <v>0.6220833333333333</v>
      </c>
      <c r="AH40" t="n">
        <v>452660.1085128022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3.3493</v>
      </c>
      <c r="E41" t="n">
        <v>29.86</v>
      </c>
      <c r="F41" t="n">
        <v>27.03</v>
      </c>
      <c r="G41" t="n">
        <v>202.72</v>
      </c>
      <c r="H41" t="n">
        <v>2.73</v>
      </c>
      <c r="I41" t="n">
        <v>8</v>
      </c>
      <c r="J41" t="n">
        <v>260.51</v>
      </c>
      <c r="K41" t="n">
        <v>54.38</v>
      </c>
      <c r="L41" t="n">
        <v>40</v>
      </c>
      <c r="M41" t="n">
        <v>6</v>
      </c>
      <c r="N41" t="n">
        <v>66.13</v>
      </c>
      <c r="O41" t="n">
        <v>32363.54</v>
      </c>
      <c r="P41" t="n">
        <v>349.94</v>
      </c>
      <c r="Q41" t="n">
        <v>446.56</v>
      </c>
      <c r="R41" t="n">
        <v>57.84</v>
      </c>
      <c r="S41" t="n">
        <v>40.63</v>
      </c>
      <c r="T41" t="n">
        <v>3528.21</v>
      </c>
      <c r="U41" t="n">
        <v>0.7</v>
      </c>
      <c r="V41" t="n">
        <v>0.77</v>
      </c>
      <c r="W41" t="n">
        <v>2.62</v>
      </c>
      <c r="X41" t="n">
        <v>0.2</v>
      </c>
      <c r="Y41" t="n">
        <v>0.5</v>
      </c>
      <c r="Z41" t="n">
        <v>10</v>
      </c>
      <c r="AA41" t="n">
        <v>364.128054867681</v>
      </c>
      <c r="AB41" t="n">
        <v>498.2160688659889</v>
      </c>
      <c r="AC41" t="n">
        <v>450.6670265040626</v>
      </c>
      <c r="AD41" t="n">
        <v>364128.0548676811</v>
      </c>
      <c r="AE41" t="n">
        <v>498216.0688659889</v>
      </c>
      <c r="AF41" t="n">
        <v>1.758998566957735e-06</v>
      </c>
      <c r="AG41" t="n">
        <v>0.6220833333333333</v>
      </c>
      <c r="AH41" t="n">
        <v>450667.0265040626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2.6125</v>
      </c>
      <c r="E2" t="n">
        <v>38.28</v>
      </c>
      <c r="F2" t="n">
        <v>32.6</v>
      </c>
      <c r="G2" t="n">
        <v>9.880000000000001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196</v>
      </c>
      <c r="N2" t="n">
        <v>11.32</v>
      </c>
      <c r="O2" t="n">
        <v>11317.98</v>
      </c>
      <c r="P2" t="n">
        <v>272.68</v>
      </c>
      <c r="Q2" t="n">
        <v>446.63</v>
      </c>
      <c r="R2" t="n">
        <v>239.72</v>
      </c>
      <c r="S2" t="n">
        <v>40.63</v>
      </c>
      <c r="T2" t="n">
        <v>93521.55</v>
      </c>
      <c r="U2" t="n">
        <v>0.17</v>
      </c>
      <c r="V2" t="n">
        <v>0.64</v>
      </c>
      <c r="W2" t="n">
        <v>2.92</v>
      </c>
      <c r="X2" t="n">
        <v>5.77</v>
      </c>
      <c r="Y2" t="n">
        <v>0.5</v>
      </c>
      <c r="Z2" t="n">
        <v>10</v>
      </c>
      <c r="AA2" t="n">
        <v>371.6328756692619</v>
      </c>
      <c r="AB2" t="n">
        <v>508.4844957760386</v>
      </c>
      <c r="AC2" t="n">
        <v>459.9554491616447</v>
      </c>
      <c r="AD2" t="n">
        <v>371632.8756692619</v>
      </c>
      <c r="AE2" t="n">
        <v>508484.4957760386</v>
      </c>
      <c r="AF2" t="n">
        <v>1.558551267591913e-06</v>
      </c>
      <c r="AG2" t="n">
        <v>0.7975</v>
      </c>
      <c r="AH2" t="n">
        <v>459955.4491616447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3.035</v>
      </c>
      <c r="E3" t="n">
        <v>32.95</v>
      </c>
      <c r="F3" t="n">
        <v>29.35</v>
      </c>
      <c r="G3" t="n">
        <v>20.01</v>
      </c>
      <c r="H3" t="n">
        <v>0.39</v>
      </c>
      <c r="I3" t="n">
        <v>88</v>
      </c>
      <c r="J3" t="n">
        <v>91.09999999999999</v>
      </c>
      <c r="K3" t="n">
        <v>37.55</v>
      </c>
      <c r="L3" t="n">
        <v>2</v>
      </c>
      <c r="M3" t="n">
        <v>86</v>
      </c>
      <c r="N3" t="n">
        <v>11.54</v>
      </c>
      <c r="O3" t="n">
        <v>11468.97</v>
      </c>
      <c r="P3" t="n">
        <v>242.1</v>
      </c>
      <c r="Q3" t="n">
        <v>446.58</v>
      </c>
      <c r="R3" t="n">
        <v>133.33</v>
      </c>
      <c r="S3" t="n">
        <v>40.63</v>
      </c>
      <c r="T3" t="n">
        <v>40873.31</v>
      </c>
      <c r="U3" t="n">
        <v>0.3</v>
      </c>
      <c r="V3" t="n">
        <v>0.71</v>
      </c>
      <c r="W3" t="n">
        <v>2.75</v>
      </c>
      <c r="X3" t="n">
        <v>2.52</v>
      </c>
      <c r="Y3" t="n">
        <v>0.5</v>
      </c>
      <c r="Z3" t="n">
        <v>10</v>
      </c>
      <c r="AA3" t="n">
        <v>285.9278856373466</v>
      </c>
      <c r="AB3" t="n">
        <v>391.219147377064</v>
      </c>
      <c r="AC3" t="n">
        <v>353.8817410309181</v>
      </c>
      <c r="AD3" t="n">
        <v>285927.8856373466</v>
      </c>
      <c r="AE3" t="n">
        <v>391219.147377064</v>
      </c>
      <c r="AF3" t="n">
        <v>1.810604056322088e-06</v>
      </c>
      <c r="AG3" t="n">
        <v>0.6864583333333334</v>
      </c>
      <c r="AH3" t="n">
        <v>353881.7410309181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3.1785</v>
      </c>
      <c r="E4" t="n">
        <v>31.46</v>
      </c>
      <c r="F4" t="n">
        <v>28.45</v>
      </c>
      <c r="G4" t="n">
        <v>29.94</v>
      </c>
      <c r="H4" t="n">
        <v>0.57</v>
      </c>
      <c r="I4" t="n">
        <v>57</v>
      </c>
      <c r="J4" t="n">
        <v>92.31999999999999</v>
      </c>
      <c r="K4" t="n">
        <v>37.55</v>
      </c>
      <c r="L4" t="n">
        <v>3</v>
      </c>
      <c r="M4" t="n">
        <v>55</v>
      </c>
      <c r="N4" t="n">
        <v>11.77</v>
      </c>
      <c r="O4" t="n">
        <v>11620.34</v>
      </c>
      <c r="P4" t="n">
        <v>231.15</v>
      </c>
      <c r="Q4" t="n">
        <v>446.56</v>
      </c>
      <c r="R4" t="n">
        <v>103.61</v>
      </c>
      <c r="S4" t="n">
        <v>40.63</v>
      </c>
      <c r="T4" t="n">
        <v>26168.79</v>
      </c>
      <c r="U4" t="n">
        <v>0.39</v>
      </c>
      <c r="V4" t="n">
        <v>0.73</v>
      </c>
      <c r="W4" t="n">
        <v>2.71</v>
      </c>
      <c r="X4" t="n">
        <v>1.62</v>
      </c>
      <c r="Y4" t="n">
        <v>0.5</v>
      </c>
      <c r="Z4" t="n">
        <v>10</v>
      </c>
      <c r="AA4" t="n">
        <v>262.1616569394869</v>
      </c>
      <c r="AB4" t="n">
        <v>358.7011447806411</v>
      </c>
      <c r="AC4" t="n">
        <v>324.4672109629946</v>
      </c>
      <c r="AD4" t="n">
        <v>262161.6569394869</v>
      </c>
      <c r="AE4" t="n">
        <v>358701.1447806411</v>
      </c>
      <c r="AF4" t="n">
        <v>1.896212518293166e-06</v>
      </c>
      <c r="AG4" t="n">
        <v>0.6554166666666666</v>
      </c>
      <c r="AH4" t="n">
        <v>324467.2109629945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3.2544</v>
      </c>
      <c r="E5" t="n">
        <v>30.73</v>
      </c>
      <c r="F5" t="n">
        <v>27.99</v>
      </c>
      <c r="G5" t="n">
        <v>39.99</v>
      </c>
      <c r="H5" t="n">
        <v>0.75</v>
      </c>
      <c r="I5" t="n">
        <v>42</v>
      </c>
      <c r="J5" t="n">
        <v>93.55</v>
      </c>
      <c r="K5" t="n">
        <v>37.55</v>
      </c>
      <c r="L5" t="n">
        <v>4</v>
      </c>
      <c r="M5" t="n">
        <v>40</v>
      </c>
      <c r="N5" t="n">
        <v>12</v>
      </c>
      <c r="O5" t="n">
        <v>11772.07</v>
      </c>
      <c r="P5" t="n">
        <v>224.04</v>
      </c>
      <c r="Q5" t="n">
        <v>446.57</v>
      </c>
      <c r="R5" t="n">
        <v>89.33</v>
      </c>
      <c r="S5" t="n">
        <v>40.63</v>
      </c>
      <c r="T5" t="n">
        <v>19104.39</v>
      </c>
      <c r="U5" t="n">
        <v>0.45</v>
      </c>
      <c r="V5" t="n">
        <v>0.74</v>
      </c>
      <c r="W5" t="n">
        <v>2.67</v>
      </c>
      <c r="X5" t="n">
        <v>1.17</v>
      </c>
      <c r="Y5" t="n">
        <v>0.5</v>
      </c>
      <c r="Z5" t="n">
        <v>10</v>
      </c>
      <c r="AA5" t="n">
        <v>249.5045000191403</v>
      </c>
      <c r="AB5" t="n">
        <v>341.383064287708</v>
      </c>
      <c r="AC5" t="n">
        <v>308.8019437663308</v>
      </c>
      <c r="AD5" t="n">
        <v>249504.5000191403</v>
      </c>
      <c r="AE5" t="n">
        <v>341383.064287708</v>
      </c>
      <c r="AF5" t="n">
        <v>1.941492534067415e-06</v>
      </c>
      <c r="AG5" t="n">
        <v>0.6402083333333334</v>
      </c>
      <c r="AH5" t="n">
        <v>308801.9437663308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3.3002</v>
      </c>
      <c r="E6" t="n">
        <v>30.3</v>
      </c>
      <c r="F6" t="n">
        <v>27.74</v>
      </c>
      <c r="G6" t="n">
        <v>50.43</v>
      </c>
      <c r="H6" t="n">
        <v>0.93</v>
      </c>
      <c r="I6" t="n">
        <v>33</v>
      </c>
      <c r="J6" t="n">
        <v>94.79000000000001</v>
      </c>
      <c r="K6" t="n">
        <v>37.55</v>
      </c>
      <c r="L6" t="n">
        <v>5</v>
      </c>
      <c r="M6" t="n">
        <v>31</v>
      </c>
      <c r="N6" t="n">
        <v>12.23</v>
      </c>
      <c r="O6" t="n">
        <v>11924.18</v>
      </c>
      <c r="P6" t="n">
        <v>218.32</v>
      </c>
      <c r="Q6" t="n">
        <v>446.56</v>
      </c>
      <c r="R6" t="n">
        <v>81.05</v>
      </c>
      <c r="S6" t="n">
        <v>40.63</v>
      </c>
      <c r="T6" t="n">
        <v>15010.08</v>
      </c>
      <c r="U6" t="n">
        <v>0.5</v>
      </c>
      <c r="V6" t="n">
        <v>0.75</v>
      </c>
      <c r="W6" t="n">
        <v>2.66</v>
      </c>
      <c r="X6" t="n">
        <v>0.91</v>
      </c>
      <c r="Y6" t="n">
        <v>0.5</v>
      </c>
      <c r="Z6" t="n">
        <v>10</v>
      </c>
      <c r="AA6" t="n">
        <v>241.1769725631129</v>
      </c>
      <c r="AB6" t="n">
        <v>329.9889738377943</v>
      </c>
      <c r="AC6" t="n">
        <v>298.4952893172469</v>
      </c>
      <c r="AD6" t="n">
        <v>241176.9725631129</v>
      </c>
      <c r="AE6" t="n">
        <v>329988.9738377943</v>
      </c>
      <c r="AF6" t="n">
        <v>1.968815652940414e-06</v>
      </c>
      <c r="AG6" t="n">
        <v>0.63125</v>
      </c>
      <c r="AH6" t="n">
        <v>298495.2893172469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3.3301</v>
      </c>
      <c r="E7" t="n">
        <v>30.03</v>
      </c>
      <c r="F7" t="n">
        <v>27.58</v>
      </c>
      <c r="G7" t="n">
        <v>61.29</v>
      </c>
      <c r="H7" t="n">
        <v>1.1</v>
      </c>
      <c r="I7" t="n">
        <v>27</v>
      </c>
      <c r="J7" t="n">
        <v>96.02</v>
      </c>
      <c r="K7" t="n">
        <v>37.55</v>
      </c>
      <c r="L7" t="n">
        <v>6</v>
      </c>
      <c r="M7" t="n">
        <v>25</v>
      </c>
      <c r="N7" t="n">
        <v>12.47</v>
      </c>
      <c r="O7" t="n">
        <v>12076.67</v>
      </c>
      <c r="P7" t="n">
        <v>214.34</v>
      </c>
      <c r="Q7" t="n">
        <v>446.56</v>
      </c>
      <c r="R7" t="n">
        <v>75.7</v>
      </c>
      <c r="S7" t="n">
        <v>40.63</v>
      </c>
      <c r="T7" t="n">
        <v>12364.15</v>
      </c>
      <c r="U7" t="n">
        <v>0.54</v>
      </c>
      <c r="V7" t="n">
        <v>0.75</v>
      </c>
      <c r="W7" t="n">
        <v>2.65</v>
      </c>
      <c r="X7" t="n">
        <v>0.75</v>
      </c>
      <c r="Y7" t="n">
        <v>0.5</v>
      </c>
      <c r="Z7" t="n">
        <v>10</v>
      </c>
      <c r="AA7" t="n">
        <v>235.694716929292</v>
      </c>
      <c r="AB7" t="n">
        <v>322.4879098195553</v>
      </c>
      <c r="AC7" t="n">
        <v>291.7101163210969</v>
      </c>
      <c r="AD7" t="n">
        <v>235694.716929292</v>
      </c>
      <c r="AE7" t="n">
        <v>322487.9098195554</v>
      </c>
      <c r="AF7" t="n">
        <v>1.986653234912088e-06</v>
      </c>
      <c r="AG7" t="n">
        <v>0.625625</v>
      </c>
      <c r="AH7" t="n">
        <v>291710.1163210969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3.3519</v>
      </c>
      <c r="E8" t="n">
        <v>29.83</v>
      </c>
      <c r="F8" t="n">
        <v>27.46</v>
      </c>
      <c r="G8" t="n">
        <v>71.63</v>
      </c>
      <c r="H8" t="n">
        <v>1.27</v>
      </c>
      <c r="I8" t="n">
        <v>23</v>
      </c>
      <c r="J8" t="n">
        <v>97.26000000000001</v>
      </c>
      <c r="K8" t="n">
        <v>37.55</v>
      </c>
      <c r="L8" t="n">
        <v>7</v>
      </c>
      <c r="M8" t="n">
        <v>21</v>
      </c>
      <c r="N8" t="n">
        <v>12.71</v>
      </c>
      <c r="O8" t="n">
        <v>12229.54</v>
      </c>
      <c r="P8" t="n">
        <v>208.93</v>
      </c>
      <c r="Q8" t="n">
        <v>446.56</v>
      </c>
      <c r="R8" t="n">
        <v>71.76000000000001</v>
      </c>
      <c r="S8" t="n">
        <v>40.63</v>
      </c>
      <c r="T8" t="n">
        <v>10416.62</v>
      </c>
      <c r="U8" t="n">
        <v>0.57</v>
      </c>
      <c r="V8" t="n">
        <v>0.76</v>
      </c>
      <c r="W8" t="n">
        <v>2.65</v>
      </c>
      <c r="X8" t="n">
        <v>0.63</v>
      </c>
      <c r="Y8" t="n">
        <v>0.5</v>
      </c>
      <c r="Z8" t="n">
        <v>10</v>
      </c>
      <c r="AA8" t="n">
        <v>229.9397749258237</v>
      </c>
      <c r="AB8" t="n">
        <v>314.6137442802916</v>
      </c>
      <c r="AC8" t="n">
        <v>284.5874500894372</v>
      </c>
      <c r="AD8" t="n">
        <v>229939.7749258237</v>
      </c>
      <c r="AE8" t="n">
        <v>314613.7442802916</v>
      </c>
      <c r="AF8" t="n">
        <v>1.999658562235917e-06</v>
      </c>
      <c r="AG8" t="n">
        <v>0.6214583333333333</v>
      </c>
      <c r="AH8" t="n">
        <v>284587.4500894372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3.3696</v>
      </c>
      <c r="E9" t="n">
        <v>29.68</v>
      </c>
      <c r="F9" t="n">
        <v>27.36</v>
      </c>
      <c r="G9" t="n">
        <v>82.08</v>
      </c>
      <c r="H9" t="n">
        <v>1.43</v>
      </c>
      <c r="I9" t="n">
        <v>20</v>
      </c>
      <c r="J9" t="n">
        <v>98.5</v>
      </c>
      <c r="K9" t="n">
        <v>37.55</v>
      </c>
      <c r="L9" t="n">
        <v>8</v>
      </c>
      <c r="M9" t="n">
        <v>18</v>
      </c>
      <c r="N9" t="n">
        <v>12.95</v>
      </c>
      <c r="O9" t="n">
        <v>12382.79</v>
      </c>
      <c r="P9" t="n">
        <v>205.05</v>
      </c>
      <c r="Q9" t="n">
        <v>446.56</v>
      </c>
      <c r="R9" t="n">
        <v>68.51000000000001</v>
      </c>
      <c r="S9" t="n">
        <v>40.63</v>
      </c>
      <c r="T9" t="n">
        <v>8806.43</v>
      </c>
      <c r="U9" t="n">
        <v>0.59</v>
      </c>
      <c r="V9" t="n">
        <v>0.76</v>
      </c>
      <c r="W9" t="n">
        <v>2.64</v>
      </c>
      <c r="X9" t="n">
        <v>0.53</v>
      </c>
      <c r="Y9" t="n">
        <v>0.5</v>
      </c>
      <c r="Z9" t="n">
        <v>10</v>
      </c>
      <c r="AA9" t="n">
        <v>225.6836734604971</v>
      </c>
      <c r="AB9" t="n">
        <v>308.7903584894898</v>
      </c>
      <c r="AC9" t="n">
        <v>279.3198400653343</v>
      </c>
      <c r="AD9" t="n">
        <v>225683.6734604971</v>
      </c>
      <c r="AE9" t="n">
        <v>308790.3584894898</v>
      </c>
      <c r="AF9" t="n">
        <v>2.01021793350343e-06</v>
      </c>
      <c r="AG9" t="n">
        <v>0.6183333333333333</v>
      </c>
      <c r="AH9" t="n">
        <v>279319.8400653343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3.3856</v>
      </c>
      <c r="E10" t="n">
        <v>29.54</v>
      </c>
      <c r="F10" t="n">
        <v>27.28</v>
      </c>
      <c r="G10" t="n">
        <v>96.27</v>
      </c>
      <c r="H10" t="n">
        <v>1.59</v>
      </c>
      <c r="I10" t="n">
        <v>17</v>
      </c>
      <c r="J10" t="n">
        <v>99.75</v>
      </c>
      <c r="K10" t="n">
        <v>37.55</v>
      </c>
      <c r="L10" t="n">
        <v>9</v>
      </c>
      <c r="M10" t="n">
        <v>15</v>
      </c>
      <c r="N10" t="n">
        <v>13.2</v>
      </c>
      <c r="O10" t="n">
        <v>12536.43</v>
      </c>
      <c r="P10" t="n">
        <v>199.7</v>
      </c>
      <c r="Q10" t="n">
        <v>446.56</v>
      </c>
      <c r="R10" t="n">
        <v>65.83</v>
      </c>
      <c r="S10" t="n">
        <v>40.63</v>
      </c>
      <c r="T10" t="n">
        <v>7479.11</v>
      </c>
      <c r="U10" t="n">
        <v>0.62</v>
      </c>
      <c r="V10" t="n">
        <v>0.76</v>
      </c>
      <c r="W10" t="n">
        <v>2.63</v>
      </c>
      <c r="X10" t="n">
        <v>0.45</v>
      </c>
      <c r="Y10" t="n">
        <v>0.5</v>
      </c>
      <c r="Z10" t="n">
        <v>10</v>
      </c>
      <c r="AA10" t="n">
        <v>220.585990200167</v>
      </c>
      <c r="AB10" t="n">
        <v>301.8154833587964</v>
      </c>
      <c r="AC10" t="n">
        <v>273.0106372278134</v>
      </c>
      <c r="AD10" t="n">
        <v>220585.990200167</v>
      </c>
      <c r="AE10" t="n">
        <v>301815.4833587964</v>
      </c>
      <c r="AF10" t="n">
        <v>2.019763127869543e-06</v>
      </c>
      <c r="AG10" t="n">
        <v>0.6154166666666666</v>
      </c>
      <c r="AH10" t="n">
        <v>273010.6372278134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3.3978</v>
      </c>
      <c r="E11" t="n">
        <v>29.43</v>
      </c>
      <c r="F11" t="n">
        <v>27.21</v>
      </c>
      <c r="G11" t="n">
        <v>108.83</v>
      </c>
      <c r="H11" t="n">
        <v>1.74</v>
      </c>
      <c r="I11" t="n">
        <v>15</v>
      </c>
      <c r="J11" t="n">
        <v>101</v>
      </c>
      <c r="K11" t="n">
        <v>37.55</v>
      </c>
      <c r="L11" t="n">
        <v>10</v>
      </c>
      <c r="M11" t="n">
        <v>13</v>
      </c>
      <c r="N11" t="n">
        <v>13.45</v>
      </c>
      <c r="O11" t="n">
        <v>12690.46</v>
      </c>
      <c r="P11" t="n">
        <v>195.1</v>
      </c>
      <c r="Q11" t="n">
        <v>446.56</v>
      </c>
      <c r="R11" t="n">
        <v>63.48</v>
      </c>
      <c r="S11" t="n">
        <v>40.63</v>
      </c>
      <c r="T11" t="n">
        <v>6314.7</v>
      </c>
      <c r="U11" t="n">
        <v>0.64</v>
      </c>
      <c r="V11" t="n">
        <v>0.76</v>
      </c>
      <c r="W11" t="n">
        <v>2.63</v>
      </c>
      <c r="X11" t="n">
        <v>0.38</v>
      </c>
      <c r="Y11" t="n">
        <v>0.5</v>
      </c>
      <c r="Z11" t="n">
        <v>10</v>
      </c>
      <c r="AA11" t="n">
        <v>216.3360345592548</v>
      </c>
      <c r="AB11" t="n">
        <v>296.0005065560932</v>
      </c>
      <c r="AC11" t="n">
        <v>267.7506336497871</v>
      </c>
      <c r="AD11" t="n">
        <v>216336.0345592548</v>
      </c>
      <c r="AE11" t="n">
        <v>296000.5065560932</v>
      </c>
      <c r="AF11" t="n">
        <v>2.027041338573704e-06</v>
      </c>
      <c r="AG11" t="n">
        <v>0.613125</v>
      </c>
      <c r="AH11" t="n">
        <v>267750.6336497871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3.4019</v>
      </c>
      <c r="E12" t="n">
        <v>29.4</v>
      </c>
      <c r="F12" t="n">
        <v>27.19</v>
      </c>
      <c r="G12" t="n">
        <v>116.53</v>
      </c>
      <c r="H12" t="n">
        <v>1.89</v>
      </c>
      <c r="I12" t="n">
        <v>14</v>
      </c>
      <c r="J12" t="n">
        <v>102.25</v>
      </c>
      <c r="K12" t="n">
        <v>37.55</v>
      </c>
      <c r="L12" t="n">
        <v>11</v>
      </c>
      <c r="M12" t="n">
        <v>11</v>
      </c>
      <c r="N12" t="n">
        <v>13.7</v>
      </c>
      <c r="O12" t="n">
        <v>12844.88</v>
      </c>
      <c r="P12" t="n">
        <v>191.25</v>
      </c>
      <c r="Q12" t="n">
        <v>446.56</v>
      </c>
      <c r="R12" t="n">
        <v>63</v>
      </c>
      <c r="S12" t="n">
        <v>40.63</v>
      </c>
      <c r="T12" t="n">
        <v>6078.08</v>
      </c>
      <c r="U12" t="n">
        <v>0.64</v>
      </c>
      <c r="V12" t="n">
        <v>0.76</v>
      </c>
      <c r="W12" t="n">
        <v>2.63</v>
      </c>
      <c r="X12" t="n">
        <v>0.36</v>
      </c>
      <c r="Y12" t="n">
        <v>0.5</v>
      </c>
      <c r="Z12" t="n">
        <v>10</v>
      </c>
      <c r="AA12" t="n">
        <v>213.286516068316</v>
      </c>
      <c r="AB12" t="n">
        <v>291.828020821532</v>
      </c>
      <c r="AC12" t="n">
        <v>263.9763640976106</v>
      </c>
      <c r="AD12" t="n">
        <v>213286.516068316</v>
      </c>
      <c r="AE12" t="n">
        <v>291828.020821532</v>
      </c>
      <c r="AF12" t="n">
        <v>2.029487294630021e-06</v>
      </c>
      <c r="AG12" t="n">
        <v>0.6124999999999999</v>
      </c>
      <c r="AH12" t="n">
        <v>263976.3640976106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3.4059</v>
      </c>
      <c r="E13" t="n">
        <v>29.36</v>
      </c>
      <c r="F13" t="n">
        <v>27.18</v>
      </c>
      <c r="G13" t="n">
        <v>125.42</v>
      </c>
      <c r="H13" t="n">
        <v>2.04</v>
      </c>
      <c r="I13" t="n">
        <v>13</v>
      </c>
      <c r="J13" t="n">
        <v>103.51</v>
      </c>
      <c r="K13" t="n">
        <v>37.55</v>
      </c>
      <c r="L13" t="n">
        <v>12</v>
      </c>
      <c r="M13" t="n">
        <v>5</v>
      </c>
      <c r="N13" t="n">
        <v>13.95</v>
      </c>
      <c r="O13" t="n">
        <v>12999.7</v>
      </c>
      <c r="P13" t="n">
        <v>190.87</v>
      </c>
      <c r="Q13" t="n">
        <v>446.56</v>
      </c>
      <c r="R13" t="n">
        <v>62.44</v>
      </c>
      <c r="S13" t="n">
        <v>40.63</v>
      </c>
      <c r="T13" t="n">
        <v>5804.24</v>
      </c>
      <c r="U13" t="n">
        <v>0.65</v>
      </c>
      <c r="V13" t="n">
        <v>0.76</v>
      </c>
      <c r="W13" t="n">
        <v>2.63</v>
      </c>
      <c r="X13" t="n">
        <v>0.35</v>
      </c>
      <c r="Y13" t="n">
        <v>0.5</v>
      </c>
      <c r="Z13" t="n">
        <v>10</v>
      </c>
      <c r="AA13" t="n">
        <v>212.7407124309289</v>
      </c>
      <c r="AB13" t="n">
        <v>291.0812282057022</v>
      </c>
      <c r="AC13" t="n">
        <v>263.3008443209055</v>
      </c>
      <c r="AD13" t="n">
        <v>212740.712430929</v>
      </c>
      <c r="AE13" t="n">
        <v>291081.2282057022</v>
      </c>
      <c r="AF13" t="n">
        <v>2.031873593221549e-06</v>
      </c>
      <c r="AG13" t="n">
        <v>0.6116666666666667</v>
      </c>
      <c r="AH13" t="n">
        <v>263300.8443209055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3.4069</v>
      </c>
      <c r="E14" t="n">
        <v>29.35</v>
      </c>
      <c r="F14" t="n">
        <v>27.17</v>
      </c>
      <c r="G14" t="n">
        <v>125.38</v>
      </c>
      <c r="H14" t="n">
        <v>2.18</v>
      </c>
      <c r="I14" t="n">
        <v>13</v>
      </c>
      <c r="J14" t="n">
        <v>104.76</v>
      </c>
      <c r="K14" t="n">
        <v>37.55</v>
      </c>
      <c r="L14" t="n">
        <v>13</v>
      </c>
      <c r="M14" t="n">
        <v>1</v>
      </c>
      <c r="N14" t="n">
        <v>14.21</v>
      </c>
      <c r="O14" t="n">
        <v>13154.91</v>
      </c>
      <c r="P14" t="n">
        <v>190.02</v>
      </c>
      <c r="Q14" t="n">
        <v>446.59</v>
      </c>
      <c r="R14" t="n">
        <v>61.97</v>
      </c>
      <c r="S14" t="n">
        <v>40.63</v>
      </c>
      <c r="T14" t="n">
        <v>5569.55</v>
      </c>
      <c r="U14" t="n">
        <v>0.66</v>
      </c>
      <c r="V14" t="n">
        <v>0.76</v>
      </c>
      <c r="W14" t="n">
        <v>2.64</v>
      </c>
      <c r="X14" t="n">
        <v>0.34</v>
      </c>
      <c r="Y14" t="n">
        <v>0.5</v>
      </c>
      <c r="Z14" t="n">
        <v>10</v>
      </c>
      <c r="AA14" t="n">
        <v>212.0482625499633</v>
      </c>
      <c r="AB14" t="n">
        <v>290.1337877298328</v>
      </c>
      <c r="AC14" t="n">
        <v>262.4438262343116</v>
      </c>
      <c r="AD14" t="n">
        <v>212048.2625499633</v>
      </c>
      <c r="AE14" t="n">
        <v>290133.7877298328</v>
      </c>
      <c r="AF14" t="n">
        <v>2.032470167869431e-06</v>
      </c>
      <c r="AG14" t="n">
        <v>0.6114583333333333</v>
      </c>
      <c r="AH14" t="n">
        <v>262443.8262343116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3.4067</v>
      </c>
      <c r="E15" t="n">
        <v>29.35</v>
      </c>
      <c r="F15" t="n">
        <v>27.17</v>
      </c>
      <c r="G15" t="n">
        <v>125.39</v>
      </c>
      <c r="H15" t="n">
        <v>2.33</v>
      </c>
      <c r="I15" t="n">
        <v>13</v>
      </c>
      <c r="J15" t="n">
        <v>106.03</v>
      </c>
      <c r="K15" t="n">
        <v>37.55</v>
      </c>
      <c r="L15" t="n">
        <v>14</v>
      </c>
      <c r="M15" t="n">
        <v>0</v>
      </c>
      <c r="N15" t="n">
        <v>14.47</v>
      </c>
      <c r="O15" t="n">
        <v>13310.53</v>
      </c>
      <c r="P15" t="n">
        <v>191.96</v>
      </c>
      <c r="Q15" t="n">
        <v>446.59</v>
      </c>
      <c r="R15" t="n">
        <v>61.94</v>
      </c>
      <c r="S15" t="n">
        <v>40.63</v>
      </c>
      <c r="T15" t="n">
        <v>5553.71</v>
      </c>
      <c r="U15" t="n">
        <v>0.66</v>
      </c>
      <c r="V15" t="n">
        <v>0.76</v>
      </c>
      <c r="W15" t="n">
        <v>2.64</v>
      </c>
      <c r="X15" t="n">
        <v>0.34</v>
      </c>
      <c r="Y15" t="n">
        <v>0.5</v>
      </c>
      <c r="Z15" t="n">
        <v>10</v>
      </c>
      <c r="AA15" t="n">
        <v>213.4378172093571</v>
      </c>
      <c r="AB15" t="n">
        <v>292.0350377176395</v>
      </c>
      <c r="AC15" t="n">
        <v>264.1636235917038</v>
      </c>
      <c r="AD15" t="n">
        <v>213437.8172093571</v>
      </c>
      <c r="AE15" t="n">
        <v>292035.0377176395</v>
      </c>
      <c r="AF15" t="n">
        <v>2.032350852939854e-06</v>
      </c>
      <c r="AG15" t="n">
        <v>0.6114583333333333</v>
      </c>
      <c r="AH15" t="n">
        <v>264163.6235917038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2.7842</v>
      </c>
      <c r="E2" t="n">
        <v>35.92</v>
      </c>
      <c r="F2" t="n">
        <v>31.54</v>
      </c>
      <c r="G2" t="n">
        <v>11.61</v>
      </c>
      <c r="H2" t="n">
        <v>0.24</v>
      </c>
      <c r="I2" t="n">
        <v>163</v>
      </c>
      <c r="J2" t="n">
        <v>71.52</v>
      </c>
      <c r="K2" t="n">
        <v>32.27</v>
      </c>
      <c r="L2" t="n">
        <v>1</v>
      </c>
      <c r="M2" t="n">
        <v>161</v>
      </c>
      <c r="N2" t="n">
        <v>8.25</v>
      </c>
      <c r="O2" t="n">
        <v>9054.6</v>
      </c>
      <c r="P2" t="n">
        <v>224.34</v>
      </c>
      <c r="Q2" t="n">
        <v>446.61</v>
      </c>
      <c r="R2" t="n">
        <v>205.02</v>
      </c>
      <c r="S2" t="n">
        <v>40.63</v>
      </c>
      <c r="T2" t="n">
        <v>76345.41</v>
      </c>
      <c r="U2" t="n">
        <v>0.2</v>
      </c>
      <c r="V2" t="n">
        <v>0.66</v>
      </c>
      <c r="W2" t="n">
        <v>2.87</v>
      </c>
      <c r="X2" t="n">
        <v>4.71</v>
      </c>
      <c r="Y2" t="n">
        <v>0.5</v>
      </c>
      <c r="Z2" t="n">
        <v>10</v>
      </c>
      <c r="AA2" t="n">
        <v>291.8662449183886</v>
      </c>
      <c r="AB2" t="n">
        <v>399.3442725273074</v>
      </c>
      <c r="AC2" t="n">
        <v>361.2314156405071</v>
      </c>
      <c r="AD2" t="n">
        <v>291866.2449183886</v>
      </c>
      <c r="AE2" t="n">
        <v>399344.2725273074</v>
      </c>
      <c r="AF2" t="n">
        <v>1.718210579562901e-06</v>
      </c>
      <c r="AG2" t="n">
        <v>0.7483333333333334</v>
      </c>
      <c r="AH2" t="n">
        <v>361231.4156405071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3.1335</v>
      </c>
      <c r="E3" t="n">
        <v>31.91</v>
      </c>
      <c r="F3" t="n">
        <v>28.92</v>
      </c>
      <c r="G3" t="n">
        <v>23.45</v>
      </c>
      <c r="H3" t="n">
        <v>0.48</v>
      </c>
      <c r="I3" t="n">
        <v>74</v>
      </c>
      <c r="J3" t="n">
        <v>72.7</v>
      </c>
      <c r="K3" t="n">
        <v>32.27</v>
      </c>
      <c r="L3" t="n">
        <v>2</v>
      </c>
      <c r="M3" t="n">
        <v>72</v>
      </c>
      <c r="N3" t="n">
        <v>8.43</v>
      </c>
      <c r="O3" t="n">
        <v>9200.25</v>
      </c>
      <c r="P3" t="n">
        <v>201.34</v>
      </c>
      <c r="Q3" t="n">
        <v>446.59</v>
      </c>
      <c r="R3" t="n">
        <v>119.4</v>
      </c>
      <c r="S3" t="n">
        <v>40.63</v>
      </c>
      <c r="T3" t="n">
        <v>33980.45</v>
      </c>
      <c r="U3" t="n">
        <v>0.34</v>
      </c>
      <c r="V3" t="n">
        <v>0.72</v>
      </c>
      <c r="W3" t="n">
        <v>2.72</v>
      </c>
      <c r="X3" t="n">
        <v>2.09</v>
      </c>
      <c r="Y3" t="n">
        <v>0.5</v>
      </c>
      <c r="Z3" t="n">
        <v>10</v>
      </c>
      <c r="AA3" t="n">
        <v>234.926828449334</v>
      </c>
      <c r="AB3" t="n">
        <v>321.4372509244287</v>
      </c>
      <c r="AC3" t="n">
        <v>290.7597308363117</v>
      </c>
      <c r="AD3" t="n">
        <v>234926.828449334</v>
      </c>
      <c r="AE3" t="n">
        <v>321437.2509244287</v>
      </c>
      <c r="AF3" t="n">
        <v>1.933773741491398e-06</v>
      </c>
      <c r="AG3" t="n">
        <v>0.6647916666666667</v>
      </c>
      <c r="AH3" t="n">
        <v>290759.7308363117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3.2546</v>
      </c>
      <c r="E4" t="n">
        <v>30.73</v>
      </c>
      <c r="F4" t="n">
        <v>28.15</v>
      </c>
      <c r="G4" t="n">
        <v>35.94</v>
      </c>
      <c r="H4" t="n">
        <v>0.71</v>
      </c>
      <c r="I4" t="n">
        <v>47</v>
      </c>
      <c r="J4" t="n">
        <v>73.88</v>
      </c>
      <c r="K4" t="n">
        <v>32.27</v>
      </c>
      <c r="L4" t="n">
        <v>3</v>
      </c>
      <c r="M4" t="n">
        <v>45</v>
      </c>
      <c r="N4" t="n">
        <v>8.609999999999999</v>
      </c>
      <c r="O4" t="n">
        <v>9346.23</v>
      </c>
      <c r="P4" t="n">
        <v>191.68</v>
      </c>
      <c r="Q4" t="n">
        <v>446.56</v>
      </c>
      <c r="R4" t="n">
        <v>94.27</v>
      </c>
      <c r="S4" t="n">
        <v>40.63</v>
      </c>
      <c r="T4" t="n">
        <v>21551.83</v>
      </c>
      <c r="U4" t="n">
        <v>0.43</v>
      </c>
      <c r="V4" t="n">
        <v>0.74</v>
      </c>
      <c r="W4" t="n">
        <v>2.69</v>
      </c>
      <c r="X4" t="n">
        <v>1.32</v>
      </c>
      <c r="Y4" t="n">
        <v>0.5</v>
      </c>
      <c r="Z4" t="n">
        <v>10</v>
      </c>
      <c r="AA4" t="n">
        <v>217.1345690573199</v>
      </c>
      <c r="AB4" t="n">
        <v>297.0930966852009</v>
      </c>
      <c r="AC4" t="n">
        <v>268.7389485104331</v>
      </c>
      <c r="AD4" t="n">
        <v>217134.5690573199</v>
      </c>
      <c r="AE4" t="n">
        <v>297093.0966852009</v>
      </c>
      <c r="AF4" t="n">
        <v>2.008508064164003e-06</v>
      </c>
      <c r="AG4" t="n">
        <v>0.6402083333333334</v>
      </c>
      <c r="AH4" t="n">
        <v>268738.9485104331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3.3183</v>
      </c>
      <c r="E5" t="n">
        <v>30.14</v>
      </c>
      <c r="F5" t="n">
        <v>27.76</v>
      </c>
      <c r="G5" t="n">
        <v>48.99</v>
      </c>
      <c r="H5" t="n">
        <v>0.93</v>
      </c>
      <c r="I5" t="n">
        <v>34</v>
      </c>
      <c r="J5" t="n">
        <v>75.06999999999999</v>
      </c>
      <c r="K5" t="n">
        <v>32.27</v>
      </c>
      <c r="L5" t="n">
        <v>4</v>
      </c>
      <c r="M5" t="n">
        <v>32</v>
      </c>
      <c r="N5" t="n">
        <v>8.800000000000001</v>
      </c>
      <c r="O5" t="n">
        <v>9492.549999999999</v>
      </c>
      <c r="P5" t="n">
        <v>184.17</v>
      </c>
      <c r="Q5" t="n">
        <v>446.56</v>
      </c>
      <c r="R5" t="n">
        <v>81.81999999999999</v>
      </c>
      <c r="S5" t="n">
        <v>40.63</v>
      </c>
      <c r="T5" t="n">
        <v>15390.73</v>
      </c>
      <c r="U5" t="n">
        <v>0.5</v>
      </c>
      <c r="V5" t="n">
        <v>0.75</v>
      </c>
      <c r="W5" t="n">
        <v>2.66</v>
      </c>
      <c r="X5" t="n">
        <v>0.9399999999999999</v>
      </c>
      <c r="Y5" t="n">
        <v>0.5</v>
      </c>
      <c r="Z5" t="n">
        <v>10</v>
      </c>
      <c r="AA5" t="n">
        <v>206.5633021386603</v>
      </c>
      <c r="AB5" t="n">
        <v>282.6290229157165</v>
      </c>
      <c r="AC5" t="n">
        <v>255.6553056410486</v>
      </c>
      <c r="AD5" t="n">
        <v>206563.3021386603</v>
      </c>
      <c r="AE5" t="n">
        <v>282629.0229157165</v>
      </c>
      <c r="AF5" t="n">
        <v>2.047819181870403e-06</v>
      </c>
      <c r="AG5" t="n">
        <v>0.6279166666666667</v>
      </c>
      <c r="AH5" t="n">
        <v>255655.3056410486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3.3501</v>
      </c>
      <c r="E6" t="n">
        <v>29.85</v>
      </c>
      <c r="F6" t="n">
        <v>27.59</v>
      </c>
      <c r="G6" t="n">
        <v>61.3</v>
      </c>
      <c r="H6" t="n">
        <v>1.15</v>
      </c>
      <c r="I6" t="n">
        <v>27</v>
      </c>
      <c r="J6" t="n">
        <v>76.26000000000001</v>
      </c>
      <c r="K6" t="n">
        <v>32.27</v>
      </c>
      <c r="L6" t="n">
        <v>5</v>
      </c>
      <c r="M6" t="n">
        <v>25</v>
      </c>
      <c r="N6" t="n">
        <v>8.99</v>
      </c>
      <c r="O6" t="n">
        <v>9639.200000000001</v>
      </c>
      <c r="P6" t="n">
        <v>178.49</v>
      </c>
      <c r="Q6" t="n">
        <v>446.56</v>
      </c>
      <c r="R6" t="n">
        <v>75.61</v>
      </c>
      <c r="S6" t="n">
        <v>40.63</v>
      </c>
      <c r="T6" t="n">
        <v>12321.31</v>
      </c>
      <c r="U6" t="n">
        <v>0.54</v>
      </c>
      <c r="V6" t="n">
        <v>0.75</v>
      </c>
      <c r="W6" t="n">
        <v>2.66</v>
      </c>
      <c r="X6" t="n">
        <v>0.76</v>
      </c>
      <c r="Y6" t="n">
        <v>0.5</v>
      </c>
      <c r="Z6" t="n">
        <v>10</v>
      </c>
      <c r="AA6" t="n">
        <v>200.1023096673878</v>
      </c>
      <c r="AB6" t="n">
        <v>273.7888079776552</v>
      </c>
      <c r="AC6" t="n">
        <v>247.6587884093534</v>
      </c>
      <c r="AD6" t="n">
        <v>200102.3096673878</v>
      </c>
      <c r="AE6" t="n">
        <v>273788.8079776551</v>
      </c>
      <c r="AF6" t="n">
        <v>2.067443884273283e-06</v>
      </c>
      <c r="AG6" t="n">
        <v>0.6218750000000001</v>
      </c>
      <c r="AH6" t="n">
        <v>247658.7884093534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3.3754</v>
      </c>
      <c r="E7" t="n">
        <v>29.63</v>
      </c>
      <c r="F7" t="n">
        <v>27.44</v>
      </c>
      <c r="G7" t="n">
        <v>74.84</v>
      </c>
      <c r="H7" t="n">
        <v>1.36</v>
      </c>
      <c r="I7" t="n">
        <v>22</v>
      </c>
      <c r="J7" t="n">
        <v>77.45</v>
      </c>
      <c r="K7" t="n">
        <v>32.27</v>
      </c>
      <c r="L7" t="n">
        <v>6</v>
      </c>
      <c r="M7" t="n">
        <v>20</v>
      </c>
      <c r="N7" t="n">
        <v>9.18</v>
      </c>
      <c r="O7" t="n">
        <v>9786.190000000001</v>
      </c>
      <c r="P7" t="n">
        <v>172.02</v>
      </c>
      <c r="Q7" t="n">
        <v>446.56</v>
      </c>
      <c r="R7" t="n">
        <v>71.20999999999999</v>
      </c>
      <c r="S7" t="n">
        <v>40.63</v>
      </c>
      <c r="T7" t="n">
        <v>10145.45</v>
      </c>
      <c r="U7" t="n">
        <v>0.57</v>
      </c>
      <c r="V7" t="n">
        <v>0.76</v>
      </c>
      <c r="W7" t="n">
        <v>2.64</v>
      </c>
      <c r="X7" t="n">
        <v>0.61</v>
      </c>
      <c r="Y7" t="n">
        <v>0.5</v>
      </c>
      <c r="Z7" t="n">
        <v>10</v>
      </c>
      <c r="AA7" t="n">
        <v>193.6157401577426</v>
      </c>
      <c r="AB7" t="n">
        <v>264.9135974073129</v>
      </c>
      <c r="AC7" t="n">
        <v>239.6306154794055</v>
      </c>
      <c r="AD7" t="n">
        <v>193615.7401577426</v>
      </c>
      <c r="AE7" t="n">
        <v>264913.5974073129</v>
      </c>
      <c r="AF7" t="n">
        <v>2.083057248134695e-06</v>
      </c>
      <c r="AG7" t="n">
        <v>0.6172916666666667</v>
      </c>
      <c r="AH7" t="n">
        <v>239630.6154794056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3.3905</v>
      </c>
      <c r="E8" t="n">
        <v>29.49</v>
      </c>
      <c r="F8" t="n">
        <v>27.35</v>
      </c>
      <c r="G8" t="n">
        <v>86.38</v>
      </c>
      <c r="H8" t="n">
        <v>1.56</v>
      </c>
      <c r="I8" t="n">
        <v>19</v>
      </c>
      <c r="J8" t="n">
        <v>78.65000000000001</v>
      </c>
      <c r="K8" t="n">
        <v>32.27</v>
      </c>
      <c r="L8" t="n">
        <v>7</v>
      </c>
      <c r="M8" t="n">
        <v>15</v>
      </c>
      <c r="N8" t="n">
        <v>9.380000000000001</v>
      </c>
      <c r="O8" t="n">
        <v>9933.52</v>
      </c>
      <c r="P8" t="n">
        <v>166.8</v>
      </c>
      <c r="Q8" t="n">
        <v>446.56</v>
      </c>
      <c r="R8" t="n">
        <v>68.59999999999999</v>
      </c>
      <c r="S8" t="n">
        <v>40.63</v>
      </c>
      <c r="T8" t="n">
        <v>8856</v>
      </c>
      <c r="U8" t="n">
        <v>0.59</v>
      </c>
      <c r="V8" t="n">
        <v>0.76</v>
      </c>
      <c r="W8" t="n">
        <v>2.63</v>
      </c>
      <c r="X8" t="n">
        <v>0.53</v>
      </c>
      <c r="Y8" t="n">
        <v>0.5</v>
      </c>
      <c r="Z8" t="n">
        <v>10</v>
      </c>
      <c r="AA8" t="n">
        <v>188.8194341050606</v>
      </c>
      <c r="AB8" t="n">
        <v>258.3510798679475</v>
      </c>
      <c r="AC8" t="n">
        <v>233.6944154034439</v>
      </c>
      <c r="AD8" t="n">
        <v>188819.4341050606</v>
      </c>
      <c r="AE8" t="n">
        <v>258351.0798679475</v>
      </c>
      <c r="AF8" t="n">
        <v>2.092375896131031e-06</v>
      </c>
      <c r="AG8" t="n">
        <v>0.614375</v>
      </c>
      <c r="AH8" t="n">
        <v>233694.4154034439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3.4023</v>
      </c>
      <c r="E9" t="n">
        <v>29.39</v>
      </c>
      <c r="F9" t="n">
        <v>27.28</v>
      </c>
      <c r="G9" t="n">
        <v>96.3</v>
      </c>
      <c r="H9" t="n">
        <v>1.75</v>
      </c>
      <c r="I9" t="n">
        <v>17</v>
      </c>
      <c r="J9" t="n">
        <v>79.84</v>
      </c>
      <c r="K9" t="n">
        <v>32.27</v>
      </c>
      <c r="L9" t="n">
        <v>8</v>
      </c>
      <c r="M9" t="n">
        <v>5</v>
      </c>
      <c r="N9" t="n">
        <v>9.57</v>
      </c>
      <c r="O9" t="n">
        <v>10081.19</v>
      </c>
      <c r="P9" t="n">
        <v>162.79</v>
      </c>
      <c r="Q9" t="n">
        <v>446.57</v>
      </c>
      <c r="R9" t="n">
        <v>65.64</v>
      </c>
      <c r="S9" t="n">
        <v>40.63</v>
      </c>
      <c r="T9" t="n">
        <v>7387.6</v>
      </c>
      <c r="U9" t="n">
        <v>0.62</v>
      </c>
      <c r="V9" t="n">
        <v>0.76</v>
      </c>
      <c r="W9" t="n">
        <v>2.65</v>
      </c>
      <c r="X9" t="n">
        <v>0.46</v>
      </c>
      <c r="Y9" t="n">
        <v>0.5</v>
      </c>
      <c r="Z9" t="n">
        <v>10</v>
      </c>
      <c r="AA9" t="n">
        <v>185.151613213925</v>
      </c>
      <c r="AB9" t="n">
        <v>253.3326055118608</v>
      </c>
      <c r="AC9" t="n">
        <v>229.1548971964274</v>
      </c>
      <c r="AD9" t="n">
        <v>185151.613213925</v>
      </c>
      <c r="AE9" t="n">
        <v>253332.6055118608</v>
      </c>
      <c r="AF9" t="n">
        <v>2.099658018406313e-06</v>
      </c>
      <c r="AG9" t="n">
        <v>0.6122916666666667</v>
      </c>
      <c r="AH9" t="n">
        <v>229154.8971964275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3.4062</v>
      </c>
      <c r="E10" t="n">
        <v>29.36</v>
      </c>
      <c r="F10" t="n">
        <v>27.27</v>
      </c>
      <c r="G10" t="n">
        <v>102.24</v>
      </c>
      <c r="H10" t="n">
        <v>1.94</v>
      </c>
      <c r="I10" t="n">
        <v>16</v>
      </c>
      <c r="J10" t="n">
        <v>81.04000000000001</v>
      </c>
      <c r="K10" t="n">
        <v>32.27</v>
      </c>
      <c r="L10" t="n">
        <v>9</v>
      </c>
      <c r="M10" t="n">
        <v>0</v>
      </c>
      <c r="N10" t="n">
        <v>9.77</v>
      </c>
      <c r="O10" t="n">
        <v>10229.34</v>
      </c>
      <c r="P10" t="n">
        <v>163.77</v>
      </c>
      <c r="Q10" t="n">
        <v>446.56</v>
      </c>
      <c r="R10" t="n">
        <v>64.89</v>
      </c>
      <c r="S10" t="n">
        <v>40.63</v>
      </c>
      <c r="T10" t="n">
        <v>7017.57</v>
      </c>
      <c r="U10" t="n">
        <v>0.63</v>
      </c>
      <c r="V10" t="n">
        <v>0.76</v>
      </c>
      <c r="W10" t="n">
        <v>2.65</v>
      </c>
      <c r="X10" t="n">
        <v>0.44</v>
      </c>
      <c r="Y10" t="n">
        <v>0.5</v>
      </c>
      <c r="Z10" t="n">
        <v>10</v>
      </c>
      <c r="AA10" t="n">
        <v>185.613650532884</v>
      </c>
      <c r="AB10" t="n">
        <v>253.964785355308</v>
      </c>
      <c r="AC10" t="n">
        <v>229.7267426828863</v>
      </c>
      <c r="AD10" t="n">
        <v>185613.650532884</v>
      </c>
      <c r="AE10" t="n">
        <v>253964.785355308</v>
      </c>
      <c r="AF10" t="n">
        <v>2.102064821531195e-06</v>
      </c>
      <c r="AG10" t="n">
        <v>0.6116666666666667</v>
      </c>
      <c r="AH10" t="n">
        <v>229726.7426828863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3.0859</v>
      </c>
      <c r="E2" t="n">
        <v>32.41</v>
      </c>
      <c r="F2" t="n">
        <v>29.63</v>
      </c>
      <c r="G2" t="n">
        <v>18.33</v>
      </c>
      <c r="H2" t="n">
        <v>0.43</v>
      </c>
      <c r="I2" t="n">
        <v>97</v>
      </c>
      <c r="J2" t="n">
        <v>39.78</v>
      </c>
      <c r="K2" t="n">
        <v>19.54</v>
      </c>
      <c r="L2" t="n">
        <v>1</v>
      </c>
      <c r="M2" t="n">
        <v>95</v>
      </c>
      <c r="N2" t="n">
        <v>4.24</v>
      </c>
      <c r="O2" t="n">
        <v>5140</v>
      </c>
      <c r="P2" t="n">
        <v>133.63</v>
      </c>
      <c r="Q2" t="n">
        <v>446.58</v>
      </c>
      <c r="R2" t="n">
        <v>142.62</v>
      </c>
      <c r="S2" t="n">
        <v>40.63</v>
      </c>
      <c r="T2" t="n">
        <v>45476.73</v>
      </c>
      <c r="U2" t="n">
        <v>0.28</v>
      </c>
      <c r="V2" t="n">
        <v>0.7</v>
      </c>
      <c r="W2" t="n">
        <v>2.77</v>
      </c>
      <c r="X2" t="n">
        <v>2.8</v>
      </c>
      <c r="Y2" t="n">
        <v>0.5</v>
      </c>
      <c r="Z2" t="n">
        <v>10</v>
      </c>
      <c r="AA2" t="n">
        <v>168.0712191000708</v>
      </c>
      <c r="AB2" t="n">
        <v>229.9624567514906</v>
      </c>
      <c r="AC2" t="n">
        <v>208.0151626335298</v>
      </c>
      <c r="AD2" t="n">
        <v>168071.2191000708</v>
      </c>
      <c r="AE2" t="n">
        <v>229962.4567514906</v>
      </c>
      <c r="AF2" t="n">
        <v>2.044000424019856e-06</v>
      </c>
      <c r="AG2" t="n">
        <v>0.6752083333333333</v>
      </c>
      <c r="AH2" t="n">
        <v>208015.1626335298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3.311</v>
      </c>
      <c r="E3" t="n">
        <v>30.2</v>
      </c>
      <c r="F3" t="n">
        <v>28.03</v>
      </c>
      <c r="G3" t="n">
        <v>39.11</v>
      </c>
      <c r="H3" t="n">
        <v>0.84</v>
      </c>
      <c r="I3" t="n">
        <v>43</v>
      </c>
      <c r="J3" t="n">
        <v>40.89</v>
      </c>
      <c r="K3" t="n">
        <v>19.54</v>
      </c>
      <c r="L3" t="n">
        <v>2</v>
      </c>
      <c r="M3" t="n">
        <v>41</v>
      </c>
      <c r="N3" t="n">
        <v>4.35</v>
      </c>
      <c r="O3" t="n">
        <v>5277.26</v>
      </c>
      <c r="P3" t="n">
        <v>117.24</v>
      </c>
      <c r="Q3" t="n">
        <v>446.58</v>
      </c>
      <c r="R3" t="n">
        <v>90.06</v>
      </c>
      <c r="S3" t="n">
        <v>40.63</v>
      </c>
      <c r="T3" t="n">
        <v>19466.22</v>
      </c>
      <c r="U3" t="n">
        <v>0.45</v>
      </c>
      <c r="V3" t="n">
        <v>0.74</v>
      </c>
      <c r="W3" t="n">
        <v>2.68</v>
      </c>
      <c r="X3" t="n">
        <v>1.2</v>
      </c>
      <c r="Y3" t="n">
        <v>0.5</v>
      </c>
      <c r="Z3" t="n">
        <v>10</v>
      </c>
      <c r="AA3" t="n">
        <v>141.7967885174467</v>
      </c>
      <c r="AB3" t="n">
        <v>194.0126216822935</v>
      </c>
      <c r="AC3" t="n">
        <v>175.496329367415</v>
      </c>
      <c r="AD3" t="n">
        <v>141796.7885174468</v>
      </c>
      <c r="AE3" t="n">
        <v>194012.6216822935</v>
      </c>
      <c r="AF3" t="n">
        <v>2.193099388810312e-06</v>
      </c>
      <c r="AG3" t="n">
        <v>0.6291666666666667</v>
      </c>
      <c r="AH3" t="n">
        <v>175496.329367415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3.3595</v>
      </c>
      <c r="E4" t="n">
        <v>29.77</v>
      </c>
      <c r="F4" t="n">
        <v>27.72</v>
      </c>
      <c r="G4" t="n">
        <v>53.66</v>
      </c>
      <c r="H4" t="n">
        <v>1.22</v>
      </c>
      <c r="I4" t="n">
        <v>31</v>
      </c>
      <c r="J4" t="n">
        <v>42.01</v>
      </c>
      <c r="K4" t="n">
        <v>19.54</v>
      </c>
      <c r="L4" t="n">
        <v>3</v>
      </c>
      <c r="M4" t="n">
        <v>1</v>
      </c>
      <c r="N4" t="n">
        <v>4.46</v>
      </c>
      <c r="O4" t="n">
        <v>5414.79</v>
      </c>
      <c r="P4" t="n">
        <v>110.3</v>
      </c>
      <c r="Q4" t="n">
        <v>446.6</v>
      </c>
      <c r="R4" t="n">
        <v>79.31999999999999</v>
      </c>
      <c r="S4" t="n">
        <v>40.63</v>
      </c>
      <c r="T4" t="n">
        <v>14156.97</v>
      </c>
      <c r="U4" t="n">
        <v>0.51</v>
      </c>
      <c r="V4" t="n">
        <v>0.75</v>
      </c>
      <c r="W4" t="n">
        <v>2.69</v>
      </c>
      <c r="X4" t="n">
        <v>0.9</v>
      </c>
      <c r="Y4" t="n">
        <v>0.5</v>
      </c>
      <c r="Z4" t="n">
        <v>10</v>
      </c>
      <c r="AA4" t="n">
        <v>134.2071676229006</v>
      </c>
      <c r="AB4" t="n">
        <v>183.628167543938</v>
      </c>
      <c r="AC4" t="n">
        <v>166.102952957348</v>
      </c>
      <c r="AD4" t="n">
        <v>134207.1676229006</v>
      </c>
      <c r="AE4" t="n">
        <v>183628.167543938</v>
      </c>
      <c r="AF4" t="n">
        <v>2.22522422129515e-06</v>
      </c>
      <c r="AG4" t="n">
        <v>0.6202083333333334</v>
      </c>
      <c r="AH4" t="n">
        <v>166102.952957348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3.3588</v>
      </c>
      <c r="E5" t="n">
        <v>29.77</v>
      </c>
      <c r="F5" t="n">
        <v>27.73</v>
      </c>
      <c r="G5" t="n">
        <v>53.67</v>
      </c>
      <c r="H5" t="n">
        <v>1.59</v>
      </c>
      <c r="I5" t="n">
        <v>31</v>
      </c>
      <c r="J5" t="n">
        <v>43.13</v>
      </c>
      <c r="K5" t="n">
        <v>19.54</v>
      </c>
      <c r="L5" t="n">
        <v>4</v>
      </c>
      <c r="M5" t="n">
        <v>0</v>
      </c>
      <c r="N5" t="n">
        <v>4.58</v>
      </c>
      <c r="O5" t="n">
        <v>5552.61</v>
      </c>
      <c r="P5" t="n">
        <v>113.01</v>
      </c>
      <c r="Q5" t="n">
        <v>446.6</v>
      </c>
      <c r="R5" t="n">
        <v>79.36</v>
      </c>
      <c r="S5" t="n">
        <v>40.63</v>
      </c>
      <c r="T5" t="n">
        <v>14176.9</v>
      </c>
      <c r="U5" t="n">
        <v>0.51</v>
      </c>
      <c r="V5" t="n">
        <v>0.75</v>
      </c>
      <c r="W5" t="n">
        <v>2.7</v>
      </c>
      <c r="X5" t="n">
        <v>0.9</v>
      </c>
      <c r="Y5" t="n">
        <v>0.5</v>
      </c>
      <c r="Z5" t="n">
        <v>10</v>
      </c>
      <c r="AA5" t="n">
        <v>136.2041902896818</v>
      </c>
      <c r="AB5" t="n">
        <v>186.3605820590487</v>
      </c>
      <c r="AC5" t="n">
        <v>168.5745896661052</v>
      </c>
      <c r="AD5" t="n">
        <v>136204.1902896818</v>
      </c>
      <c r="AE5" t="n">
        <v>186360.5820590487</v>
      </c>
      <c r="AF5" t="n">
        <v>2.224760563919081e-06</v>
      </c>
      <c r="AG5" t="n">
        <v>0.6202083333333334</v>
      </c>
      <c r="AH5" t="n">
        <v>168574.5896661052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2.1644</v>
      </c>
      <c r="E2" t="n">
        <v>46.2</v>
      </c>
      <c r="F2" t="n">
        <v>35.51</v>
      </c>
      <c r="G2" t="n">
        <v>7.27</v>
      </c>
      <c r="H2" t="n">
        <v>0.12</v>
      </c>
      <c r="I2" t="n">
        <v>293</v>
      </c>
      <c r="J2" t="n">
        <v>141.81</v>
      </c>
      <c r="K2" t="n">
        <v>47.83</v>
      </c>
      <c r="L2" t="n">
        <v>1</v>
      </c>
      <c r="M2" t="n">
        <v>291</v>
      </c>
      <c r="N2" t="n">
        <v>22.98</v>
      </c>
      <c r="O2" t="n">
        <v>17723.39</v>
      </c>
      <c r="P2" t="n">
        <v>404.05</v>
      </c>
      <c r="Q2" t="n">
        <v>446.63</v>
      </c>
      <c r="R2" t="n">
        <v>333.93</v>
      </c>
      <c r="S2" t="n">
        <v>40.63</v>
      </c>
      <c r="T2" t="n">
        <v>140151.83</v>
      </c>
      <c r="U2" t="n">
        <v>0.12</v>
      </c>
      <c r="V2" t="n">
        <v>0.59</v>
      </c>
      <c r="W2" t="n">
        <v>3.11</v>
      </c>
      <c r="X2" t="n">
        <v>8.68</v>
      </c>
      <c r="Y2" t="n">
        <v>0.5</v>
      </c>
      <c r="Z2" t="n">
        <v>10</v>
      </c>
      <c r="AA2" t="n">
        <v>645.7168137868351</v>
      </c>
      <c r="AB2" t="n">
        <v>883.4982316384601</v>
      </c>
      <c r="AC2" t="n">
        <v>799.1784004084409</v>
      </c>
      <c r="AD2" t="n">
        <v>645716.8137868352</v>
      </c>
      <c r="AE2" t="n">
        <v>883498.2316384601</v>
      </c>
      <c r="AF2" t="n">
        <v>1.19892835502935e-06</v>
      </c>
      <c r="AG2" t="n">
        <v>0.9625</v>
      </c>
      <c r="AH2" t="n">
        <v>799178.4004084409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2.7566</v>
      </c>
      <c r="E3" t="n">
        <v>36.28</v>
      </c>
      <c r="F3" t="n">
        <v>30.44</v>
      </c>
      <c r="G3" t="n">
        <v>14.61</v>
      </c>
      <c r="H3" t="n">
        <v>0.25</v>
      </c>
      <c r="I3" t="n">
        <v>125</v>
      </c>
      <c r="J3" t="n">
        <v>143.17</v>
      </c>
      <c r="K3" t="n">
        <v>47.83</v>
      </c>
      <c r="L3" t="n">
        <v>2</v>
      </c>
      <c r="M3" t="n">
        <v>123</v>
      </c>
      <c r="N3" t="n">
        <v>23.34</v>
      </c>
      <c r="O3" t="n">
        <v>17891.86</v>
      </c>
      <c r="P3" t="n">
        <v>344.36</v>
      </c>
      <c r="Q3" t="n">
        <v>446.56</v>
      </c>
      <c r="R3" t="n">
        <v>168.94</v>
      </c>
      <c r="S3" t="n">
        <v>40.63</v>
      </c>
      <c r="T3" t="n">
        <v>58495.33</v>
      </c>
      <c r="U3" t="n">
        <v>0.24</v>
      </c>
      <c r="V3" t="n">
        <v>0.68</v>
      </c>
      <c r="W3" t="n">
        <v>2.81</v>
      </c>
      <c r="X3" t="n">
        <v>3.61</v>
      </c>
      <c r="Y3" t="n">
        <v>0.5</v>
      </c>
      <c r="Z3" t="n">
        <v>10</v>
      </c>
      <c r="AA3" t="n">
        <v>433.8224487904704</v>
      </c>
      <c r="AB3" t="n">
        <v>593.5750133308077</v>
      </c>
      <c r="AC3" t="n">
        <v>536.9250471462782</v>
      </c>
      <c r="AD3" t="n">
        <v>433822.4487904704</v>
      </c>
      <c r="AE3" t="n">
        <v>593575.0133308077</v>
      </c>
      <c r="AF3" t="n">
        <v>1.526966320215259e-06</v>
      </c>
      <c r="AG3" t="n">
        <v>0.7558333333333334</v>
      </c>
      <c r="AH3" t="n">
        <v>536925.0471462782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2.9731</v>
      </c>
      <c r="E4" t="n">
        <v>33.63</v>
      </c>
      <c r="F4" t="n">
        <v>29.09</v>
      </c>
      <c r="G4" t="n">
        <v>21.82</v>
      </c>
      <c r="H4" t="n">
        <v>0.37</v>
      </c>
      <c r="I4" t="n">
        <v>80</v>
      </c>
      <c r="J4" t="n">
        <v>144.54</v>
      </c>
      <c r="K4" t="n">
        <v>47.83</v>
      </c>
      <c r="L4" t="n">
        <v>3</v>
      </c>
      <c r="M4" t="n">
        <v>78</v>
      </c>
      <c r="N4" t="n">
        <v>23.71</v>
      </c>
      <c r="O4" t="n">
        <v>18060.85</v>
      </c>
      <c r="P4" t="n">
        <v>327.3</v>
      </c>
      <c r="Q4" t="n">
        <v>446.57</v>
      </c>
      <c r="R4" t="n">
        <v>125.27</v>
      </c>
      <c r="S4" t="n">
        <v>40.63</v>
      </c>
      <c r="T4" t="n">
        <v>36885.75</v>
      </c>
      <c r="U4" t="n">
        <v>0.32</v>
      </c>
      <c r="V4" t="n">
        <v>0.71</v>
      </c>
      <c r="W4" t="n">
        <v>2.73</v>
      </c>
      <c r="X4" t="n">
        <v>2.27</v>
      </c>
      <c r="Y4" t="n">
        <v>0.5</v>
      </c>
      <c r="Z4" t="n">
        <v>10</v>
      </c>
      <c r="AA4" t="n">
        <v>383.2488098200123</v>
      </c>
      <c r="AB4" t="n">
        <v>524.3779293399424</v>
      </c>
      <c r="AC4" t="n">
        <v>474.3320357327837</v>
      </c>
      <c r="AD4" t="n">
        <v>383248.8098200123</v>
      </c>
      <c r="AE4" t="n">
        <v>524377.9293399424</v>
      </c>
      <c r="AF4" t="n">
        <v>1.646892391580928e-06</v>
      </c>
      <c r="AG4" t="n">
        <v>0.7006250000000001</v>
      </c>
      <c r="AH4" t="n">
        <v>474332.0357327837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3.0891</v>
      </c>
      <c r="E5" t="n">
        <v>32.37</v>
      </c>
      <c r="F5" t="n">
        <v>28.47</v>
      </c>
      <c r="G5" t="n">
        <v>29.45</v>
      </c>
      <c r="H5" t="n">
        <v>0.49</v>
      </c>
      <c r="I5" t="n">
        <v>58</v>
      </c>
      <c r="J5" t="n">
        <v>145.92</v>
      </c>
      <c r="K5" t="n">
        <v>47.83</v>
      </c>
      <c r="L5" t="n">
        <v>4</v>
      </c>
      <c r="M5" t="n">
        <v>56</v>
      </c>
      <c r="N5" t="n">
        <v>24.09</v>
      </c>
      <c r="O5" t="n">
        <v>18230.35</v>
      </c>
      <c r="P5" t="n">
        <v>318.2</v>
      </c>
      <c r="Q5" t="n">
        <v>446.6</v>
      </c>
      <c r="R5" t="n">
        <v>104.35</v>
      </c>
      <c r="S5" t="n">
        <v>40.63</v>
      </c>
      <c r="T5" t="n">
        <v>26535.25</v>
      </c>
      <c r="U5" t="n">
        <v>0.39</v>
      </c>
      <c r="V5" t="n">
        <v>0.73</v>
      </c>
      <c r="W5" t="n">
        <v>2.71</v>
      </c>
      <c r="X5" t="n">
        <v>1.64</v>
      </c>
      <c r="Y5" t="n">
        <v>0.5</v>
      </c>
      <c r="Z5" t="n">
        <v>10</v>
      </c>
      <c r="AA5" t="n">
        <v>359.4854288619878</v>
      </c>
      <c r="AB5" t="n">
        <v>491.8638231467953</v>
      </c>
      <c r="AC5" t="n">
        <v>444.9210302008759</v>
      </c>
      <c r="AD5" t="n">
        <v>359485.4288619878</v>
      </c>
      <c r="AE5" t="n">
        <v>491863.8231467953</v>
      </c>
      <c r="AF5" t="n">
        <v>1.711148392866921e-06</v>
      </c>
      <c r="AG5" t="n">
        <v>0.6743749999999999</v>
      </c>
      <c r="AH5" t="n">
        <v>444921.0302008759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3.1561</v>
      </c>
      <c r="E6" t="n">
        <v>31.68</v>
      </c>
      <c r="F6" t="n">
        <v>28.13</v>
      </c>
      <c r="G6" t="n">
        <v>36.69</v>
      </c>
      <c r="H6" t="n">
        <v>0.6</v>
      </c>
      <c r="I6" t="n">
        <v>46</v>
      </c>
      <c r="J6" t="n">
        <v>147.3</v>
      </c>
      <c r="K6" t="n">
        <v>47.83</v>
      </c>
      <c r="L6" t="n">
        <v>5</v>
      </c>
      <c r="M6" t="n">
        <v>44</v>
      </c>
      <c r="N6" t="n">
        <v>24.47</v>
      </c>
      <c r="O6" t="n">
        <v>18400.38</v>
      </c>
      <c r="P6" t="n">
        <v>312.75</v>
      </c>
      <c r="Q6" t="n">
        <v>446.59</v>
      </c>
      <c r="R6" t="n">
        <v>93.43000000000001</v>
      </c>
      <c r="S6" t="n">
        <v>40.63</v>
      </c>
      <c r="T6" t="n">
        <v>21132.82</v>
      </c>
      <c r="U6" t="n">
        <v>0.43</v>
      </c>
      <c r="V6" t="n">
        <v>0.74</v>
      </c>
      <c r="W6" t="n">
        <v>2.69</v>
      </c>
      <c r="X6" t="n">
        <v>1.3</v>
      </c>
      <c r="Y6" t="n">
        <v>0.5</v>
      </c>
      <c r="Z6" t="n">
        <v>10</v>
      </c>
      <c r="AA6" t="n">
        <v>346.472825441652</v>
      </c>
      <c r="AB6" t="n">
        <v>474.0594050715454</v>
      </c>
      <c r="AC6" t="n">
        <v>428.8158407980701</v>
      </c>
      <c r="AD6" t="n">
        <v>346472.825441652</v>
      </c>
      <c r="AE6" t="n">
        <v>474059.4050715454</v>
      </c>
      <c r="AF6" t="n">
        <v>1.748261772920038e-06</v>
      </c>
      <c r="AG6" t="n">
        <v>0.66</v>
      </c>
      <c r="AH6" t="n">
        <v>428815.8407980701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3.2052</v>
      </c>
      <c r="E7" t="n">
        <v>31.2</v>
      </c>
      <c r="F7" t="n">
        <v>27.87</v>
      </c>
      <c r="G7" t="n">
        <v>44.01</v>
      </c>
      <c r="H7" t="n">
        <v>0.71</v>
      </c>
      <c r="I7" t="n">
        <v>38</v>
      </c>
      <c r="J7" t="n">
        <v>148.68</v>
      </c>
      <c r="K7" t="n">
        <v>47.83</v>
      </c>
      <c r="L7" t="n">
        <v>6</v>
      </c>
      <c r="M7" t="n">
        <v>36</v>
      </c>
      <c r="N7" t="n">
        <v>24.85</v>
      </c>
      <c r="O7" t="n">
        <v>18570.94</v>
      </c>
      <c r="P7" t="n">
        <v>308.07</v>
      </c>
      <c r="Q7" t="n">
        <v>446.57</v>
      </c>
      <c r="R7" t="n">
        <v>85.16</v>
      </c>
      <c r="S7" t="n">
        <v>40.63</v>
      </c>
      <c r="T7" t="n">
        <v>17039.66</v>
      </c>
      <c r="U7" t="n">
        <v>0.48</v>
      </c>
      <c r="V7" t="n">
        <v>0.75</v>
      </c>
      <c r="W7" t="n">
        <v>2.67</v>
      </c>
      <c r="X7" t="n">
        <v>1.04</v>
      </c>
      <c r="Y7" t="n">
        <v>0.5</v>
      </c>
      <c r="Z7" t="n">
        <v>10</v>
      </c>
      <c r="AA7" t="n">
        <v>336.7261847287697</v>
      </c>
      <c r="AB7" t="n">
        <v>460.7236212567387</v>
      </c>
      <c r="AC7" t="n">
        <v>416.7528054736585</v>
      </c>
      <c r="AD7" t="n">
        <v>336726.1847287697</v>
      </c>
      <c r="AE7" t="n">
        <v>460723.6212567387</v>
      </c>
      <c r="AF7" t="n">
        <v>1.775459787257472e-06</v>
      </c>
      <c r="AG7" t="n">
        <v>0.65</v>
      </c>
      <c r="AH7" t="n">
        <v>416752.8054736585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3.2334</v>
      </c>
      <c r="E8" t="n">
        <v>30.93</v>
      </c>
      <c r="F8" t="n">
        <v>27.75</v>
      </c>
      <c r="G8" t="n">
        <v>50.45</v>
      </c>
      <c r="H8" t="n">
        <v>0.83</v>
      </c>
      <c r="I8" t="n">
        <v>33</v>
      </c>
      <c r="J8" t="n">
        <v>150.07</v>
      </c>
      <c r="K8" t="n">
        <v>47.83</v>
      </c>
      <c r="L8" t="n">
        <v>7</v>
      </c>
      <c r="M8" t="n">
        <v>31</v>
      </c>
      <c r="N8" t="n">
        <v>25.24</v>
      </c>
      <c r="O8" t="n">
        <v>18742.03</v>
      </c>
      <c r="P8" t="n">
        <v>304.85</v>
      </c>
      <c r="Q8" t="n">
        <v>446.57</v>
      </c>
      <c r="R8" t="n">
        <v>81.09999999999999</v>
      </c>
      <c r="S8" t="n">
        <v>40.63</v>
      </c>
      <c r="T8" t="n">
        <v>15035.98</v>
      </c>
      <c r="U8" t="n">
        <v>0.5</v>
      </c>
      <c r="V8" t="n">
        <v>0.75</v>
      </c>
      <c r="W8" t="n">
        <v>2.66</v>
      </c>
      <c r="X8" t="n">
        <v>0.92</v>
      </c>
      <c r="Y8" t="n">
        <v>0.5</v>
      </c>
      <c r="Z8" t="n">
        <v>10</v>
      </c>
      <c r="AA8" t="n">
        <v>330.968372196845</v>
      </c>
      <c r="AB8" t="n">
        <v>452.8455281337981</v>
      </c>
      <c r="AC8" t="n">
        <v>409.6265865013982</v>
      </c>
      <c r="AD8" t="n">
        <v>330968.372196845</v>
      </c>
      <c r="AE8" t="n">
        <v>452845.5281337981</v>
      </c>
      <c r="AF8" t="n">
        <v>1.791080642742515e-06</v>
      </c>
      <c r="AG8" t="n">
        <v>0.644375</v>
      </c>
      <c r="AH8" t="n">
        <v>409626.5865013981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3.2654</v>
      </c>
      <c r="E9" t="n">
        <v>30.62</v>
      </c>
      <c r="F9" t="n">
        <v>27.59</v>
      </c>
      <c r="G9" t="n">
        <v>59.12</v>
      </c>
      <c r="H9" t="n">
        <v>0.9399999999999999</v>
      </c>
      <c r="I9" t="n">
        <v>28</v>
      </c>
      <c r="J9" t="n">
        <v>151.46</v>
      </c>
      <c r="K9" t="n">
        <v>47.83</v>
      </c>
      <c r="L9" t="n">
        <v>8</v>
      </c>
      <c r="M9" t="n">
        <v>26</v>
      </c>
      <c r="N9" t="n">
        <v>25.63</v>
      </c>
      <c r="O9" t="n">
        <v>18913.66</v>
      </c>
      <c r="P9" t="n">
        <v>301.73</v>
      </c>
      <c r="Q9" t="n">
        <v>446.57</v>
      </c>
      <c r="R9" t="n">
        <v>76.04000000000001</v>
      </c>
      <c r="S9" t="n">
        <v>40.63</v>
      </c>
      <c r="T9" t="n">
        <v>12529.71</v>
      </c>
      <c r="U9" t="n">
        <v>0.53</v>
      </c>
      <c r="V9" t="n">
        <v>0.75</v>
      </c>
      <c r="W9" t="n">
        <v>2.65</v>
      </c>
      <c r="X9" t="n">
        <v>0.76</v>
      </c>
      <c r="Y9" t="n">
        <v>0.5</v>
      </c>
      <c r="Z9" t="n">
        <v>10</v>
      </c>
      <c r="AA9" t="n">
        <v>324.8658807403056</v>
      </c>
      <c r="AB9" t="n">
        <v>444.4958301000386</v>
      </c>
      <c r="AC9" t="n">
        <v>402.0737719291059</v>
      </c>
      <c r="AD9" t="n">
        <v>324865.8807403056</v>
      </c>
      <c r="AE9" t="n">
        <v>444495.8301000386</v>
      </c>
      <c r="AF9" t="n">
        <v>1.80880643620072e-06</v>
      </c>
      <c r="AG9" t="n">
        <v>0.6379166666666667</v>
      </c>
      <c r="AH9" t="n">
        <v>402073.7719291059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3.2826</v>
      </c>
      <c r="E10" t="n">
        <v>30.46</v>
      </c>
      <c r="F10" t="n">
        <v>27.51</v>
      </c>
      <c r="G10" t="n">
        <v>66.03</v>
      </c>
      <c r="H10" t="n">
        <v>1.04</v>
      </c>
      <c r="I10" t="n">
        <v>25</v>
      </c>
      <c r="J10" t="n">
        <v>152.85</v>
      </c>
      <c r="K10" t="n">
        <v>47.83</v>
      </c>
      <c r="L10" t="n">
        <v>9</v>
      </c>
      <c r="M10" t="n">
        <v>23</v>
      </c>
      <c r="N10" t="n">
        <v>26.03</v>
      </c>
      <c r="O10" t="n">
        <v>19085.83</v>
      </c>
      <c r="P10" t="n">
        <v>299.12</v>
      </c>
      <c r="Q10" t="n">
        <v>446.56</v>
      </c>
      <c r="R10" t="n">
        <v>73.39</v>
      </c>
      <c r="S10" t="n">
        <v>40.63</v>
      </c>
      <c r="T10" t="n">
        <v>11222.38</v>
      </c>
      <c r="U10" t="n">
        <v>0.55</v>
      </c>
      <c r="V10" t="n">
        <v>0.76</v>
      </c>
      <c r="W10" t="n">
        <v>2.65</v>
      </c>
      <c r="X10" t="n">
        <v>0.6899999999999999</v>
      </c>
      <c r="Y10" t="n">
        <v>0.5</v>
      </c>
      <c r="Z10" t="n">
        <v>10</v>
      </c>
      <c r="AA10" t="n">
        <v>320.968880165462</v>
      </c>
      <c r="AB10" t="n">
        <v>439.1637819900059</v>
      </c>
      <c r="AC10" t="n">
        <v>397.2506070071182</v>
      </c>
      <c r="AD10" t="n">
        <v>320968.880165462</v>
      </c>
      <c r="AE10" t="n">
        <v>439163.7819900059</v>
      </c>
      <c r="AF10" t="n">
        <v>1.818334050184505e-06</v>
      </c>
      <c r="AG10" t="n">
        <v>0.6345833333333334</v>
      </c>
      <c r="AH10" t="n">
        <v>397250.6070071182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3.2946</v>
      </c>
      <c r="E11" t="n">
        <v>30.35</v>
      </c>
      <c r="F11" t="n">
        <v>27.46</v>
      </c>
      <c r="G11" t="n">
        <v>71.63</v>
      </c>
      <c r="H11" t="n">
        <v>1.15</v>
      </c>
      <c r="I11" t="n">
        <v>23</v>
      </c>
      <c r="J11" t="n">
        <v>154.25</v>
      </c>
      <c r="K11" t="n">
        <v>47.83</v>
      </c>
      <c r="L11" t="n">
        <v>10</v>
      </c>
      <c r="M11" t="n">
        <v>21</v>
      </c>
      <c r="N11" t="n">
        <v>26.43</v>
      </c>
      <c r="O11" t="n">
        <v>19258.55</v>
      </c>
      <c r="P11" t="n">
        <v>296.55</v>
      </c>
      <c r="Q11" t="n">
        <v>446.57</v>
      </c>
      <c r="R11" t="n">
        <v>71.91</v>
      </c>
      <c r="S11" t="n">
        <v>40.63</v>
      </c>
      <c r="T11" t="n">
        <v>10491.7</v>
      </c>
      <c r="U11" t="n">
        <v>0.5600000000000001</v>
      </c>
      <c r="V11" t="n">
        <v>0.76</v>
      </c>
      <c r="W11" t="n">
        <v>2.64</v>
      </c>
      <c r="X11" t="n">
        <v>0.63</v>
      </c>
      <c r="Y11" t="n">
        <v>0.5</v>
      </c>
      <c r="Z11" t="n">
        <v>10</v>
      </c>
      <c r="AA11" t="n">
        <v>317.7445791424645</v>
      </c>
      <c r="AB11" t="n">
        <v>434.752151084219</v>
      </c>
      <c r="AC11" t="n">
        <v>393.2600159632167</v>
      </c>
      <c r="AD11" t="n">
        <v>317744.5791424646</v>
      </c>
      <c r="AE11" t="n">
        <v>434752.151084219</v>
      </c>
      <c r="AF11" t="n">
        <v>1.824981222731332e-06</v>
      </c>
      <c r="AG11" t="n">
        <v>0.6322916666666667</v>
      </c>
      <c r="AH11" t="n">
        <v>393260.0159632167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3.3078</v>
      </c>
      <c r="E12" t="n">
        <v>30.23</v>
      </c>
      <c r="F12" t="n">
        <v>27.4</v>
      </c>
      <c r="G12" t="n">
        <v>78.28</v>
      </c>
      <c r="H12" t="n">
        <v>1.25</v>
      </c>
      <c r="I12" t="n">
        <v>21</v>
      </c>
      <c r="J12" t="n">
        <v>155.66</v>
      </c>
      <c r="K12" t="n">
        <v>47.83</v>
      </c>
      <c r="L12" t="n">
        <v>11</v>
      </c>
      <c r="M12" t="n">
        <v>19</v>
      </c>
      <c r="N12" t="n">
        <v>26.83</v>
      </c>
      <c r="O12" t="n">
        <v>19431.82</v>
      </c>
      <c r="P12" t="n">
        <v>293.43</v>
      </c>
      <c r="Q12" t="n">
        <v>446.57</v>
      </c>
      <c r="R12" t="n">
        <v>69.73</v>
      </c>
      <c r="S12" t="n">
        <v>40.63</v>
      </c>
      <c r="T12" t="n">
        <v>9408.33</v>
      </c>
      <c r="U12" t="n">
        <v>0.58</v>
      </c>
      <c r="V12" t="n">
        <v>0.76</v>
      </c>
      <c r="W12" t="n">
        <v>2.64</v>
      </c>
      <c r="X12" t="n">
        <v>0.57</v>
      </c>
      <c r="Y12" t="n">
        <v>0.5</v>
      </c>
      <c r="Z12" t="n">
        <v>10</v>
      </c>
      <c r="AA12" t="n">
        <v>313.9932488674389</v>
      </c>
      <c r="AB12" t="n">
        <v>429.6194155049174</v>
      </c>
      <c r="AC12" t="n">
        <v>388.6171414637639</v>
      </c>
      <c r="AD12" t="n">
        <v>313993.2488674389</v>
      </c>
      <c r="AE12" t="n">
        <v>429619.4155049173</v>
      </c>
      <c r="AF12" t="n">
        <v>1.832293112532842e-06</v>
      </c>
      <c r="AG12" t="n">
        <v>0.6297916666666666</v>
      </c>
      <c r="AH12" t="n">
        <v>388617.1414637639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3.3191</v>
      </c>
      <c r="E13" t="n">
        <v>30.13</v>
      </c>
      <c r="F13" t="n">
        <v>27.35</v>
      </c>
      <c r="G13" t="n">
        <v>86.37</v>
      </c>
      <c r="H13" t="n">
        <v>1.35</v>
      </c>
      <c r="I13" t="n">
        <v>19</v>
      </c>
      <c r="J13" t="n">
        <v>157.07</v>
      </c>
      <c r="K13" t="n">
        <v>47.83</v>
      </c>
      <c r="L13" t="n">
        <v>12</v>
      </c>
      <c r="M13" t="n">
        <v>17</v>
      </c>
      <c r="N13" t="n">
        <v>27.24</v>
      </c>
      <c r="O13" t="n">
        <v>19605.66</v>
      </c>
      <c r="P13" t="n">
        <v>292.59</v>
      </c>
      <c r="Q13" t="n">
        <v>446.56</v>
      </c>
      <c r="R13" t="n">
        <v>67.98999999999999</v>
      </c>
      <c r="S13" t="n">
        <v>40.63</v>
      </c>
      <c r="T13" t="n">
        <v>8550.110000000001</v>
      </c>
      <c r="U13" t="n">
        <v>0.6</v>
      </c>
      <c r="V13" t="n">
        <v>0.76</v>
      </c>
      <c r="W13" t="n">
        <v>2.65</v>
      </c>
      <c r="X13" t="n">
        <v>0.52</v>
      </c>
      <c r="Y13" t="n">
        <v>0.5</v>
      </c>
      <c r="Z13" t="n">
        <v>10</v>
      </c>
      <c r="AA13" t="n">
        <v>312.1446724293061</v>
      </c>
      <c r="AB13" t="n">
        <v>427.0901116688274</v>
      </c>
      <c r="AC13" t="n">
        <v>386.3292308358901</v>
      </c>
      <c r="AD13" t="n">
        <v>312144.6724293061</v>
      </c>
      <c r="AE13" t="n">
        <v>427090.1116688274</v>
      </c>
      <c r="AF13" t="n">
        <v>1.838552533347771e-06</v>
      </c>
      <c r="AG13" t="n">
        <v>0.6277083333333333</v>
      </c>
      <c r="AH13" t="n">
        <v>386329.2308358901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3.3331</v>
      </c>
      <c r="E14" t="n">
        <v>30</v>
      </c>
      <c r="F14" t="n">
        <v>27.28</v>
      </c>
      <c r="G14" t="n">
        <v>96.29000000000001</v>
      </c>
      <c r="H14" t="n">
        <v>1.45</v>
      </c>
      <c r="I14" t="n">
        <v>17</v>
      </c>
      <c r="J14" t="n">
        <v>158.48</v>
      </c>
      <c r="K14" t="n">
        <v>47.83</v>
      </c>
      <c r="L14" t="n">
        <v>13</v>
      </c>
      <c r="M14" t="n">
        <v>15</v>
      </c>
      <c r="N14" t="n">
        <v>27.65</v>
      </c>
      <c r="O14" t="n">
        <v>19780.06</v>
      </c>
      <c r="P14" t="n">
        <v>289.12</v>
      </c>
      <c r="Q14" t="n">
        <v>446.58</v>
      </c>
      <c r="R14" t="n">
        <v>66.05</v>
      </c>
      <c r="S14" t="n">
        <v>40.63</v>
      </c>
      <c r="T14" t="n">
        <v>7589.19</v>
      </c>
      <c r="U14" t="n">
        <v>0.62</v>
      </c>
      <c r="V14" t="n">
        <v>0.76</v>
      </c>
      <c r="W14" t="n">
        <v>2.64</v>
      </c>
      <c r="X14" t="n">
        <v>0.45</v>
      </c>
      <c r="Y14" t="n">
        <v>0.5</v>
      </c>
      <c r="Z14" t="n">
        <v>10</v>
      </c>
      <c r="AA14" t="n">
        <v>308.0806014011924</v>
      </c>
      <c r="AB14" t="n">
        <v>421.5294703940024</v>
      </c>
      <c r="AC14" t="n">
        <v>381.2992893599254</v>
      </c>
      <c r="AD14" t="n">
        <v>308080.6014011924</v>
      </c>
      <c r="AE14" t="n">
        <v>421529.4703940024</v>
      </c>
      <c r="AF14" t="n">
        <v>1.846307567985735e-06</v>
      </c>
      <c r="AG14" t="n">
        <v>0.625</v>
      </c>
      <c r="AH14" t="n">
        <v>381299.2893599254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3.3392</v>
      </c>
      <c r="E15" t="n">
        <v>29.95</v>
      </c>
      <c r="F15" t="n">
        <v>27.26</v>
      </c>
      <c r="G15" t="n">
        <v>102.21</v>
      </c>
      <c r="H15" t="n">
        <v>1.55</v>
      </c>
      <c r="I15" t="n">
        <v>16</v>
      </c>
      <c r="J15" t="n">
        <v>159.9</v>
      </c>
      <c r="K15" t="n">
        <v>47.83</v>
      </c>
      <c r="L15" t="n">
        <v>14</v>
      </c>
      <c r="M15" t="n">
        <v>14</v>
      </c>
      <c r="N15" t="n">
        <v>28.07</v>
      </c>
      <c r="O15" t="n">
        <v>19955.16</v>
      </c>
      <c r="P15" t="n">
        <v>287.74</v>
      </c>
      <c r="Q15" t="n">
        <v>446.57</v>
      </c>
      <c r="R15" t="n">
        <v>65.2</v>
      </c>
      <c r="S15" t="n">
        <v>40.63</v>
      </c>
      <c r="T15" t="n">
        <v>7168.59</v>
      </c>
      <c r="U15" t="n">
        <v>0.62</v>
      </c>
      <c r="V15" t="n">
        <v>0.76</v>
      </c>
      <c r="W15" t="n">
        <v>2.64</v>
      </c>
      <c r="X15" t="n">
        <v>0.43</v>
      </c>
      <c r="Y15" t="n">
        <v>0.5</v>
      </c>
      <c r="Z15" t="n">
        <v>10</v>
      </c>
      <c r="AA15" t="n">
        <v>306.4527395712826</v>
      </c>
      <c r="AB15" t="n">
        <v>419.3021580221243</v>
      </c>
      <c r="AC15" t="n">
        <v>379.2845485547668</v>
      </c>
      <c r="AD15" t="n">
        <v>306452.7395712826</v>
      </c>
      <c r="AE15" t="n">
        <v>419302.1580221243</v>
      </c>
      <c r="AF15" t="n">
        <v>1.849686547363706e-06</v>
      </c>
      <c r="AG15" t="n">
        <v>0.6239583333333333</v>
      </c>
      <c r="AH15" t="n">
        <v>379284.5485547669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3.347</v>
      </c>
      <c r="E16" t="n">
        <v>29.88</v>
      </c>
      <c r="F16" t="n">
        <v>27.22</v>
      </c>
      <c r="G16" t="n">
        <v>108.86</v>
      </c>
      <c r="H16" t="n">
        <v>1.65</v>
      </c>
      <c r="I16" t="n">
        <v>15</v>
      </c>
      <c r="J16" t="n">
        <v>161.32</v>
      </c>
      <c r="K16" t="n">
        <v>47.83</v>
      </c>
      <c r="L16" t="n">
        <v>15</v>
      </c>
      <c r="M16" t="n">
        <v>13</v>
      </c>
      <c r="N16" t="n">
        <v>28.5</v>
      </c>
      <c r="O16" t="n">
        <v>20130.71</v>
      </c>
      <c r="P16" t="n">
        <v>285.17</v>
      </c>
      <c r="Q16" t="n">
        <v>446.56</v>
      </c>
      <c r="R16" t="n">
        <v>63.95</v>
      </c>
      <c r="S16" t="n">
        <v>40.63</v>
      </c>
      <c r="T16" t="n">
        <v>6548.85</v>
      </c>
      <c r="U16" t="n">
        <v>0.64</v>
      </c>
      <c r="V16" t="n">
        <v>0.76</v>
      </c>
      <c r="W16" t="n">
        <v>2.63</v>
      </c>
      <c r="X16" t="n">
        <v>0.39</v>
      </c>
      <c r="Y16" t="n">
        <v>0.5</v>
      </c>
      <c r="Z16" t="n">
        <v>10</v>
      </c>
      <c r="AA16" t="n">
        <v>303.7477363661606</v>
      </c>
      <c r="AB16" t="n">
        <v>415.6010533005573</v>
      </c>
      <c r="AC16" t="n">
        <v>375.9366720732932</v>
      </c>
      <c r="AD16" t="n">
        <v>303747.7363661606</v>
      </c>
      <c r="AE16" t="n">
        <v>415601.0533005574</v>
      </c>
      <c r="AF16" t="n">
        <v>1.854007209519143e-06</v>
      </c>
      <c r="AG16" t="n">
        <v>0.6224999999999999</v>
      </c>
      <c r="AH16" t="n">
        <v>375936.6720732931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3.3525</v>
      </c>
      <c r="E17" t="n">
        <v>29.83</v>
      </c>
      <c r="F17" t="n">
        <v>27.2</v>
      </c>
      <c r="G17" t="n">
        <v>116.55</v>
      </c>
      <c r="H17" t="n">
        <v>1.74</v>
      </c>
      <c r="I17" t="n">
        <v>14</v>
      </c>
      <c r="J17" t="n">
        <v>162.75</v>
      </c>
      <c r="K17" t="n">
        <v>47.83</v>
      </c>
      <c r="L17" t="n">
        <v>16</v>
      </c>
      <c r="M17" t="n">
        <v>12</v>
      </c>
      <c r="N17" t="n">
        <v>28.92</v>
      </c>
      <c r="O17" t="n">
        <v>20306.85</v>
      </c>
      <c r="P17" t="n">
        <v>284.05</v>
      </c>
      <c r="Q17" t="n">
        <v>446.56</v>
      </c>
      <c r="R17" t="n">
        <v>63.23</v>
      </c>
      <c r="S17" t="n">
        <v>40.63</v>
      </c>
      <c r="T17" t="n">
        <v>6195.06</v>
      </c>
      <c r="U17" t="n">
        <v>0.64</v>
      </c>
      <c r="V17" t="n">
        <v>0.76</v>
      </c>
      <c r="W17" t="n">
        <v>2.63</v>
      </c>
      <c r="X17" t="n">
        <v>0.37</v>
      </c>
      <c r="Y17" t="n">
        <v>0.5</v>
      </c>
      <c r="Z17" t="n">
        <v>10</v>
      </c>
      <c r="AA17" t="n">
        <v>302.3753793341198</v>
      </c>
      <c r="AB17" t="n">
        <v>413.7233338651999</v>
      </c>
      <c r="AC17" t="n">
        <v>374.2381595454504</v>
      </c>
      <c r="AD17" t="n">
        <v>302375.3793341198</v>
      </c>
      <c r="AE17" t="n">
        <v>413723.3338651999</v>
      </c>
      <c r="AF17" t="n">
        <v>1.857053830269772e-06</v>
      </c>
      <c r="AG17" t="n">
        <v>0.6214583333333333</v>
      </c>
      <c r="AH17" t="n">
        <v>374238.1595454504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3.3585</v>
      </c>
      <c r="E18" t="n">
        <v>29.78</v>
      </c>
      <c r="F18" t="n">
        <v>27.17</v>
      </c>
      <c r="G18" t="n">
        <v>125.41</v>
      </c>
      <c r="H18" t="n">
        <v>1.83</v>
      </c>
      <c r="I18" t="n">
        <v>13</v>
      </c>
      <c r="J18" t="n">
        <v>164.19</v>
      </c>
      <c r="K18" t="n">
        <v>47.83</v>
      </c>
      <c r="L18" t="n">
        <v>17</v>
      </c>
      <c r="M18" t="n">
        <v>11</v>
      </c>
      <c r="N18" t="n">
        <v>29.36</v>
      </c>
      <c r="O18" t="n">
        <v>20483.57</v>
      </c>
      <c r="P18" t="n">
        <v>281.74</v>
      </c>
      <c r="Q18" t="n">
        <v>446.57</v>
      </c>
      <c r="R18" t="n">
        <v>62.4</v>
      </c>
      <c r="S18" t="n">
        <v>40.63</v>
      </c>
      <c r="T18" t="n">
        <v>5786.22</v>
      </c>
      <c r="U18" t="n">
        <v>0.65</v>
      </c>
      <c r="V18" t="n">
        <v>0.76</v>
      </c>
      <c r="W18" t="n">
        <v>2.63</v>
      </c>
      <c r="X18" t="n">
        <v>0.34</v>
      </c>
      <c r="Y18" t="n">
        <v>0.5</v>
      </c>
      <c r="Z18" t="n">
        <v>10</v>
      </c>
      <c r="AA18" t="n">
        <v>300.072072092844</v>
      </c>
      <c r="AB18" t="n">
        <v>410.5718472829424</v>
      </c>
      <c r="AC18" t="n">
        <v>371.3874464194645</v>
      </c>
      <c r="AD18" t="n">
        <v>300072.072092844</v>
      </c>
      <c r="AE18" t="n">
        <v>410571.8472829424</v>
      </c>
      <c r="AF18" t="n">
        <v>1.860377416543186e-06</v>
      </c>
      <c r="AG18" t="n">
        <v>0.6204166666666667</v>
      </c>
      <c r="AH18" t="n">
        <v>371387.4464194645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3.3571</v>
      </c>
      <c r="E19" t="n">
        <v>29.79</v>
      </c>
      <c r="F19" t="n">
        <v>27.18</v>
      </c>
      <c r="G19" t="n">
        <v>125.47</v>
      </c>
      <c r="H19" t="n">
        <v>1.93</v>
      </c>
      <c r="I19" t="n">
        <v>13</v>
      </c>
      <c r="J19" t="n">
        <v>165.62</v>
      </c>
      <c r="K19" t="n">
        <v>47.83</v>
      </c>
      <c r="L19" t="n">
        <v>18</v>
      </c>
      <c r="M19" t="n">
        <v>11</v>
      </c>
      <c r="N19" t="n">
        <v>29.8</v>
      </c>
      <c r="O19" t="n">
        <v>20660.89</v>
      </c>
      <c r="P19" t="n">
        <v>279.99</v>
      </c>
      <c r="Q19" t="n">
        <v>446.56</v>
      </c>
      <c r="R19" t="n">
        <v>62.96</v>
      </c>
      <c r="S19" t="n">
        <v>40.63</v>
      </c>
      <c r="T19" t="n">
        <v>6063.24</v>
      </c>
      <c r="U19" t="n">
        <v>0.65</v>
      </c>
      <c r="V19" t="n">
        <v>0.76</v>
      </c>
      <c r="W19" t="n">
        <v>2.63</v>
      </c>
      <c r="X19" t="n">
        <v>0.36</v>
      </c>
      <c r="Y19" t="n">
        <v>0.5</v>
      </c>
      <c r="Z19" t="n">
        <v>10</v>
      </c>
      <c r="AA19" t="n">
        <v>298.9697865253327</v>
      </c>
      <c r="AB19" t="n">
        <v>409.0636515400664</v>
      </c>
      <c r="AC19" t="n">
        <v>370.0231907615225</v>
      </c>
      <c r="AD19" t="n">
        <v>298969.7865253327</v>
      </c>
      <c r="AE19" t="n">
        <v>409063.6515400664</v>
      </c>
      <c r="AF19" t="n">
        <v>1.859601913079389e-06</v>
      </c>
      <c r="AG19" t="n">
        <v>0.620625</v>
      </c>
      <c r="AH19" t="n">
        <v>370023.1907615225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3.3659</v>
      </c>
      <c r="E20" t="n">
        <v>29.71</v>
      </c>
      <c r="F20" t="n">
        <v>27.13</v>
      </c>
      <c r="G20" t="n">
        <v>135.67</v>
      </c>
      <c r="H20" t="n">
        <v>2.02</v>
      </c>
      <c r="I20" t="n">
        <v>12</v>
      </c>
      <c r="J20" t="n">
        <v>167.07</v>
      </c>
      <c r="K20" t="n">
        <v>47.83</v>
      </c>
      <c r="L20" t="n">
        <v>19</v>
      </c>
      <c r="M20" t="n">
        <v>10</v>
      </c>
      <c r="N20" t="n">
        <v>30.24</v>
      </c>
      <c r="O20" t="n">
        <v>20838.81</v>
      </c>
      <c r="P20" t="n">
        <v>277.99</v>
      </c>
      <c r="Q20" t="n">
        <v>446.56</v>
      </c>
      <c r="R20" t="n">
        <v>61.24</v>
      </c>
      <c r="S20" t="n">
        <v>40.63</v>
      </c>
      <c r="T20" t="n">
        <v>5208.17</v>
      </c>
      <c r="U20" t="n">
        <v>0.66</v>
      </c>
      <c r="V20" t="n">
        <v>0.77</v>
      </c>
      <c r="W20" t="n">
        <v>2.63</v>
      </c>
      <c r="X20" t="n">
        <v>0.31</v>
      </c>
      <c r="Y20" t="n">
        <v>0.5</v>
      </c>
      <c r="Z20" t="n">
        <v>10</v>
      </c>
      <c r="AA20" t="n">
        <v>296.584230678715</v>
      </c>
      <c r="AB20" t="n">
        <v>405.7996287874277</v>
      </c>
      <c r="AC20" t="n">
        <v>367.070681759311</v>
      </c>
      <c r="AD20" t="n">
        <v>296584.230678715</v>
      </c>
      <c r="AE20" t="n">
        <v>405799.6287874277</v>
      </c>
      <c r="AF20" t="n">
        <v>1.864476506280396e-06</v>
      </c>
      <c r="AG20" t="n">
        <v>0.6189583333333334</v>
      </c>
      <c r="AH20" t="n">
        <v>367070.681759311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3.3724</v>
      </c>
      <c r="E21" t="n">
        <v>29.65</v>
      </c>
      <c r="F21" t="n">
        <v>27.11</v>
      </c>
      <c r="G21" t="n">
        <v>147.85</v>
      </c>
      <c r="H21" t="n">
        <v>2.1</v>
      </c>
      <c r="I21" t="n">
        <v>11</v>
      </c>
      <c r="J21" t="n">
        <v>168.51</v>
      </c>
      <c r="K21" t="n">
        <v>47.83</v>
      </c>
      <c r="L21" t="n">
        <v>20</v>
      </c>
      <c r="M21" t="n">
        <v>9</v>
      </c>
      <c r="N21" t="n">
        <v>30.69</v>
      </c>
      <c r="O21" t="n">
        <v>21017.33</v>
      </c>
      <c r="P21" t="n">
        <v>275.32</v>
      </c>
      <c r="Q21" t="n">
        <v>446.56</v>
      </c>
      <c r="R21" t="n">
        <v>60.19</v>
      </c>
      <c r="S21" t="n">
        <v>40.63</v>
      </c>
      <c r="T21" t="n">
        <v>4688.38</v>
      </c>
      <c r="U21" t="n">
        <v>0.68</v>
      </c>
      <c r="V21" t="n">
        <v>0.77</v>
      </c>
      <c r="W21" t="n">
        <v>2.63</v>
      </c>
      <c r="X21" t="n">
        <v>0.28</v>
      </c>
      <c r="Y21" t="n">
        <v>0.5</v>
      </c>
      <c r="Z21" t="n">
        <v>10</v>
      </c>
      <c r="AA21" t="n">
        <v>294.032403564062</v>
      </c>
      <c r="AB21" t="n">
        <v>402.3081063504926</v>
      </c>
      <c r="AC21" t="n">
        <v>363.9123853233743</v>
      </c>
      <c r="AD21" t="n">
        <v>294032.403564062</v>
      </c>
      <c r="AE21" t="n">
        <v>402308.1063504926</v>
      </c>
      <c r="AF21" t="n">
        <v>1.868077058076593e-06</v>
      </c>
      <c r="AG21" t="n">
        <v>0.6177083333333333</v>
      </c>
      <c r="AH21" t="n">
        <v>363912.3853233744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3.3726</v>
      </c>
      <c r="E22" t="n">
        <v>29.65</v>
      </c>
      <c r="F22" t="n">
        <v>27.11</v>
      </c>
      <c r="G22" t="n">
        <v>147.85</v>
      </c>
      <c r="H22" t="n">
        <v>2.19</v>
      </c>
      <c r="I22" t="n">
        <v>11</v>
      </c>
      <c r="J22" t="n">
        <v>169.97</v>
      </c>
      <c r="K22" t="n">
        <v>47.83</v>
      </c>
      <c r="L22" t="n">
        <v>21</v>
      </c>
      <c r="M22" t="n">
        <v>9</v>
      </c>
      <c r="N22" t="n">
        <v>31.14</v>
      </c>
      <c r="O22" t="n">
        <v>21196.47</v>
      </c>
      <c r="P22" t="n">
        <v>274.68</v>
      </c>
      <c r="Q22" t="n">
        <v>446.56</v>
      </c>
      <c r="R22" t="n">
        <v>60.28</v>
      </c>
      <c r="S22" t="n">
        <v>40.63</v>
      </c>
      <c r="T22" t="n">
        <v>4733.18</v>
      </c>
      <c r="U22" t="n">
        <v>0.67</v>
      </c>
      <c r="V22" t="n">
        <v>0.77</v>
      </c>
      <c r="W22" t="n">
        <v>2.63</v>
      </c>
      <c r="X22" t="n">
        <v>0.28</v>
      </c>
      <c r="Y22" t="n">
        <v>0.5</v>
      </c>
      <c r="Z22" t="n">
        <v>10</v>
      </c>
      <c r="AA22" t="n">
        <v>293.5562373748292</v>
      </c>
      <c r="AB22" t="n">
        <v>401.6565947634145</v>
      </c>
      <c r="AC22" t="n">
        <v>363.3230530877648</v>
      </c>
      <c r="AD22" t="n">
        <v>293556.2373748291</v>
      </c>
      <c r="AE22" t="n">
        <v>401656.5947634145</v>
      </c>
      <c r="AF22" t="n">
        <v>1.868187844285707e-06</v>
      </c>
      <c r="AG22" t="n">
        <v>0.6177083333333333</v>
      </c>
      <c r="AH22" t="n">
        <v>363323.0530877648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3.3784</v>
      </c>
      <c r="E23" t="n">
        <v>29.6</v>
      </c>
      <c r="F23" t="n">
        <v>27.08</v>
      </c>
      <c r="G23" t="n">
        <v>162.49</v>
      </c>
      <c r="H23" t="n">
        <v>2.28</v>
      </c>
      <c r="I23" t="n">
        <v>10</v>
      </c>
      <c r="J23" t="n">
        <v>171.42</v>
      </c>
      <c r="K23" t="n">
        <v>47.83</v>
      </c>
      <c r="L23" t="n">
        <v>22</v>
      </c>
      <c r="M23" t="n">
        <v>8</v>
      </c>
      <c r="N23" t="n">
        <v>31.6</v>
      </c>
      <c r="O23" t="n">
        <v>21376.23</v>
      </c>
      <c r="P23" t="n">
        <v>271.67</v>
      </c>
      <c r="Q23" t="n">
        <v>446.56</v>
      </c>
      <c r="R23" t="n">
        <v>59.58</v>
      </c>
      <c r="S23" t="n">
        <v>40.63</v>
      </c>
      <c r="T23" t="n">
        <v>4388.63</v>
      </c>
      <c r="U23" t="n">
        <v>0.68</v>
      </c>
      <c r="V23" t="n">
        <v>0.77</v>
      </c>
      <c r="W23" t="n">
        <v>2.62</v>
      </c>
      <c r="X23" t="n">
        <v>0.25</v>
      </c>
      <c r="Y23" t="n">
        <v>0.5</v>
      </c>
      <c r="Z23" t="n">
        <v>10</v>
      </c>
      <c r="AA23" t="n">
        <v>290.7981027176656</v>
      </c>
      <c r="AB23" t="n">
        <v>397.8827932451701</v>
      </c>
      <c r="AC23" t="n">
        <v>359.9094178898579</v>
      </c>
      <c r="AD23" t="n">
        <v>290798.1027176656</v>
      </c>
      <c r="AE23" t="n">
        <v>397882.7932451701</v>
      </c>
      <c r="AF23" t="n">
        <v>1.871400644350007e-06</v>
      </c>
      <c r="AG23" t="n">
        <v>0.6166666666666667</v>
      </c>
      <c r="AH23" t="n">
        <v>359909.417889858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3.3781</v>
      </c>
      <c r="E24" t="n">
        <v>29.6</v>
      </c>
      <c r="F24" t="n">
        <v>27.09</v>
      </c>
      <c r="G24" t="n">
        <v>162.51</v>
      </c>
      <c r="H24" t="n">
        <v>2.36</v>
      </c>
      <c r="I24" t="n">
        <v>10</v>
      </c>
      <c r="J24" t="n">
        <v>172.89</v>
      </c>
      <c r="K24" t="n">
        <v>47.83</v>
      </c>
      <c r="L24" t="n">
        <v>23</v>
      </c>
      <c r="M24" t="n">
        <v>8</v>
      </c>
      <c r="N24" t="n">
        <v>32.06</v>
      </c>
      <c r="O24" t="n">
        <v>21556.61</v>
      </c>
      <c r="P24" t="n">
        <v>269.43</v>
      </c>
      <c r="Q24" t="n">
        <v>446.56</v>
      </c>
      <c r="R24" t="n">
        <v>59.5</v>
      </c>
      <c r="S24" t="n">
        <v>40.63</v>
      </c>
      <c r="T24" t="n">
        <v>4351.52</v>
      </c>
      <c r="U24" t="n">
        <v>0.68</v>
      </c>
      <c r="V24" t="n">
        <v>0.77</v>
      </c>
      <c r="W24" t="n">
        <v>2.63</v>
      </c>
      <c r="X24" t="n">
        <v>0.26</v>
      </c>
      <c r="Y24" t="n">
        <v>0.5</v>
      </c>
      <c r="Z24" t="n">
        <v>10</v>
      </c>
      <c r="AA24" t="n">
        <v>289.2538176237865</v>
      </c>
      <c r="AB24" t="n">
        <v>395.7698342506746</v>
      </c>
      <c r="AC24" t="n">
        <v>357.9981167362405</v>
      </c>
      <c r="AD24" t="n">
        <v>289253.8176237865</v>
      </c>
      <c r="AE24" t="n">
        <v>395769.8342506746</v>
      </c>
      <c r="AF24" t="n">
        <v>1.871234465036336e-06</v>
      </c>
      <c r="AG24" t="n">
        <v>0.6166666666666667</v>
      </c>
      <c r="AH24" t="n">
        <v>357998.1167362405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3.3853</v>
      </c>
      <c r="E25" t="n">
        <v>29.54</v>
      </c>
      <c r="F25" t="n">
        <v>27.05</v>
      </c>
      <c r="G25" t="n">
        <v>180.34</v>
      </c>
      <c r="H25" t="n">
        <v>2.44</v>
      </c>
      <c r="I25" t="n">
        <v>9</v>
      </c>
      <c r="J25" t="n">
        <v>174.35</v>
      </c>
      <c r="K25" t="n">
        <v>47.83</v>
      </c>
      <c r="L25" t="n">
        <v>24</v>
      </c>
      <c r="M25" t="n">
        <v>7</v>
      </c>
      <c r="N25" t="n">
        <v>32.53</v>
      </c>
      <c r="O25" t="n">
        <v>21737.62</v>
      </c>
      <c r="P25" t="n">
        <v>265.23</v>
      </c>
      <c r="Q25" t="n">
        <v>446.56</v>
      </c>
      <c r="R25" t="n">
        <v>58.61</v>
      </c>
      <c r="S25" t="n">
        <v>40.63</v>
      </c>
      <c r="T25" t="n">
        <v>3912.15</v>
      </c>
      <c r="U25" t="n">
        <v>0.6899999999999999</v>
      </c>
      <c r="V25" t="n">
        <v>0.77</v>
      </c>
      <c r="W25" t="n">
        <v>2.62</v>
      </c>
      <c r="X25" t="n">
        <v>0.22</v>
      </c>
      <c r="Y25" t="n">
        <v>0.5</v>
      </c>
      <c r="Z25" t="n">
        <v>10</v>
      </c>
      <c r="AA25" t="n">
        <v>285.5057233824734</v>
      </c>
      <c r="AB25" t="n">
        <v>390.6415263554624</v>
      </c>
      <c r="AC25" t="n">
        <v>353.3592473489219</v>
      </c>
      <c r="AD25" t="n">
        <v>285505.7233824734</v>
      </c>
      <c r="AE25" t="n">
        <v>390641.5263554624</v>
      </c>
      <c r="AF25" t="n">
        <v>1.875222768564432e-06</v>
      </c>
      <c r="AG25" t="n">
        <v>0.6154166666666666</v>
      </c>
      <c r="AH25" t="n">
        <v>353359.247348922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3.3846</v>
      </c>
      <c r="E26" t="n">
        <v>29.55</v>
      </c>
      <c r="F26" t="n">
        <v>27.06</v>
      </c>
      <c r="G26" t="n">
        <v>180.38</v>
      </c>
      <c r="H26" t="n">
        <v>2.52</v>
      </c>
      <c r="I26" t="n">
        <v>9</v>
      </c>
      <c r="J26" t="n">
        <v>175.83</v>
      </c>
      <c r="K26" t="n">
        <v>47.83</v>
      </c>
      <c r="L26" t="n">
        <v>25</v>
      </c>
      <c r="M26" t="n">
        <v>7</v>
      </c>
      <c r="N26" t="n">
        <v>33</v>
      </c>
      <c r="O26" t="n">
        <v>21919.27</v>
      </c>
      <c r="P26" t="n">
        <v>267.07</v>
      </c>
      <c r="Q26" t="n">
        <v>446.57</v>
      </c>
      <c r="R26" t="n">
        <v>58.7</v>
      </c>
      <c r="S26" t="n">
        <v>40.63</v>
      </c>
      <c r="T26" t="n">
        <v>3956.9</v>
      </c>
      <c r="U26" t="n">
        <v>0.6899999999999999</v>
      </c>
      <c r="V26" t="n">
        <v>0.77</v>
      </c>
      <c r="W26" t="n">
        <v>2.62</v>
      </c>
      <c r="X26" t="n">
        <v>0.23</v>
      </c>
      <c r="Y26" t="n">
        <v>0.5</v>
      </c>
      <c r="Z26" t="n">
        <v>10</v>
      </c>
      <c r="AA26" t="n">
        <v>286.9136131280846</v>
      </c>
      <c r="AB26" t="n">
        <v>392.5678632171194</v>
      </c>
      <c r="AC26" t="n">
        <v>355.1017373241332</v>
      </c>
      <c r="AD26" t="n">
        <v>286913.6131280846</v>
      </c>
      <c r="AE26" t="n">
        <v>392567.8632171194</v>
      </c>
      <c r="AF26" t="n">
        <v>1.874835016832534e-06</v>
      </c>
      <c r="AG26" t="n">
        <v>0.615625</v>
      </c>
      <c r="AH26" t="n">
        <v>355101.7373241332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3.3836</v>
      </c>
      <c r="E27" t="n">
        <v>29.55</v>
      </c>
      <c r="F27" t="n">
        <v>27.07</v>
      </c>
      <c r="G27" t="n">
        <v>180.44</v>
      </c>
      <c r="H27" t="n">
        <v>2.6</v>
      </c>
      <c r="I27" t="n">
        <v>9</v>
      </c>
      <c r="J27" t="n">
        <v>177.3</v>
      </c>
      <c r="K27" t="n">
        <v>47.83</v>
      </c>
      <c r="L27" t="n">
        <v>26</v>
      </c>
      <c r="M27" t="n">
        <v>7</v>
      </c>
      <c r="N27" t="n">
        <v>33.48</v>
      </c>
      <c r="O27" t="n">
        <v>22101.56</v>
      </c>
      <c r="P27" t="n">
        <v>262.58</v>
      </c>
      <c r="Q27" t="n">
        <v>446.56</v>
      </c>
      <c r="R27" t="n">
        <v>59.07</v>
      </c>
      <c r="S27" t="n">
        <v>40.63</v>
      </c>
      <c r="T27" t="n">
        <v>4141.49</v>
      </c>
      <c r="U27" t="n">
        <v>0.6899999999999999</v>
      </c>
      <c r="V27" t="n">
        <v>0.77</v>
      </c>
      <c r="W27" t="n">
        <v>2.62</v>
      </c>
      <c r="X27" t="n">
        <v>0.24</v>
      </c>
      <c r="Y27" t="n">
        <v>0.5</v>
      </c>
      <c r="Z27" t="n">
        <v>10</v>
      </c>
      <c r="AA27" t="n">
        <v>283.8216672145309</v>
      </c>
      <c r="AB27" t="n">
        <v>388.3373264111686</v>
      </c>
      <c r="AC27" t="n">
        <v>351.2749570133468</v>
      </c>
      <c r="AD27" t="n">
        <v>283821.6672145309</v>
      </c>
      <c r="AE27" t="n">
        <v>388337.3264111687</v>
      </c>
      <c r="AF27" t="n">
        <v>1.874281085786965e-06</v>
      </c>
      <c r="AG27" t="n">
        <v>0.615625</v>
      </c>
      <c r="AH27" t="n">
        <v>351274.9570133468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3.3914</v>
      </c>
      <c r="E28" t="n">
        <v>29.49</v>
      </c>
      <c r="F28" t="n">
        <v>27.03</v>
      </c>
      <c r="G28" t="n">
        <v>202.7</v>
      </c>
      <c r="H28" t="n">
        <v>2.68</v>
      </c>
      <c r="I28" t="n">
        <v>8</v>
      </c>
      <c r="J28" t="n">
        <v>178.79</v>
      </c>
      <c r="K28" t="n">
        <v>47.83</v>
      </c>
      <c r="L28" t="n">
        <v>27</v>
      </c>
      <c r="M28" t="n">
        <v>5</v>
      </c>
      <c r="N28" t="n">
        <v>33.96</v>
      </c>
      <c r="O28" t="n">
        <v>22284.51</v>
      </c>
      <c r="P28" t="n">
        <v>260.19</v>
      </c>
      <c r="Q28" t="n">
        <v>446.56</v>
      </c>
      <c r="R28" t="n">
        <v>57.7</v>
      </c>
      <c r="S28" t="n">
        <v>40.63</v>
      </c>
      <c r="T28" t="n">
        <v>3460.52</v>
      </c>
      <c r="U28" t="n">
        <v>0.7</v>
      </c>
      <c r="V28" t="n">
        <v>0.77</v>
      </c>
      <c r="W28" t="n">
        <v>2.62</v>
      </c>
      <c r="X28" t="n">
        <v>0.2</v>
      </c>
      <c r="Y28" t="n">
        <v>0.5</v>
      </c>
      <c r="Z28" t="n">
        <v>10</v>
      </c>
      <c r="AA28" t="n">
        <v>281.3331823301191</v>
      </c>
      <c r="AB28" t="n">
        <v>384.9324716081117</v>
      </c>
      <c r="AC28" t="n">
        <v>348.1950567739497</v>
      </c>
      <c r="AD28" t="n">
        <v>281333.1823301191</v>
      </c>
      <c r="AE28" t="n">
        <v>384932.4716081116</v>
      </c>
      <c r="AF28" t="n">
        <v>1.878601747942403e-06</v>
      </c>
      <c r="AG28" t="n">
        <v>0.614375</v>
      </c>
      <c r="AH28" t="n">
        <v>348195.0567739497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3.3915</v>
      </c>
      <c r="E29" t="n">
        <v>29.49</v>
      </c>
      <c r="F29" t="n">
        <v>27.03</v>
      </c>
      <c r="G29" t="n">
        <v>202.7</v>
      </c>
      <c r="H29" t="n">
        <v>2.75</v>
      </c>
      <c r="I29" t="n">
        <v>8</v>
      </c>
      <c r="J29" t="n">
        <v>180.28</v>
      </c>
      <c r="K29" t="n">
        <v>47.83</v>
      </c>
      <c r="L29" t="n">
        <v>28</v>
      </c>
      <c r="M29" t="n">
        <v>3</v>
      </c>
      <c r="N29" t="n">
        <v>34.45</v>
      </c>
      <c r="O29" t="n">
        <v>22468.11</v>
      </c>
      <c r="P29" t="n">
        <v>260.59</v>
      </c>
      <c r="Q29" t="n">
        <v>446.56</v>
      </c>
      <c r="R29" t="n">
        <v>57.56</v>
      </c>
      <c r="S29" t="n">
        <v>40.63</v>
      </c>
      <c r="T29" t="n">
        <v>3389.14</v>
      </c>
      <c r="U29" t="n">
        <v>0.71</v>
      </c>
      <c r="V29" t="n">
        <v>0.77</v>
      </c>
      <c r="W29" t="n">
        <v>2.63</v>
      </c>
      <c r="X29" t="n">
        <v>0.2</v>
      </c>
      <c r="Y29" t="n">
        <v>0.5</v>
      </c>
      <c r="Z29" t="n">
        <v>10</v>
      </c>
      <c r="AA29" t="n">
        <v>281.6102680675365</v>
      </c>
      <c r="AB29" t="n">
        <v>385.3115925382061</v>
      </c>
      <c r="AC29" t="n">
        <v>348.5379949345755</v>
      </c>
      <c r="AD29" t="n">
        <v>281610.2680675365</v>
      </c>
      <c r="AE29" t="n">
        <v>385311.5925382061</v>
      </c>
      <c r="AF29" t="n">
        <v>1.87865714104696e-06</v>
      </c>
      <c r="AG29" t="n">
        <v>0.614375</v>
      </c>
      <c r="AH29" t="n">
        <v>348537.9949345755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3.393</v>
      </c>
      <c r="E30" t="n">
        <v>29.47</v>
      </c>
      <c r="F30" t="n">
        <v>27.01</v>
      </c>
      <c r="G30" t="n">
        <v>202.6</v>
      </c>
      <c r="H30" t="n">
        <v>2.83</v>
      </c>
      <c r="I30" t="n">
        <v>8</v>
      </c>
      <c r="J30" t="n">
        <v>181.77</v>
      </c>
      <c r="K30" t="n">
        <v>47.83</v>
      </c>
      <c r="L30" t="n">
        <v>29</v>
      </c>
      <c r="M30" t="n">
        <v>2</v>
      </c>
      <c r="N30" t="n">
        <v>34.94</v>
      </c>
      <c r="O30" t="n">
        <v>22652.51</v>
      </c>
      <c r="P30" t="n">
        <v>261.31</v>
      </c>
      <c r="Q30" t="n">
        <v>446.56</v>
      </c>
      <c r="R30" t="n">
        <v>57.14</v>
      </c>
      <c r="S30" t="n">
        <v>40.63</v>
      </c>
      <c r="T30" t="n">
        <v>3180.15</v>
      </c>
      <c r="U30" t="n">
        <v>0.71</v>
      </c>
      <c r="V30" t="n">
        <v>0.77</v>
      </c>
      <c r="W30" t="n">
        <v>2.62</v>
      </c>
      <c r="X30" t="n">
        <v>0.19</v>
      </c>
      <c r="Y30" t="n">
        <v>0.5</v>
      </c>
      <c r="Z30" t="n">
        <v>10</v>
      </c>
      <c r="AA30" t="n">
        <v>281.9313550153248</v>
      </c>
      <c r="AB30" t="n">
        <v>385.7509178655263</v>
      </c>
      <c r="AC30" t="n">
        <v>348.9353916692534</v>
      </c>
      <c r="AD30" t="n">
        <v>281931.3550153248</v>
      </c>
      <c r="AE30" t="n">
        <v>385750.9178655263</v>
      </c>
      <c r="AF30" t="n">
        <v>1.879488037615313e-06</v>
      </c>
      <c r="AG30" t="n">
        <v>0.6139583333333333</v>
      </c>
      <c r="AH30" t="n">
        <v>348935.3916692534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3.3922</v>
      </c>
      <c r="E31" t="n">
        <v>29.48</v>
      </c>
      <c r="F31" t="n">
        <v>27.02</v>
      </c>
      <c r="G31" t="n">
        <v>202.65</v>
      </c>
      <c r="H31" t="n">
        <v>2.9</v>
      </c>
      <c r="I31" t="n">
        <v>8</v>
      </c>
      <c r="J31" t="n">
        <v>183.27</v>
      </c>
      <c r="K31" t="n">
        <v>47.83</v>
      </c>
      <c r="L31" t="n">
        <v>30</v>
      </c>
      <c r="M31" t="n">
        <v>1</v>
      </c>
      <c r="N31" t="n">
        <v>35.44</v>
      </c>
      <c r="O31" t="n">
        <v>22837.46</v>
      </c>
      <c r="P31" t="n">
        <v>262.22</v>
      </c>
      <c r="Q31" t="n">
        <v>446.56</v>
      </c>
      <c r="R31" t="n">
        <v>57.33</v>
      </c>
      <c r="S31" t="n">
        <v>40.63</v>
      </c>
      <c r="T31" t="n">
        <v>3276.04</v>
      </c>
      <c r="U31" t="n">
        <v>0.71</v>
      </c>
      <c r="V31" t="n">
        <v>0.77</v>
      </c>
      <c r="W31" t="n">
        <v>2.63</v>
      </c>
      <c r="X31" t="n">
        <v>0.19</v>
      </c>
      <c r="Y31" t="n">
        <v>0.5</v>
      </c>
      <c r="Z31" t="n">
        <v>10</v>
      </c>
      <c r="AA31" t="n">
        <v>282.6804535879937</v>
      </c>
      <c r="AB31" t="n">
        <v>386.7758675805486</v>
      </c>
      <c r="AC31" t="n">
        <v>349.8625216219999</v>
      </c>
      <c r="AD31" t="n">
        <v>282680.4535879937</v>
      </c>
      <c r="AE31" t="n">
        <v>386775.8675805486</v>
      </c>
      <c r="AF31" t="n">
        <v>1.879044892778858e-06</v>
      </c>
      <c r="AG31" t="n">
        <v>0.6141666666666666</v>
      </c>
      <c r="AH31" t="n">
        <v>349862.5216219999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3.3918</v>
      </c>
      <c r="E32" t="n">
        <v>29.48</v>
      </c>
      <c r="F32" t="n">
        <v>27.02</v>
      </c>
      <c r="G32" t="n">
        <v>202.68</v>
      </c>
      <c r="H32" t="n">
        <v>2.98</v>
      </c>
      <c r="I32" t="n">
        <v>8</v>
      </c>
      <c r="J32" t="n">
        <v>184.78</v>
      </c>
      <c r="K32" t="n">
        <v>47.83</v>
      </c>
      <c r="L32" t="n">
        <v>31</v>
      </c>
      <c r="M32" t="n">
        <v>0</v>
      </c>
      <c r="N32" t="n">
        <v>35.95</v>
      </c>
      <c r="O32" t="n">
        <v>23023.09</v>
      </c>
      <c r="P32" t="n">
        <v>264.01</v>
      </c>
      <c r="Q32" t="n">
        <v>446.56</v>
      </c>
      <c r="R32" t="n">
        <v>57.41</v>
      </c>
      <c r="S32" t="n">
        <v>40.63</v>
      </c>
      <c r="T32" t="n">
        <v>3316.99</v>
      </c>
      <c r="U32" t="n">
        <v>0.71</v>
      </c>
      <c r="V32" t="n">
        <v>0.77</v>
      </c>
      <c r="W32" t="n">
        <v>2.63</v>
      </c>
      <c r="X32" t="n">
        <v>0.2</v>
      </c>
      <c r="Y32" t="n">
        <v>0.5</v>
      </c>
      <c r="Z32" t="n">
        <v>10</v>
      </c>
      <c r="AA32" t="n">
        <v>283.9897323497026</v>
      </c>
      <c r="AB32" t="n">
        <v>388.5672805436211</v>
      </c>
      <c r="AC32" t="n">
        <v>351.4829646461405</v>
      </c>
      <c r="AD32" t="n">
        <v>283989.7323497026</v>
      </c>
      <c r="AE32" t="n">
        <v>388567.280543621</v>
      </c>
      <c r="AF32" t="n">
        <v>1.87882332036063e-06</v>
      </c>
      <c r="AG32" t="n">
        <v>0.6141666666666666</v>
      </c>
      <c r="AH32" t="n">
        <v>351482.9646461405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1.9005</v>
      </c>
      <c r="E2" t="n">
        <v>52.62</v>
      </c>
      <c r="F2" t="n">
        <v>37.51</v>
      </c>
      <c r="G2" t="n">
        <v>6.3</v>
      </c>
      <c r="H2" t="n">
        <v>0.1</v>
      </c>
      <c r="I2" t="n">
        <v>357</v>
      </c>
      <c r="J2" t="n">
        <v>176.73</v>
      </c>
      <c r="K2" t="n">
        <v>52.44</v>
      </c>
      <c r="L2" t="n">
        <v>1</v>
      </c>
      <c r="M2" t="n">
        <v>355</v>
      </c>
      <c r="N2" t="n">
        <v>33.29</v>
      </c>
      <c r="O2" t="n">
        <v>22031.19</v>
      </c>
      <c r="P2" t="n">
        <v>492.39</v>
      </c>
      <c r="Q2" t="n">
        <v>446.72</v>
      </c>
      <c r="R2" t="n">
        <v>399.35</v>
      </c>
      <c r="S2" t="n">
        <v>40.63</v>
      </c>
      <c r="T2" t="n">
        <v>172537.93</v>
      </c>
      <c r="U2" t="n">
        <v>0.1</v>
      </c>
      <c r="V2" t="n">
        <v>0.55</v>
      </c>
      <c r="W2" t="n">
        <v>3.21</v>
      </c>
      <c r="X2" t="n">
        <v>10.67</v>
      </c>
      <c r="Y2" t="n">
        <v>0.5</v>
      </c>
      <c r="Z2" t="n">
        <v>10</v>
      </c>
      <c r="AA2" t="n">
        <v>884.1989776926589</v>
      </c>
      <c r="AB2" t="n">
        <v>1209.800049384938</v>
      </c>
      <c r="AC2" t="n">
        <v>1094.338430636672</v>
      </c>
      <c r="AD2" t="n">
        <v>884198.9776926589</v>
      </c>
      <c r="AE2" t="n">
        <v>1209800.049384938</v>
      </c>
      <c r="AF2" t="n">
        <v>1.014459499592595e-06</v>
      </c>
      <c r="AG2" t="n">
        <v>1.09625</v>
      </c>
      <c r="AH2" t="n">
        <v>1094338.430636673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2.5826</v>
      </c>
      <c r="E3" t="n">
        <v>38.72</v>
      </c>
      <c r="F3" t="n">
        <v>31.07</v>
      </c>
      <c r="G3" t="n">
        <v>12.68</v>
      </c>
      <c r="H3" t="n">
        <v>0.2</v>
      </c>
      <c r="I3" t="n">
        <v>147</v>
      </c>
      <c r="J3" t="n">
        <v>178.21</v>
      </c>
      <c r="K3" t="n">
        <v>52.44</v>
      </c>
      <c r="L3" t="n">
        <v>2</v>
      </c>
      <c r="M3" t="n">
        <v>145</v>
      </c>
      <c r="N3" t="n">
        <v>33.77</v>
      </c>
      <c r="O3" t="n">
        <v>22213.89</v>
      </c>
      <c r="P3" t="n">
        <v>406.46</v>
      </c>
      <c r="Q3" t="n">
        <v>446.61</v>
      </c>
      <c r="R3" t="n">
        <v>189.68</v>
      </c>
      <c r="S3" t="n">
        <v>40.63</v>
      </c>
      <c r="T3" t="n">
        <v>68754.02</v>
      </c>
      <c r="U3" t="n">
        <v>0.21</v>
      </c>
      <c r="V3" t="n">
        <v>0.67</v>
      </c>
      <c r="W3" t="n">
        <v>2.85</v>
      </c>
      <c r="X3" t="n">
        <v>4.24</v>
      </c>
      <c r="Y3" t="n">
        <v>0.5</v>
      </c>
      <c r="Z3" t="n">
        <v>10</v>
      </c>
      <c r="AA3" t="n">
        <v>538.7599237923467</v>
      </c>
      <c r="AB3" t="n">
        <v>737.1550961430372</v>
      </c>
      <c r="AC3" t="n">
        <v>666.8020483708203</v>
      </c>
      <c r="AD3" t="n">
        <v>538759.9237923467</v>
      </c>
      <c r="AE3" t="n">
        <v>737155.0961430372</v>
      </c>
      <c r="AF3" t="n">
        <v>1.378554645434272e-06</v>
      </c>
      <c r="AG3" t="n">
        <v>0.8066666666666666</v>
      </c>
      <c r="AH3" t="n">
        <v>666802.0483708204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2.841</v>
      </c>
      <c r="E4" t="n">
        <v>35.2</v>
      </c>
      <c r="F4" t="n">
        <v>29.47</v>
      </c>
      <c r="G4" t="n">
        <v>19.01</v>
      </c>
      <c r="H4" t="n">
        <v>0.3</v>
      </c>
      <c r="I4" t="n">
        <v>93</v>
      </c>
      <c r="J4" t="n">
        <v>179.7</v>
      </c>
      <c r="K4" t="n">
        <v>52.44</v>
      </c>
      <c r="L4" t="n">
        <v>3</v>
      </c>
      <c r="M4" t="n">
        <v>91</v>
      </c>
      <c r="N4" t="n">
        <v>34.26</v>
      </c>
      <c r="O4" t="n">
        <v>22397.24</v>
      </c>
      <c r="P4" t="n">
        <v>384.36</v>
      </c>
      <c r="Q4" t="n">
        <v>446.63</v>
      </c>
      <c r="R4" t="n">
        <v>137.3</v>
      </c>
      <c r="S4" t="n">
        <v>40.63</v>
      </c>
      <c r="T4" t="n">
        <v>42835.83</v>
      </c>
      <c r="U4" t="n">
        <v>0.3</v>
      </c>
      <c r="V4" t="n">
        <v>0.71</v>
      </c>
      <c r="W4" t="n">
        <v>2.76</v>
      </c>
      <c r="X4" t="n">
        <v>2.64</v>
      </c>
      <c r="Y4" t="n">
        <v>0.5</v>
      </c>
      <c r="Z4" t="n">
        <v>10</v>
      </c>
      <c r="AA4" t="n">
        <v>463.9231073089205</v>
      </c>
      <c r="AB4" t="n">
        <v>634.7600622630832</v>
      </c>
      <c r="AC4" t="n">
        <v>574.1794528120364</v>
      </c>
      <c r="AD4" t="n">
        <v>463923.1073089205</v>
      </c>
      <c r="AE4" t="n">
        <v>634760.0622630832</v>
      </c>
      <c r="AF4" t="n">
        <v>1.516484839959254e-06</v>
      </c>
      <c r="AG4" t="n">
        <v>0.7333333333333334</v>
      </c>
      <c r="AH4" t="n">
        <v>574179.4528120364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2.9675</v>
      </c>
      <c r="E5" t="n">
        <v>33.7</v>
      </c>
      <c r="F5" t="n">
        <v>28.82</v>
      </c>
      <c r="G5" t="n">
        <v>25.06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374.59</v>
      </c>
      <c r="Q5" t="n">
        <v>446.6</v>
      </c>
      <c r="R5" t="n">
        <v>115.89</v>
      </c>
      <c r="S5" t="n">
        <v>40.63</v>
      </c>
      <c r="T5" t="n">
        <v>32252</v>
      </c>
      <c r="U5" t="n">
        <v>0.35</v>
      </c>
      <c r="V5" t="n">
        <v>0.72</v>
      </c>
      <c r="W5" t="n">
        <v>2.73</v>
      </c>
      <c r="X5" t="n">
        <v>2</v>
      </c>
      <c r="Y5" t="n">
        <v>0.5</v>
      </c>
      <c r="Z5" t="n">
        <v>10</v>
      </c>
      <c r="AA5" t="n">
        <v>433.465318150642</v>
      </c>
      <c r="AB5" t="n">
        <v>593.0863714339026</v>
      </c>
      <c r="AC5" t="n">
        <v>536.4830405462006</v>
      </c>
      <c r="AD5" t="n">
        <v>433465.318150642</v>
      </c>
      <c r="AE5" t="n">
        <v>593086.3714339026</v>
      </c>
      <c r="AF5" t="n">
        <v>1.584008716148921e-06</v>
      </c>
      <c r="AG5" t="n">
        <v>0.7020833333333334</v>
      </c>
      <c r="AH5" t="n">
        <v>536483.0405462006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3.0573</v>
      </c>
      <c r="E6" t="n">
        <v>32.71</v>
      </c>
      <c r="F6" t="n">
        <v>28.37</v>
      </c>
      <c r="G6" t="n">
        <v>31.52</v>
      </c>
      <c r="H6" t="n">
        <v>0.49</v>
      </c>
      <c r="I6" t="n">
        <v>54</v>
      </c>
      <c r="J6" t="n">
        <v>182.69</v>
      </c>
      <c r="K6" t="n">
        <v>52.44</v>
      </c>
      <c r="L6" t="n">
        <v>5</v>
      </c>
      <c r="M6" t="n">
        <v>52</v>
      </c>
      <c r="N6" t="n">
        <v>35.25</v>
      </c>
      <c r="O6" t="n">
        <v>22766.06</v>
      </c>
      <c r="P6" t="n">
        <v>367.61</v>
      </c>
      <c r="Q6" t="n">
        <v>446.61</v>
      </c>
      <c r="R6" t="n">
        <v>101.12</v>
      </c>
      <c r="S6" t="n">
        <v>40.63</v>
      </c>
      <c r="T6" t="n">
        <v>24941.28</v>
      </c>
      <c r="U6" t="n">
        <v>0.4</v>
      </c>
      <c r="V6" t="n">
        <v>0.73</v>
      </c>
      <c r="W6" t="n">
        <v>2.71</v>
      </c>
      <c r="X6" t="n">
        <v>1.54</v>
      </c>
      <c r="Y6" t="n">
        <v>0.5</v>
      </c>
      <c r="Z6" t="n">
        <v>10</v>
      </c>
      <c r="AA6" t="n">
        <v>413.3859294146272</v>
      </c>
      <c r="AB6" t="n">
        <v>565.6128659251757</v>
      </c>
      <c r="AC6" t="n">
        <v>511.6315678439194</v>
      </c>
      <c r="AD6" t="n">
        <v>413385.9294146273</v>
      </c>
      <c r="AE6" t="n">
        <v>565612.8659251757</v>
      </c>
      <c r="AF6" t="n">
        <v>1.631942661459847e-06</v>
      </c>
      <c r="AG6" t="n">
        <v>0.6814583333333334</v>
      </c>
      <c r="AH6" t="n">
        <v>511631.5678439194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3.1128</v>
      </c>
      <c r="E7" t="n">
        <v>32.12</v>
      </c>
      <c r="F7" t="n">
        <v>28.1</v>
      </c>
      <c r="G7" t="n">
        <v>37.47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43</v>
      </c>
      <c r="N7" t="n">
        <v>35.75</v>
      </c>
      <c r="O7" t="n">
        <v>22951.43</v>
      </c>
      <c r="P7" t="n">
        <v>363.08</v>
      </c>
      <c r="Q7" t="n">
        <v>446.58</v>
      </c>
      <c r="R7" t="n">
        <v>92.73</v>
      </c>
      <c r="S7" t="n">
        <v>40.63</v>
      </c>
      <c r="T7" t="n">
        <v>20792.23</v>
      </c>
      <c r="U7" t="n">
        <v>0.44</v>
      </c>
      <c r="V7" t="n">
        <v>0.74</v>
      </c>
      <c r="W7" t="n">
        <v>2.68</v>
      </c>
      <c r="X7" t="n">
        <v>1.28</v>
      </c>
      <c r="Y7" t="n">
        <v>0.5</v>
      </c>
      <c r="Z7" t="n">
        <v>10</v>
      </c>
      <c r="AA7" t="n">
        <v>401.4200570072414</v>
      </c>
      <c r="AB7" t="n">
        <v>549.2406314003568</v>
      </c>
      <c r="AC7" t="n">
        <v>496.8218764035739</v>
      </c>
      <c r="AD7" t="n">
        <v>401420.0570072414</v>
      </c>
      <c r="AE7" t="n">
        <v>549240.6314003569</v>
      </c>
      <c r="AF7" t="n">
        <v>1.661567761290097e-06</v>
      </c>
      <c r="AG7" t="n">
        <v>0.6691666666666666</v>
      </c>
      <c r="AH7" t="n">
        <v>496821.8764035738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3.1593</v>
      </c>
      <c r="E8" t="n">
        <v>31.65</v>
      </c>
      <c r="F8" t="n">
        <v>27.88</v>
      </c>
      <c r="G8" t="n">
        <v>44.02</v>
      </c>
      <c r="H8" t="n">
        <v>0.67</v>
      </c>
      <c r="I8" t="n">
        <v>38</v>
      </c>
      <c r="J8" t="n">
        <v>185.7</v>
      </c>
      <c r="K8" t="n">
        <v>52.44</v>
      </c>
      <c r="L8" t="n">
        <v>7</v>
      </c>
      <c r="M8" t="n">
        <v>36</v>
      </c>
      <c r="N8" t="n">
        <v>36.26</v>
      </c>
      <c r="O8" t="n">
        <v>23137.49</v>
      </c>
      <c r="P8" t="n">
        <v>358.78</v>
      </c>
      <c r="Q8" t="n">
        <v>446.59</v>
      </c>
      <c r="R8" t="n">
        <v>85.18000000000001</v>
      </c>
      <c r="S8" t="n">
        <v>40.63</v>
      </c>
      <c r="T8" t="n">
        <v>17049.82</v>
      </c>
      <c r="U8" t="n">
        <v>0.48</v>
      </c>
      <c r="V8" t="n">
        <v>0.75</v>
      </c>
      <c r="W8" t="n">
        <v>2.68</v>
      </c>
      <c r="X8" t="n">
        <v>1.05</v>
      </c>
      <c r="Y8" t="n">
        <v>0.5</v>
      </c>
      <c r="Z8" t="n">
        <v>10</v>
      </c>
      <c r="AA8" t="n">
        <v>391.3577408268572</v>
      </c>
      <c r="AB8" t="n">
        <v>535.4729264842956</v>
      </c>
      <c r="AC8" t="n">
        <v>484.3681419216061</v>
      </c>
      <c r="AD8" t="n">
        <v>391357.7408268572</v>
      </c>
      <c r="AE8" t="n">
        <v>535472.9264842956</v>
      </c>
      <c r="AF8" t="n">
        <v>1.686388790877603e-06</v>
      </c>
      <c r="AG8" t="n">
        <v>0.6593749999999999</v>
      </c>
      <c r="AH8" t="n">
        <v>484368.1419216061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3.1896</v>
      </c>
      <c r="E9" t="n">
        <v>31.35</v>
      </c>
      <c r="F9" t="n">
        <v>27.76</v>
      </c>
      <c r="G9" t="n">
        <v>50.47</v>
      </c>
      <c r="H9" t="n">
        <v>0.76</v>
      </c>
      <c r="I9" t="n">
        <v>33</v>
      </c>
      <c r="J9" t="n">
        <v>187.22</v>
      </c>
      <c r="K9" t="n">
        <v>52.44</v>
      </c>
      <c r="L9" t="n">
        <v>8</v>
      </c>
      <c r="M9" t="n">
        <v>31</v>
      </c>
      <c r="N9" t="n">
        <v>36.78</v>
      </c>
      <c r="O9" t="n">
        <v>23324.24</v>
      </c>
      <c r="P9" t="n">
        <v>356.36</v>
      </c>
      <c r="Q9" t="n">
        <v>446.56</v>
      </c>
      <c r="R9" t="n">
        <v>81.45</v>
      </c>
      <c r="S9" t="n">
        <v>40.63</v>
      </c>
      <c r="T9" t="n">
        <v>15207.91</v>
      </c>
      <c r="U9" t="n">
        <v>0.5</v>
      </c>
      <c r="V9" t="n">
        <v>0.75</v>
      </c>
      <c r="W9" t="n">
        <v>2.67</v>
      </c>
      <c r="X9" t="n">
        <v>0.93</v>
      </c>
      <c r="Y9" t="n">
        <v>0.5</v>
      </c>
      <c r="Z9" t="n">
        <v>10</v>
      </c>
      <c r="AA9" t="n">
        <v>385.3416054246956</v>
      </c>
      <c r="AB9" t="n">
        <v>527.241384613896</v>
      </c>
      <c r="AC9" t="n">
        <v>476.9222068542758</v>
      </c>
      <c r="AD9" t="n">
        <v>385341.6054246955</v>
      </c>
      <c r="AE9" t="n">
        <v>527241.384613896</v>
      </c>
      <c r="AF9" t="n">
        <v>1.702562494028171e-06</v>
      </c>
      <c r="AG9" t="n">
        <v>0.6531250000000001</v>
      </c>
      <c r="AH9" t="n">
        <v>476922.2068542758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3.21</v>
      </c>
      <c r="E10" t="n">
        <v>31.15</v>
      </c>
      <c r="F10" t="n">
        <v>27.67</v>
      </c>
      <c r="G10" t="n">
        <v>55.33</v>
      </c>
      <c r="H10" t="n">
        <v>0.85</v>
      </c>
      <c r="I10" t="n">
        <v>30</v>
      </c>
      <c r="J10" t="n">
        <v>188.74</v>
      </c>
      <c r="K10" t="n">
        <v>52.44</v>
      </c>
      <c r="L10" t="n">
        <v>9</v>
      </c>
      <c r="M10" t="n">
        <v>28</v>
      </c>
      <c r="N10" t="n">
        <v>37.3</v>
      </c>
      <c r="O10" t="n">
        <v>23511.69</v>
      </c>
      <c r="P10" t="n">
        <v>354.07</v>
      </c>
      <c r="Q10" t="n">
        <v>446.56</v>
      </c>
      <c r="R10" t="n">
        <v>78.34</v>
      </c>
      <c r="S10" t="n">
        <v>40.63</v>
      </c>
      <c r="T10" t="n">
        <v>13668.21</v>
      </c>
      <c r="U10" t="n">
        <v>0.52</v>
      </c>
      <c r="V10" t="n">
        <v>0.75</v>
      </c>
      <c r="W10" t="n">
        <v>2.66</v>
      </c>
      <c r="X10" t="n">
        <v>0.84</v>
      </c>
      <c r="Y10" t="n">
        <v>0.5</v>
      </c>
      <c r="Z10" t="n">
        <v>10</v>
      </c>
      <c r="AA10" t="n">
        <v>380.8206814068805</v>
      </c>
      <c r="AB10" t="n">
        <v>521.0556569236301</v>
      </c>
      <c r="AC10" t="n">
        <v>471.3268363330456</v>
      </c>
      <c r="AD10" t="n">
        <v>380820.6814068805</v>
      </c>
      <c r="AE10" t="n">
        <v>521055.65692363</v>
      </c>
      <c r="AF10" t="n">
        <v>1.713451719911722e-06</v>
      </c>
      <c r="AG10" t="n">
        <v>0.6489583333333333</v>
      </c>
      <c r="AH10" t="n">
        <v>471326.8363330456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3.2298</v>
      </c>
      <c r="E11" t="n">
        <v>30.96</v>
      </c>
      <c r="F11" t="n">
        <v>27.58</v>
      </c>
      <c r="G11" t="n">
        <v>61.29</v>
      </c>
      <c r="H11" t="n">
        <v>0.93</v>
      </c>
      <c r="I11" t="n">
        <v>27</v>
      </c>
      <c r="J11" t="n">
        <v>190.26</v>
      </c>
      <c r="K11" t="n">
        <v>52.44</v>
      </c>
      <c r="L11" t="n">
        <v>10</v>
      </c>
      <c r="M11" t="n">
        <v>25</v>
      </c>
      <c r="N11" t="n">
        <v>37.82</v>
      </c>
      <c r="O11" t="n">
        <v>23699.85</v>
      </c>
      <c r="P11" t="n">
        <v>351.74</v>
      </c>
      <c r="Q11" t="n">
        <v>446.56</v>
      </c>
      <c r="R11" t="n">
        <v>75.75</v>
      </c>
      <c r="S11" t="n">
        <v>40.63</v>
      </c>
      <c r="T11" t="n">
        <v>12388.02</v>
      </c>
      <c r="U11" t="n">
        <v>0.54</v>
      </c>
      <c r="V11" t="n">
        <v>0.75</v>
      </c>
      <c r="W11" t="n">
        <v>2.65</v>
      </c>
      <c r="X11" t="n">
        <v>0.75</v>
      </c>
      <c r="Y11" t="n">
        <v>0.5</v>
      </c>
      <c r="Z11" t="n">
        <v>10</v>
      </c>
      <c r="AA11" t="n">
        <v>376.3966636276373</v>
      </c>
      <c r="AB11" t="n">
        <v>515.0025206241797</v>
      </c>
      <c r="AC11" t="n">
        <v>465.8514028663847</v>
      </c>
      <c r="AD11" t="n">
        <v>376396.6636276373</v>
      </c>
      <c r="AE11" t="n">
        <v>515002.5206241797</v>
      </c>
      <c r="AF11" t="n">
        <v>1.724020674445757e-06</v>
      </c>
      <c r="AG11" t="n">
        <v>0.645</v>
      </c>
      <c r="AH11" t="n">
        <v>465851.4028663847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3.2502</v>
      </c>
      <c r="E12" t="n">
        <v>30.77</v>
      </c>
      <c r="F12" t="n">
        <v>27.49</v>
      </c>
      <c r="G12" t="n">
        <v>68.73</v>
      </c>
      <c r="H12" t="n">
        <v>1.02</v>
      </c>
      <c r="I12" t="n">
        <v>24</v>
      </c>
      <c r="J12" t="n">
        <v>191.79</v>
      </c>
      <c r="K12" t="n">
        <v>52.44</v>
      </c>
      <c r="L12" t="n">
        <v>11</v>
      </c>
      <c r="M12" t="n">
        <v>22</v>
      </c>
      <c r="N12" t="n">
        <v>38.35</v>
      </c>
      <c r="O12" t="n">
        <v>23888.73</v>
      </c>
      <c r="P12" t="n">
        <v>349.98</v>
      </c>
      <c r="Q12" t="n">
        <v>446.56</v>
      </c>
      <c r="R12" t="n">
        <v>72.93000000000001</v>
      </c>
      <c r="S12" t="n">
        <v>40.63</v>
      </c>
      <c r="T12" t="n">
        <v>10994.31</v>
      </c>
      <c r="U12" t="n">
        <v>0.5600000000000001</v>
      </c>
      <c r="V12" t="n">
        <v>0.76</v>
      </c>
      <c r="W12" t="n">
        <v>2.65</v>
      </c>
      <c r="X12" t="n">
        <v>0.67</v>
      </c>
      <c r="Y12" t="n">
        <v>0.5</v>
      </c>
      <c r="Z12" t="n">
        <v>10</v>
      </c>
      <c r="AA12" t="n">
        <v>372.3826388664324</v>
      </c>
      <c r="AB12" t="n">
        <v>509.5103548596249</v>
      </c>
      <c r="AC12" t="n">
        <v>460.8834016940959</v>
      </c>
      <c r="AD12" t="n">
        <v>372382.6388664324</v>
      </c>
      <c r="AE12" t="n">
        <v>509510.3548596249</v>
      </c>
      <c r="AF12" t="n">
        <v>1.734909900329309e-06</v>
      </c>
      <c r="AG12" t="n">
        <v>0.6410416666666666</v>
      </c>
      <c r="AH12" t="n">
        <v>460883.4016940959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3.265</v>
      </c>
      <c r="E13" t="n">
        <v>30.63</v>
      </c>
      <c r="F13" t="n">
        <v>27.43</v>
      </c>
      <c r="G13" t="n">
        <v>74.8</v>
      </c>
      <c r="H13" t="n">
        <v>1.1</v>
      </c>
      <c r="I13" t="n">
        <v>22</v>
      </c>
      <c r="J13" t="n">
        <v>193.33</v>
      </c>
      <c r="K13" t="n">
        <v>52.44</v>
      </c>
      <c r="L13" t="n">
        <v>12</v>
      </c>
      <c r="M13" t="n">
        <v>20</v>
      </c>
      <c r="N13" t="n">
        <v>38.89</v>
      </c>
      <c r="O13" t="n">
        <v>24078.33</v>
      </c>
      <c r="P13" t="n">
        <v>347.87</v>
      </c>
      <c r="Q13" t="n">
        <v>446.56</v>
      </c>
      <c r="R13" t="n">
        <v>70.44</v>
      </c>
      <c r="S13" t="n">
        <v>40.63</v>
      </c>
      <c r="T13" t="n">
        <v>9761.6</v>
      </c>
      <c r="U13" t="n">
        <v>0.58</v>
      </c>
      <c r="V13" t="n">
        <v>0.76</v>
      </c>
      <c r="W13" t="n">
        <v>2.65</v>
      </c>
      <c r="X13" t="n">
        <v>0.6</v>
      </c>
      <c r="Y13" t="n">
        <v>0.5</v>
      </c>
      <c r="Z13" t="n">
        <v>10</v>
      </c>
      <c r="AA13" t="n">
        <v>368.9050526769707</v>
      </c>
      <c r="AB13" t="n">
        <v>504.7521680149286</v>
      </c>
      <c r="AC13" t="n">
        <v>456.5793295237002</v>
      </c>
      <c r="AD13" t="n">
        <v>368905.0526769707</v>
      </c>
      <c r="AE13" t="n">
        <v>504752.1680149286</v>
      </c>
      <c r="AF13" t="n">
        <v>1.742809926950708e-06</v>
      </c>
      <c r="AG13" t="n">
        <v>0.6381249999999999</v>
      </c>
      <c r="AH13" t="n">
        <v>456579.3295237002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3.2793</v>
      </c>
      <c r="E14" t="n">
        <v>30.49</v>
      </c>
      <c r="F14" t="n">
        <v>27.36</v>
      </c>
      <c r="G14" t="n">
        <v>82.09</v>
      </c>
      <c r="H14" t="n">
        <v>1.18</v>
      </c>
      <c r="I14" t="n">
        <v>20</v>
      </c>
      <c r="J14" t="n">
        <v>194.88</v>
      </c>
      <c r="K14" t="n">
        <v>52.44</v>
      </c>
      <c r="L14" t="n">
        <v>13</v>
      </c>
      <c r="M14" t="n">
        <v>18</v>
      </c>
      <c r="N14" t="n">
        <v>39.43</v>
      </c>
      <c r="O14" t="n">
        <v>24268.67</v>
      </c>
      <c r="P14" t="n">
        <v>344.98</v>
      </c>
      <c r="Q14" t="n">
        <v>446.56</v>
      </c>
      <c r="R14" t="n">
        <v>68.65000000000001</v>
      </c>
      <c r="S14" t="n">
        <v>40.63</v>
      </c>
      <c r="T14" t="n">
        <v>8875.09</v>
      </c>
      <c r="U14" t="n">
        <v>0.59</v>
      </c>
      <c r="V14" t="n">
        <v>0.76</v>
      </c>
      <c r="W14" t="n">
        <v>2.64</v>
      </c>
      <c r="X14" t="n">
        <v>0.54</v>
      </c>
      <c r="Y14" t="n">
        <v>0.5</v>
      </c>
      <c r="Z14" t="n">
        <v>10</v>
      </c>
      <c r="AA14" t="n">
        <v>364.8997104306881</v>
      </c>
      <c r="AB14" t="n">
        <v>499.2718820503359</v>
      </c>
      <c r="AC14" t="n">
        <v>451.6220743599386</v>
      </c>
      <c r="AD14" t="n">
        <v>364899.7104306881</v>
      </c>
      <c r="AE14" t="n">
        <v>499271.8820503359</v>
      </c>
      <c r="AF14" t="n">
        <v>1.750443060780845e-06</v>
      </c>
      <c r="AG14" t="n">
        <v>0.6352083333333333</v>
      </c>
      <c r="AH14" t="n">
        <v>451622.0743599386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3.2828</v>
      </c>
      <c r="E15" t="n">
        <v>30.46</v>
      </c>
      <c r="F15" t="n">
        <v>27.37</v>
      </c>
      <c r="G15" t="n">
        <v>86.42</v>
      </c>
      <c r="H15" t="n">
        <v>1.27</v>
      </c>
      <c r="I15" t="n">
        <v>19</v>
      </c>
      <c r="J15" t="n">
        <v>196.42</v>
      </c>
      <c r="K15" t="n">
        <v>52.44</v>
      </c>
      <c r="L15" t="n">
        <v>14</v>
      </c>
      <c r="M15" t="n">
        <v>17</v>
      </c>
      <c r="N15" t="n">
        <v>39.98</v>
      </c>
      <c r="O15" t="n">
        <v>24459.75</v>
      </c>
      <c r="P15" t="n">
        <v>345.37</v>
      </c>
      <c r="Q15" t="n">
        <v>446.56</v>
      </c>
      <c r="R15" t="n">
        <v>68.8</v>
      </c>
      <c r="S15" t="n">
        <v>40.63</v>
      </c>
      <c r="T15" t="n">
        <v>8955.43</v>
      </c>
      <c r="U15" t="n">
        <v>0.59</v>
      </c>
      <c r="V15" t="n">
        <v>0.76</v>
      </c>
      <c r="W15" t="n">
        <v>2.64</v>
      </c>
      <c r="X15" t="n">
        <v>0.54</v>
      </c>
      <c r="Y15" t="n">
        <v>0.5</v>
      </c>
      <c r="Z15" t="n">
        <v>10</v>
      </c>
      <c r="AA15" t="n">
        <v>364.8387368077791</v>
      </c>
      <c r="AB15" t="n">
        <v>499.1884552495054</v>
      </c>
      <c r="AC15" t="n">
        <v>451.5466096958891</v>
      </c>
      <c r="AD15" t="n">
        <v>364838.7368077791</v>
      </c>
      <c r="AE15" t="n">
        <v>499188.4552495054</v>
      </c>
      <c r="AF15" t="n">
        <v>1.752311310319689e-06</v>
      </c>
      <c r="AG15" t="n">
        <v>0.6345833333333334</v>
      </c>
      <c r="AH15" t="n">
        <v>451546.6096958891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3.294</v>
      </c>
      <c r="E16" t="n">
        <v>30.36</v>
      </c>
      <c r="F16" t="n">
        <v>27.3</v>
      </c>
      <c r="G16" t="n">
        <v>90.98999999999999</v>
      </c>
      <c r="H16" t="n">
        <v>1.35</v>
      </c>
      <c r="I16" t="n">
        <v>18</v>
      </c>
      <c r="J16" t="n">
        <v>197.98</v>
      </c>
      <c r="K16" t="n">
        <v>52.44</v>
      </c>
      <c r="L16" t="n">
        <v>15</v>
      </c>
      <c r="M16" t="n">
        <v>16</v>
      </c>
      <c r="N16" t="n">
        <v>40.54</v>
      </c>
      <c r="O16" t="n">
        <v>24651.58</v>
      </c>
      <c r="P16" t="n">
        <v>342.37</v>
      </c>
      <c r="Q16" t="n">
        <v>446.56</v>
      </c>
      <c r="R16" t="n">
        <v>66.64</v>
      </c>
      <c r="S16" t="n">
        <v>40.63</v>
      </c>
      <c r="T16" t="n">
        <v>7881.42</v>
      </c>
      <c r="U16" t="n">
        <v>0.61</v>
      </c>
      <c r="V16" t="n">
        <v>0.76</v>
      </c>
      <c r="W16" t="n">
        <v>2.63</v>
      </c>
      <c r="X16" t="n">
        <v>0.47</v>
      </c>
      <c r="Y16" t="n">
        <v>0.5</v>
      </c>
      <c r="Z16" t="n">
        <v>10</v>
      </c>
      <c r="AA16" t="n">
        <v>361.1308275860113</v>
      </c>
      <c r="AB16" t="n">
        <v>494.115130270873</v>
      </c>
      <c r="AC16" t="n">
        <v>446.957475732761</v>
      </c>
      <c r="AD16" t="n">
        <v>361130.8275860113</v>
      </c>
      <c r="AE16" t="n">
        <v>494115.130270873</v>
      </c>
      <c r="AF16" t="n">
        <v>1.758289708843992e-06</v>
      </c>
      <c r="AG16" t="n">
        <v>0.6325</v>
      </c>
      <c r="AH16" t="n">
        <v>446957.475732761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3.3</v>
      </c>
      <c r="E17" t="n">
        <v>30.3</v>
      </c>
      <c r="F17" t="n">
        <v>27.28</v>
      </c>
      <c r="G17" t="n">
        <v>96.27</v>
      </c>
      <c r="H17" t="n">
        <v>1.42</v>
      </c>
      <c r="I17" t="n">
        <v>17</v>
      </c>
      <c r="J17" t="n">
        <v>199.54</v>
      </c>
      <c r="K17" t="n">
        <v>52.44</v>
      </c>
      <c r="L17" t="n">
        <v>16</v>
      </c>
      <c r="M17" t="n">
        <v>15</v>
      </c>
      <c r="N17" t="n">
        <v>41.1</v>
      </c>
      <c r="O17" t="n">
        <v>24844.17</v>
      </c>
      <c r="P17" t="n">
        <v>341.86</v>
      </c>
      <c r="Q17" t="n">
        <v>446.56</v>
      </c>
      <c r="R17" t="n">
        <v>65.76000000000001</v>
      </c>
      <c r="S17" t="n">
        <v>40.63</v>
      </c>
      <c r="T17" t="n">
        <v>7445.33</v>
      </c>
      <c r="U17" t="n">
        <v>0.62</v>
      </c>
      <c r="V17" t="n">
        <v>0.76</v>
      </c>
      <c r="W17" t="n">
        <v>2.64</v>
      </c>
      <c r="X17" t="n">
        <v>0.45</v>
      </c>
      <c r="Y17" t="n">
        <v>0.5</v>
      </c>
      <c r="Z17" t="n">
        <v>10</v>
      </c>
      <c r="AA17" t="n">
        <v>360.0258459659448</v>
      </c>
      <c r="AB17" t="n">
        <v>492.6032456699493</v>
      </c>
      <c r="AC17" t="n">
        <v>445.5898832762061</v>
      </c>
      <c r="AD17" t="n">
        <v>360025.8459659448</v>
      </c>
      <c r="AE17" t="n">
        <v>492603.2456699493</v>
      </c>
      <c r="AF17" t="n">
        <v>1.761492422339154e-06</v>
      </c>
      <c r="AG17" t="n">
        <v>0.63125</v>
      </c>
      <c r="AH17" t="n">
        <v>445589.8832762062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3.3044</v>
      </c>
      <c r="E18" t="n">
        <v>30.26</v>
      </c>
      <c r="F18" t="n">
        <v>27.27</v>
      </c>
      <c r="G18" t="n">
        <v>102.28</v>
      </c>
      <c r="H18" t="n">
        <v>1.5</v>
      </c>
      <c r="I18" t="n">
        <v>16</v>
      </c>
      <c r="J18" t="n">
        <v>201.11</v>
      </c>
      <c r="K18" t="n">
        <v>52.44</v>
      </c>
      <c r="L18" t="n">
        <v>17</v>
      </c>
      <c r="M18" t="n">
        <v>14</v>
      </c>
      <c r="N18" t="n">
        <v>41.67</v>
      </c>
      <c r="O18" t="n">
        <v>25037.53</v>
      </c>
      <c r="P18" t="n">
        <v>341.23</v>
      </c>
      <c r="Q18" t="n">
        <v>446.56</v>
      </c>
      <c r="R18" t="n">
        <v>65.92</v>
      </c>
      <c r="S18" t="n">
        <v>40.63</v>
      </c>
      <c r="T18" t="n">
        <v>7527.93</v>
      </c>
      <c r="U18" t="n">
        <v>0.62</v>
      </c>
      <c r="V18" t="n">
        <v>0.76</v>
      </c>
      <c r="W18" t="n">
        <v>2.63</v>
      </c>
      <c r="X18" t="n">
        <v>0.45</v>
      </c>
      <c r="Y18" t="n">
        <v>0.5</v>
      </c>
      <c r="Z18" t="n">
        <v>10</v>
      </c>
      <c r="AA18" t="n">
        <v>359.0490069130836</v>
      </c>
      <c r="AB18" t="n">
        <v>491.2666913827272</v>
      </c>
      <c r="AC18" t="n">
        <v>444.3808878542908</v>
      </c>
      <c r="AD18" t="n">
        <v>359049.0069130837</v>
      </c>
      <c r="AE18" t="n">
        <v>491266.6913827272</v>
      </c>
      <c r="AF18" t="n">
        <v>1.763841078902273e-06</v>
      </c>
      <c r="AG18" t="n">
        <v>0.6304166666666667</v>
      </c>
      <c r="AH18" t="n">
        <v>444380.8878542908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3.3146</v>
      </c>
      <c r="E19" t="n">
        <v>30.17</v>
      </c>
      <c r="F19" t="n">
        <v>27.22</v>
      </c>
      <c r="G19" t="n">
        <v>108.86</v>
      </c>
      <c r="H19" t="n">
        <v>1.58</v>
      </c>
      <c r="I19" t="n">
        <v>15</v>
      </c>
      <c r="J19" t="n">
        <v>202.68</v>
      </c>
      <c r="K19" t="n">
        <v>52.44</v>
      </c>
      <c r="L19" t="n">
        <v>18</v>
      </c>
      <c r="M19" t="n">
        <v>13</v>
      </c>
      <c r="N19" t="n">
        <v>42.24</v>
      </c>
      <c r="O19" t="n">
        <v>25231.66</v>
      </c>
      <c r="P19" t="n">
        <v>338.79</v>
      </c>
      <c r="Q19" t="n">
        <v>446.57</v>
      </c>
      <c r="R19" t="n">
        <v>63.76</v>
      </c>
      <c r="S19" t="n">
        <v>40.63</v>
      </c>
      <c r="T19" t="n">
        <v>6453.04</v>
      </c>
      <c r="U19" t="n">
        <v>0.64</v>
      </c>
      <c r="V19" t="n">
        <v>0.76</v>
      </c>
      <c r="W19" t="n">
        <v>2.64</v>
      </c>
      <c r="X19" t="n">
        <v>0.39</v>
      </c>
      <c r="Y19" t="n">
        <v>0.5</v>
      </c>
      <c r="Z19" t="n">
        <v>10</v>
      </c>
      <c r="AA19" t="n">
        <v>355.9769333481261</v>
      </c>
      <c r="AB19" t="n">
        <v>487.0633448008319</v>
      </c>
      <c r="AC19" t="n">
        <v>440.5787027707375</v>
      </c>
      <c r="AD19" t="n">
        <v>355976.9333481261</v>
      </c>
      <c r="AE19" t="n">
        <v>487063.3448008319</v>
      </c>
      <c r="AF19" t="n">
        <v>1.769285691844048e-06</v>
      </c>
      <c r="AG19" t="n">
        <v>0.6285416666666667</v>
      </c>
      <c r="AH19" t="n">
        <v>440578.7027707375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3.3212</v>
      </c>
      <c r="E20" t="n">
        <v>30.11</v>
      </c>
      <c r="F20" t="n">
        <v>27.19</v>
      </c>
      <c r="G20" t="n">
        <v>116.53</v>
      </c>
      <c r="H20" t="n">
        <v>1.65</v>
      </c>
      <c r="I20" t="n">
        <v>14</v>
      </c>
      <c r="J20" t="n">
        <v>204.26</v>
      </c>
      <c r="K20" t="n">
        <v>52.44</v>
      </c>
      <c r="L20" t="n">
        <v>19</v>
      </c>
      <c r="M20" t="n">
        <v>12</v>
      </c>
      <c r="N20" t="n">
        <v>42.82</v>
      </c>
      <c r="O20" t="n">
        <v>25426.72</v>
      </c>
      <c r="P20" t="n">
        <v>337.86</v>
      </c>
      <c r="Q20" t="n">
        <v>446.56</v>
      </c>
      <c r="R20" t="n">
        <v>63.06</v>
      </c>
      <c r="S20" t="n">
        <v>40.63</v>
      </c>
      <c r="T20" t="n">
        <v>6112.6</v>
      </c>
      <c r="U20" t="n">
        <v>0.64</v>
      </c>
      <c r="V20" t="n">
        <v>0.76</v>
      </c>
      <c r="W20" t="n">
        <v>2.63</v>
      </c>
      <c r="X20" t="n">
        <v>0.36</v>
      </c>
      <c r="Y20" t="n">
        <v>0.5</v>
      </c>
      <c r="Z20" t="n">
        <v>10</v>
      </c>
      <c r="AA20" t="n">
        <v>354.4805192784787</v>
      </c>
      <c r="AB20" t="n">
        <v>485.0158850536108</v>
      </c>
      <c r="AC20" t="n">
        <v>438.7266497081634</v>
      </c>
      <c r="AD20" t="n">
        <v>354480.5192784787</v>
      </c>
      <c r="AE20" t="n">
        <v>485015.8850536108</v>
      </c>
      <c r="AF20" t="n">
        <v>1.772808676688727e-06</v>
      </c>
      <c r="AG20" t="n">
        <v>0.6272916666666667</v>
      </c>
      <c r="AH20" t="n">
        <v>438726.6497081635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3.3266</v>
      </c>
      <c r="E21" t="n">
        <v>30.06</v>
      </c>
      <c r="F21" t="n">
        <v>27.18</v>
      </c>
      <c r="G21" t="n">
        <v>125.44</v>
      </c>
      <c r="H21" t="n">
        <v>1.73</v>
      </c>
      <c r="I21" t="n">
        <v>13</v>
      </c>
      <c r="J21" t="n">
        <v>205.85</v>
      </c>
      <c r="K21" t="n">
        <v>52.44</v>
      </c>
      <c r="L21" t="n">
        <v>20</v>
      </c>
      <c r="M21" t="n">
        <v>11</v>
      </c>
      <c r="N21" t="n">
        <v>43.41</v>
      </c>
      <c r="O21" t="n">
        <v>25622.45</v>
      </c>
      <c r="P21" t="n">
        <v>335.01</v>
      </c>
      <c r="Q21" t="n">
        <v>446.56</v>
      </c>
      <c r="R21" t="n">
        <v>62.61</v>
      </c>
      <c r="S21" t="n">
        <v>40.63</v>
      </c>
      <c r="T21" t="n">
        <v>5888.73</v>
      </c>
      <c r="U21" t="n">
        <v>0.65</v>
      </c>
      <c r="V21" t="n">
        <v>0.76</v>
      </c>
      <c r="W21" t="n">
        <v>2.63</v>
      </c>
      <c r="X21" t="n">
        <v>0.35</v>
      </c>
      <c r="Y21" t="n">
        <v>0.5</v>
      </c>
      <c r="Z21" t="n">
        <v>10</v>
      </c>
      <c r="AA21" t="n">
        <v>351.7972586223699</v>
      </c>
      <c r="AB21" t="n">
        <v>481.3445294468171</v>
      </c>
      <c r="AC21" t="n">
        <v>435.4056831277023</v>
      </c>
      <c r="AD21" t="n">
        <v>351797.2586223699</v>
      </c>
      <c r="AE21" t="n">
        <v>481344.5294468171</v>
      </c>
      <c r="AF21" t="n">
        <v>1.775691118834373e-06</v>
      </c>
      <c r="AG21" t="n">
        <v>0.62625</v>
      </c>
      <c r="AH21" t="n">
        <v>435405.6831277023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3.3269</v>
      </c>
      <c r="E22" t="n">
        <v>30.06</v>
      </c>
      <c r="F22" t="n">
        <v>27.18</v>
      </c>
      <c r="G22" t="n">
        <v>125.43</v>
      </c>
      <c r="H22" t="n">
        <v>1.8</v>
      </c>
      <c r="I22" t="n">
        <v>13</v>
      </c>
      <c r="J22" t="n">
        <v>207.45</v>
      </c>
      <c r="K22" t="n">
        <v>52.44</v>
      </c>
      <c r="L22" t="n">
        <v>21</v>
      </c>
      <c r="M22" t="n">
        <v>11</v>
      </c>
      <c r="N22" t="n">
        <v>44</v>
      </c>
      <c r="O22" t="n">
        <v>25818.99</v>
      </c>
      <c r="P22" t="n">
        <v>336.74</v>
      </c>
      <c r="Q22" t="n">
        <v>446.56</v>
      </c>
      <c r="R22" t="n">
        <v>62.59</v>
      </c>
      <c r="S22" t="n">
        <v>40.63</v>
      </c>
      <c r="T22" t="n">
        <v>5878.97</v>
      </c>
      <c r="U22" t="n">
        <v>0.65</v>
      </c>
      <c r="V22" t="n">
        <v>0.76</v>
      </c>
      <c r="W22" t="n">
        <v>2.63</v>
      </c>
      <c r="X22" t="n">
        <v>0.35</v>
      </c>
      <c r="Y22" t="n">
        <v>0.5</v>
      </c>
      <c r="Z22" t="n">
        <v>10</v>
      </c>
      <c r="AA22" t="n">
        <v>353.0236222891066</v>
      </c>
      <c r="AB22" t="n">
        <v>483.0224943189929</v>
      </c>
      <c r="AC22" t="n">
        <v>436.9235053875161</v>
      </c>
      <c r="AD22" t="n">
        <v>353023.6222891066</v>
      </c>
      <c r="AE22" t="n">
        <v>483022.4943189929</v>
      </c>
      <c r="AF22" t="n">
        <v>1.775851254509131e-06</v>
      </c>
      <c r="AG22" t="n">
        <v>0.62625</v>
      </c>
      <c r="AH22" t="n">
        <v>436923.5053875161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3.3347</v>
      </c>
      <c r="E23" t="n">
        <v>29.99</v>
      </c>
      <c r="F23" t="n">
        <v>27.14</v>
      </c>
      <c r="G23" t="n">
        <v>135.7</v>
      </c>
      <c r="H23" t="n">
        <v>1.87</v>
      </c>
      <c r="I23" t="n">
        <v>12</v>
      </c>
      <c r="J23" t="n">
        <v>209.05</v>
      </c>
      <c r="K23" t="n">
        <v>52.44</v>
      </c>
      <c r="L23" t="n">
        <v>22</v>
      </c>
      <c r="M23" t="n">
        <v>10</v>
      </c>
      <c r="N23" t="n">
        <v>44.6</v>
      </c>
      <c r="O23" t="n">
        <v>26016.35</v>
      </c>
      <c r="P23" t="n">
        <v>333.69</v>
      </c>
      <c r="Q23" t="n">
        <v>446.56</v>
      </c>
      <c r="R23" t="n">
        <v>61.42</v>
      </c>
      <c r="S23" t="n">
        <v>40.63</v>
      </c>
      <c r="T23" t="n">
        <v>5301.93</v>
      </c>
      <c r="U23" t="n">
        <v>0.66</v>
      </c>
      <c r="V23" t="n">
        <v>0.77</v>
      </c>
      <c r="W23" t="n">
        <v>2.63</v>
      </c>
      <c r="X23" t="n">
        <v>0.31</v>
      </c>
      <c r="Y23" t="n">
        <v>0.5</v>
      </c>
      <c r="Z23" t="n">
        <v>10</v>
      </c>
      <c r="AA23" t="n">
        <v>349.8368927005986</v>
      </c>
      <c r="AB23" t="n">
        <v>478.6622703074091</v>
      </c>
      <c r="AC23" t="n">
        <v>432.979415035985</v>
      </c>
      <c r="AD23" t="n">
        <v>349836.8927005986</v>
      </c>
      <c r="AE23" t="n">
        <v>478662.2703074091</v>
      </c>
      <c r="AF23" t="n">
        <v>1.780014782052842e-06</v>
      </c>
      <c r="AG23" t="n">
        <v>0.6247916666666666</v>
      </c>
      <c r="AH23" t="n">
        <v>432979.4150359849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3.3349</v>
      </c>
      <c r="E24" t="n">
        <v>29.99</v>
      </c>
      <c r="F24" t="n">
        <v>27.14</v>
      </c>
      <c r="G24" t="n">
        <v>135.69</v>
      </c>
      <c r="H24" t="n">
        <v>1.94</v>
      </c>
      <c r="I24" t="n">
        <v>12</v>
      </c>
      <c r="J24" t="n">
        <v>210.65</v>
      </c>
      <c r="K24" t="n">
        <v>52.44</v>
      </c>
      <c r="L24" t="n">
        <v>23</v>
      </c>
      <c r="M24" t="n">
        <v>10</v>
      </c>
      <c r="N24" t="n">
        <v>45.21</v>
      </c>
      <c r="O24" t="n">
        <v>26214.54</v>
      </c>
      <c r="P24" t="n">
        <v>333.32</v>
      </c>
      <c r="Q24" t="n">
        <v>446.56</v>
      </c>
      <c r="R24" t="n">
        <v>61.49</v>
      </c>
      <c r="S24" t="n">
        <v>40.63</v>
      </c>
      <c r="T24" t="n">
        <v>5335.31</v>
      </c>
      <c r="U24" t="n">
        <v>0.66</v>
      </c>
      <c r="V24" t="n">
        <v>0.77</v>
      </c>
      <c r="W24" t="n">
        <v>2.62</v>
      </c>
      <c r="X24" t="n">
        <v>0.31</v>
      </c>
      <c r="Y24" t="n">
        <v>0.5</v>
      </c>
      <c r="Z24" t="n">
        <v>10</v>
      </c>
      <c r="AA24" t="n">
        <v>349.5478214295269</v>
      </c>
      <c r="AB24" t="n">
        <v>478.2667502414044</v>
      </c>
      <c r="AC24" t="n">
        <v>432.6216428499638</v>
      </c>
      <c r="AD24" t="n">
        <v>349547.821429527</v>
      </c>
      <c r="AE24" t="n">
        <v>478266.7502414044</v>
      </c>
      <c r="AF24" t="n">
        <v>1.780121539169347e-06</v>
      </c>
      <c r="AG24" t="n">
        <v>0.6247916666666666</v>
      </c>
      <c r="AH24" t="n">
        <v>432621.6428499639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3.3433</v>
      </c>
      <c r="E25" t="n">
        <v>29.91</v>
      </c>
      <c r="F25" t="n">
        <v>27.1</v>
      </c>
      <c r="G25" t="n">
        <v>147.81</v>
      </c>
      <c r="H25" t="n">
        <v>2.01</v>
      </c>
      <c r="I25" t="n">
        <v>11</v>
      </c>
      <c r="J25" t="n">
        <v>212.27</v>
      </c>
      <c r="K25" t="n">
        <v>52.44</v>
      </c>
      <c r="L25" t="n">
        <v>24</v>
      </c>
      <c r="M25" t="n">
        <v>9</v>
      </c>
      <c r="N25" t="n">
        <v>45.82</v>
      </c>
      <c r="O25" t="n">
        <v>26413.56</v>
      </c>
      <c r="P25" t="n">
        <v>331.12</v>
      </c>
      <c r="Q25" t="n">
        <v>446.56</v>
      </c>
      <c r="R25" t="n">
        <v>60.08</v>
      </c>
      <c r="S25" t="n">
        <v>40.63</v>
      </c>
      <c r="T25" t="n">
        <v>4633.7</v>
      </c>
      <c r="U25" t="n">
        <v>0.68</v>
      </c>
      <c r="V25" t="n">
        <v>0.77</v>
      </c>
      <c r="W25" t="n">
        <v>2.63</v>
      </c>
      <c r="X25" t="n">
        <v>0.27</v>
      </c>
      <c r="Y25" t="n">
        <v>0.5</v>
      </c>
      <c r="Z25" t="n">
        <v>10</v>
      </c>
      <c r="AA25" t="n">
        <v>346.9294493670297</v>
      </c>
      <c r="AB25" t="n">
        <v>474.6841780710729</v>
      </c>
      <c r="AC25" t="n">
        <v>429.3809863393972</v>
      </c>
      <c r="AD25" t="n">
        <v>346929.4493670298</v>
      </c>
      <c r="AE25" t="n">
        <v>474684.1780710729</v>
      </c>
      <c r="AF25" t="n">
        <v>1.784605338062574e-06</v>
      </c>
      <c r="AG25" t="n">
        <v>0.623125</v>
      </c>
      <c r="AH25" t="n">
        <v>429380.9863393972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3.3413</v>
      </c>
      <c r="E26" t="n">
        <v>29.93</v>
      </c>
      <c r="F26" t="n">
        <v>27.12</v>
      </c>
      <c r="G26" t="n">
        <v>147.91</v>
      </c>
      <c r="H26" t="n">
        <v>2.08</v>
      </c>
      <c r="I26" t="n">
        <v>11</v>
      </c>
      <c r="J26" t="n">
        <v>213.89</v>
      </c>
      <c r="K26" t="n">
        <v>52.44</v>
      </c>
      <c r="L26" t="n">
        <v>25</v>
      </c>
      <c r="M26" t="n">
        <v>9</v>
      </c>
      <c r="N26" t="n">
        <v>46.44</v>
      </c>
      <c r="O26" t="n">
        <v>26613.43</v>
      </c>
      <c r="P26" t="n">
        <v>331.38</v>
      </c>
      <c r="Q26" t="n">
        <v>446.56</v>
      </c>
      <c r="R26" t="n">
        <v>60.65</v>
      </c>
      <c r="S26" t="n">
        <v>40.63</v>
      </c>
      <c r="T26" t="n">
        <v>4917.99</v>
      </c>
      <c r="U26" t="n">
        <v>0.67</v>
      </c>
      <c r="V26" t="n">
        <v>0.77</v>
      </c>
      <c r="W26" t="n">
        <v>2.63</v>
      </c>
      <c r="X26" t="n">
        <v>0.29</v>
      </c>
      <c r="Y26" t="n">
        <v>0.5</v>
      </c>
      <c r="Z26" t="n">
        <v>10</v>
      </c>
      <c r="AA26" t="n">
        <v>347.4007094083297</v>
      </c>
      <c r="AB26" t="n">
        <v>475.3289768501052</v>
      </c>
      <c r="AC26" t="n">
        <v>429.9642464279393</v>
      </c>
      <c r="AD26" t="n">
        <v>347400.7094083297</v>
      </c>
      <c r="AE26" t="n">
        <v>475328.9768501052</v>
      </c>
      <c r="AF26" t="n">
        <v>1.78353776689752e-06</v>
      </c>
      <c r="AG26" t="n">
        <v>0.6235416666666667</v>
      </c>
      <c r="AH26" t="n">
        <v>429964.2464279393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3.3417</v>
      </c>
      <c r="E27" t="n">
        <v>29.92</v>
      </c>
      <c r="F27" t="n">
        <v>27.11</v>
      </c>
      <c r="G27" t="n">
        <v>147.89</v>
      </c>
      <c r="H27" t="n">
        <v>2.14</v>
      </c>
      <c r="I27" t="n">
        <v>11</v>
      </c>
      <c r="J27" t="n">
        <v>215.51</v>
      </c>
      <c r="K27" t="n">
        <v>52.44</v>
      </c>
      <c r="L27" t="n">
        <v>26</v>
      </c>
      <c r="M27" t="n">
        <v>9</v>
      </c>
      <c r="N27" t="n">
        <v>47.07</v>
      </c>
      <c r="O27" t="n">
        <v>26814.17</v>
      </c>
      <c r="P27" t="n">
        <v>328.62</v>
      </c>
      <c r="Q27" t="n">
        <v>446.56</v>
      </c>
      <c r="R27" t="n">
        <v>60.61</v>
      </c>
      <c r="S27" t="n">
        <v>40.63</v>
      </c>
      <c r="T27" t="n">
        <v>4899.33</v>
      </c>
      <c r="U27" t="n">
        <v>0.67</v>
      </c>
      <c r="V27" t="n">
        <v>0.77</v>
      </c>
      <c r="W27" t="n">
        <v>2.62</v>
      </c>
      <c r="X27" t="n">
        <v>0.29</v>
      </c>
      <c r="Y27" t="n">
        <v>0.5</v>
      </c>
      <c r="Z27" t="n">
        <v>10</v>
      </c>
      <c r="AA27" t="n">
        <v>345.3230506736892</v>
      </c>
      <c r="AB27" t="n">
        <v>472.4862325095357</v>
      </c>
      <c r="AC27" t="n">
        <v>427.3928096174171</v>
      </c>
      <c r="AD27" t="n">
        <v>345323.0506736892</v>
      </c>
      <c r="AE27" t="n">
        <v>472486.2325095357</v>
      </c>
      <c r="AF27" t="n">
        <v>1.78375128113053e-06</v>
      </c>
      <c r="AG27" t="n">
        <v>0.6233333333333334</v>
      </c>
      <c r="AH27" t="n">
        <v>427392.809617417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3.349</v>
      </c>
      <c r="E28" t="n">
        <v>29.86</v>
      </c>
      <c r="F28" t="n">
        <v>27.08</v>
      </c>
      <c r="G28" t="n">
        <v>162.5</v>
      </c>
      <c r="H28" t="n">
        <v>2.21</v>
      </c>
      <c r="I28" t="n">
        <v>10</v>
      </c>
      <c r="J28" t="n">
        <v>217.15</v>
      </c>
      <c r="K28" t="n">
        <v>52.44</v>
      </c>
      <c r="L28" t="n">
        <v>27</v>
      </c>
      <c r="M28" t="n">
        <v>8</v>
      </c>
      <c r="N28" t="n">
        <v>47.71</v>
      </c>
      <c r="O28" t="n">
        <v>27015.77</v>
      </c>
      <c r="P28" t="n">
        <v>328.91</v>
      </c>
      <c r="Q28" t="n">
        <v>446.56</v>
      </c>
      <c r="R28" t="n">
        <v>59.47</v>
      </c>
      <c r="S28" t="n">
        <v>40.63</v>
      </c>
      <c r="T28" t="n">
        <v>4335.19</v>
      </c>
      <c r="U28" t="n">
        <v>0.68</v>
      </c>
      <c r="V28" t="n">
        <v>0.77</v>
      </c>
      <c r="W28" t="n">
        <v>2.63</v>
      </c>
      <c r="X28" t="n">
        <v>0.26</v>
      </c>
      <c r="Y28" t="n">
        <v>0.5</v>
      </c>
      <c r="Z28" t="n">
        <v>10</v>
      </c>
      <c r="AA28" t="n">
        <v>344.6697547248107</v>
      </c>
      <c r="AB28" t="n">
        <v>471.5923641708969</v>
      </c>
      <c r="AC28" t="n">
        <v>426.584250818466</v>
      </c>
      <c r="AD28" t="n">
        <v>344669.7547248107</v>
      </c>
      <c r="AE28" t="n">
        <v>471592.3641708969</v>
      </c>
      <c r="AF28" t="n">
        <v>1.787647915882978e-06</v>
      </c>
      <c r="AG28" t="n">
        <v>0.6220833333333333</v>
      </c>
      <c r="AH28" t="n">
        <v>426584.2508184661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3.3491</v>
      </c>
      <c r="E29" t="n">
        <v>29.86</v>
      </c>
      <c r="F29" t="n">
        <v>27.08</v>
      </c>
      <c r="G29" t="n">
        <v>162.49</v>
      </c>
      <c r="H29" t="n">
        <v>2.27</v>
      </c>
      <c r="I29" t="n">
        <v>10</v>
      </c>
      <c r="J29" t="n">
        <v>218.79</v>
      </c>
      <c r="K29" t="n">
        <v>52.44</v>
      </c>
      <c r="L29" t="n">
        <v>28</v>
      </c>
      <c r="M29" t="n">
        <v>8</v>
      </c>
      <c r="N29" t="n">
        <v>48.35</v>
      </c>
      <c r="O29" t="n">
        <v>27218.26</v>
      </c>
      <c r="P29" t="n">
        <v>327.48</v>
      </c>
      <c r="Q29" t="n">
        <v>446.56</v>
      </c>
      <c r="R29" t="n">
        <v>59.6</v>
      </c>
      <c r="S29" t="n">
        <v>40.63</v>
      </c>
      <c r="T29" t="n">
        <v>4399.3</v>
      </c>
      <c r="U29" t="n">
        <v>0.68</v>
      </c>
      <c r="V29" t="n">
        <v>0.77</v>
      </c>
      <c r="W29" t="n">
        <v>2.62</v>
      </c>
      <c r="X29" t="n">
        <v>0.25</v>
      </c>
      <c r="Y29" t="n">
        <v>0.5</v>
      </c>
      <c r="Z29" t="n">
        <v>10</v>
      </c>
      <c r="AA29" t="n">
        <v>343.6268735414586</v>
      </c>
      <c r="AB29" t="n">
        <v>470.165448127164</v>
      </c>
      <c r="AC29" t="n">
        <v>425.2935176392576</v>
      </c>
      <c r="AD29" t="n">
        <v>343626.8735414586</v>
      </c>
      <c r="AE29" t="n">
        <v>470165.448127164</v>
      </c>
      <c r="AF29" t="n">
        <v>1.787701294441231e-06</v>
      </c>
      <c r="AG29" t="n">
        <v>0.6220833333333333</v>
      </c>
      <c r="AH29" t="n">
        <v>425293.5176392577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3.3565</v>
      </c>
      <c r="E30" t="n">
        <v>29.79</v>
      </c>
      <c r="F30" t="n">
        <v>27.05</v>
      </c>
      <c r="G30" t="n">
        <v>180.35</v>
      </c>
      <c r="H30" t="n">
        <v>2.34</v>
      </c>
      <c r="I30" t="n">
        <v>9</v>
      </c>
      <c r="J30" t="n">
        <v>220.44</v>
      </c>
      <c r="K30" t="n">
        <v>52.44</v>
      </c>
      <c r="L30" t="n">
        <v>29</v>
      </c>
      <c r="M30" t="n">
        <v>7</v>
      </c>
      <c r="N30" t="n">
        <v>49</v>
      </c>
      <c r="O30" t="n">
        <v>27421.64</v>
      </c>
      <c r="P30" t="n">
        <v>323.88</v>
      </c>
      <c r="Q30" t="n">
        <v>446.56</v>
      </c>
      <c r="R30" t="n">
        <v>58.62</v>
      </c>
      <c r="S30" t="n">
        <v>40.63</v>
      </c>
      <c r="T30" t="n">
        <v>3913.81</v>
      </c>
      <c r="U30" t="n">
        <v>0.6899999999999999</v>
      </c>
      <c r="V30" t="n">
        <v>0.77</v>
      </c>
      <c r="W30" t="n">
        <v>2.62</v>
      </c>
      <c r="X30" t="n">
        <v>0.22</v>
      </c>
      <c r="Y30" t="n">
        <v>0.5</v>
      </c>
      <c r="Z30" t="n">
        <v>10</v>
      </c>
      <c r="AA30" t="n">
        <v>340.1646483463309</v>
      </c>
      <c r="AB30" t="n">
        <v>465.4282788725948</v>
      </c>
      <c r="AC30" t="n">
        <v>421.0084571696857</v>
      </c>
      <c r="AD30" t="n">
        <v>340164.6483463309</v>
      </c>
      <c r="AE30" t="n">
        <v>465428.2788725948</v>
      </c>
      <c r="AF30" t="n">
        <v>1.79165130775193e-06</v>
      </c>
      <c r="AG30" t="n">
        <v>0.620625</v>
      </c>
      <c r="AH30" t="n">
        <v>421008.4571696857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3.3564</v>
      </c>
      <c r="E31" t="n">
        <v>29.79</v>
      </c>
      <c r="F31" t="n">
        <v>27.05</v>
      </c>
      <c r="G31" t="n">
        <v>180.36</v>
      </c>
      <c r="H31" t="n">
        <v>2.4</v>
      </c>
      <c r="I31" t="n">
        <v>9</v>
      </c>
      <c r="J31" t="n">
        <v>222.1</v>
      </c>
      <c r="K31" t="n">
        <v>52.44</v>
      </c>
      <c r="L31" t="n">
        <v>30</v>
      </c>
      <c r="M31" t="n">
        <v>7</v>
      </c>
      <c r="N31" t="n">
        <v>49.65</v>
      </c>
      <c r="O31" t="n">
        <v>27625.93</v>
      </c>
      <c r="P31" t="n">
        <v>325.5</v>
      </c>
      <c r="Q31" t="n">
        <v>446.56</v>
      </c>
      <c r="R31" t="n">
        <v>58.66</v>
      </c>
      <c r="S31" t="n">
        <v>40.63</v>
      </c>
      <c r="T31" t="n">
        <v>3933.89</v>
      </c>
      <c r="U31" t="n">
        <v>0.6899999999999999</v>
      </c>
      <c r="V31" t="n">
        <v>0.77</v>
      </c>
      <c r="W31" t="n">
        <v>2.62</v>
      </c>
      <c r="X31" t="n">
        <v>0.23</v>
      </c>
      <c r="Y31" t="n">
        <v>0.5</v>
      </c>
      <c r="Z31" t="n">
        <v>10</v>
      </c>
      <c r="AA31" t="n">
        <v>341.342042766436</v>
      </c>
      <c r="AB31" t="n">
        <v>467.0392418611583</v>
      </c>
      <c r="AC31" t="n">
        <v>422.4656721116215</v>
      </c>
      <c r="AD31" t="n">
        <v>341342.0427664359</v>
      </c>
      <c r="AE31" t="n">
        <v>467039.2418611583</v>
      </c>
      <c r="AF31" t="n">
        <v>1.791597929193677e-06</v>
      </c>
      <c r="AG31" t="n">
        <v>0.620625</v>
      </c>
      <c r="AH31" t="n">
        <v>422465.6721116215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3.3552</v>
      </c>
      <c r="E32" t="n">
        <v>29.8</v>
      </c>
      <c r="F32" t="n">
        <v>27.06</v>
      </c>
      <c r="G32" t="n">
        <v>180.43</v>
      </c>
      <c r="H32" t="n">
        <v>2.46</v>
      </c>
      <c r="I32" t="n">
        <v>9</v>
      </c>
      <c r="J32" t="n">
        <v>223.76</v>
      </c>
      <c r="K32" t="n">
        <v>52.44</v>
      </c>
      <c r="L32" t="n">
        <v>31</v>
      </c>
      <c r="M32" t="n">
        <v>7</v>
      </c>
      <c r="N32" t="n">
        <v>50.32</v>
      </c>
      <c r="O32" t="n">
        <v>27831.27</v>
      </c>
      <c r="P32" t="n">
        <v>325.74</v>
      </c>
      <c r="Q32" t="n">
        <v>446.56</v>
      </c>
      <c r="R32" t="n">
        <v>58.91</v>
      </c>
      <c r="S32" t="n">
        <v>40.63</v>
      </c>
      <c r="T32" t="n">
        <v>4057.78</v>
      </c>
      <c r="U32" t="n">
        <v>0.6899999999999999</v>
      </c>
      <c r="V32" t="n">
        <v>0.77</v>
      </c>
      <c r="W32" t="n">
        <v>2.63</v>
      </c>
      <c r="X32" t="n">
        <v>0.24</v>
      </c>
      <c r="Y32" t="n">
        <v>0.5</v>
      </c>
      <c r="Z32" t="n">
        <v>10</v>
      </c>
      <c r="AA32" t="n">
        <v>341.674429871412</v>
      </c>
      <c r="AB32" t="n">
        <v>467.4940285620707</v>
      </c>
      <c r="AC32" t="n">
        <v>422.8770546080958</v>
      </c>
      <c r="AD32" t="n">
        <v>341674.429871412</v>
      </c>
      <c r="AE32" t="n">
        <v>467494.0285620707</v>
      </c>
      <c r="AF32" t="n">
        <v>1.790957386494645e-06</v>
      </c>
      <c r="AG32" t="n">
        <v>0.6208333333333333</v>
      </c>
      <c r="AH32" t="n">
        <v>422877.0546080958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3.3545</v>
      </c>
      <c r="E33" t="n">
        <v>29.81</v>
      </c>
      <c r="F33" t="n">
        <v>27.07</v>
      </c>
      <c r="G33" t="n">
        <v>180.47</v>
      </c>
      <c r="H33" t="n">
        <v>2.52</v>
      </c>
      <c r="I33" t="n">
        <v>9</v>
      </c>
      <c r="J33" t="n">
        <v>225.43</v>
      </c>
      <c r="K33" t="n">
        <v>52.44</v>
      </c>
      <c r="L33" t="n">
        <v>32</v>
      </c>
      <c r="M33" t="n">
        <v>7</v>
      </c>
      <c r="N33" t="n">
        <v>50.99</v>
      </c>
      <c r="O33" t="n">
        <v>28037.42</v>
      </c>
      <c r="P33" t="n">
        <v>322.94</v>
      </c>
      <c r="Q33" t="n">
        <v>446.56</v>
      </c>
      <c r="R33" t="n">
        <v>59.18</v>
      </c>
      <c r="S33" t="n">
        <v>40.63</v>
      </c>
      <c r="T33" t="n">
        <v>4194.44</v>
      </c>
      <c r="U33" t="n">
        <v>0.6899999999999999</v>
      </c>
      <c r="V33" t="n">
        <v>0.77</v>
      </c>
      <c r="W33" t="n">
        <v>2.62</v>
      </c>
      <c r="X33" t="n">
        <v>0.24</v>
      </c>
      <c r="Y33" t="n">
        <v>0.5</v>
      </c>
      <c r="Z33" t="n">
        <v>10</v>
      </c>
      <c r="AA33" t="n">
        <v>339.7648144231283</v>
      </c>
      <c r="AB33" t="n">
        <v>464.8812084594412</v>
      </c>
      <c r="AC33" t="n">
        <v>420.5135983889454</v>
      </c>
      <c r="AD33" t="n">
        <v>339764.8144231283</v>
      </c>
      <c r="AE33" t="n">
        <v>464881.2084594412</v>
      </c>
      <c r="AF33" t="n">
        <v>1.790583736586876e-06</v>
      </c>
      <c r="AG33" t="n">
        <v>0.6210416666666666</v>
      </c>
      <c r="AH33" t="n">
        <v>420513.5983889453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3.3646</v>
      </c>
      <c r="E34" t="n">
        <v>29.72</v>
      </c>
      <c r="F34" t="n">
        <v>27.02</v>
      </c>
      <c r="G34" t="n">
        <v>202.62</v>
      </c>
      <c r="H34" t="n">
        <v>2.58</v>
      </c>
      <c r="I34" t="n">
        <v>8</v>
      </c>
      <c r="J34" t="n">
        <v>227.11</v>
      </c>
      <c r="K34" t="n">
        <v>52.44</v>
      </c>
      <c r="L34" t="n">
        <v>33</v>
      </c>
      <c r="M34" t="n">
        <v>6</v>
      </c>
      <c r="N34" t="n">
        <v>51.67</v>
      </c>
      <c r="O34" t="n">
        <v>28244.51</v>
      </c>
      <c r="P34" t="n">
        <v>320.13</v>
      </c>
      <c r="Q34" t="n">
        <v>446.56</v>
      </c>
      <c r="R34" t="n">
        <v>57.33</v>
      </c>
      <c r="S34" t="n">
        <v>40.63</v>
      </c>
      <c r="T34" t="n">
        <v>3274.28</v>
      </c>
      <c r="U34" t="n">
        <v>0.71</v>
      </c>
      <c r="V34" t="n">
        <v>0.77</v>
      </c>
      <c r="W34" t="n">
        <v>2.62</v>
      </c>
      <c r="X34" t="n">
        <v>0.19</v>
      </c>
      <c r="Y34" t="n">
        <v>0.5</v>
      </c>
      <c r="Z34" t="n">
        <v>10</v>
      </c>
      <c r="AA34" t="n">
        <v>336.5406204129975</v>
      </c>
      <c r="AB34" t="n">
        <v>460.4697239733794</v>
      </c>
      <c r="AC34" t="n">
        <v>416.5231397906759</v>
      </c>
      <c r="AD34" t="n">
        <v>336540.6204129975</v>
      </c>
      <c r="AE34" t="n">
        <v>460469.7239733794</v>
      </c>
      <c r="AF34" t="n">
        <v>1.795974970970399e-06</v>
      </c>
      <c r="AG34" t="n">
        <v>0.6191666666666666</v>
      </c>
      <c r="AH34" t="n">
        <v>416523.1397906759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3.3632</v>
      </c>
      <c r="E35" t="n">
        <v>29.73</v>
      </c>
      <c r="F35" t="n">
        <v>27.03</v>
      </c>
      <c r="G35" t="n">
        <v>202.72</v>
      </c>
      <c r="H35" t="n">
        <v>2.64</v>
      </c>
      <c r="I35" t="n">
        <v>8</v>
      </c>
      <c r="J35" t="n">
        <v>228.8</v>
      </c>
      <c r="K35" t="n">
        <v>52.44</v>
      </c>
      <c r="L35" t="n">
        <v>34</v>
      </c>
      <c r="M35" t="n">
        <v>6</v>
      </c>
      <c r="N35" t="n">
        <v>52.36</v>
      </c>
      <c r="O35" t="n">
        <v>28452.56</v>
      </c>
      <c r="P35" t="n">
        <v>321.06</v>
      </c>
      <c r="Q35" t="n">
        <v>446.56</v>
      </c>
      <c r="R35" t="n">
        <v>57.71</v>
      </c>
      <c r="S35" t="n">
        <v>40.63</v>
      </c>
      <c r="T35" t="n">
        <v>3465.63</v>
      </c>
      <c r="U35" t="n">
        <v>0.7</v>
      </c>
      <c r="V35" t="n">
        <v>0.77</v>
      </c>
      <c r="W35" t="n">
        <v>2.62</v>
      </c>
      <c r="X35" t="n">
        <v>0.2</v>
      </c>
      <c r="Y35" t="n">
        <v>0.5</v>
      </c>
      <c r="Z35" t="n">
        <v>10</v>
      </c>
      <c r="AA35" t="n">
        <v>337.3864857383957</v>
      </c>
      <c r="AB35" t="n">
        <v>461.6270742285335</v>
      </c>
      <c r="AC35" t="n">
        <v>417.5700341618294</v>
      </c>
      <c r="AD35" t="n">
        <v>337386.4857383957</v>
      </c>
      <c r="AE35" t="n">
        <v>461627.0742285335</v>
      </c>
      <c r="AF35" t="n">
        <v>1.795227671154862e-06</v>
      </c>
      <c r="AG35" t="n">
        <v>0.619375</v>
      </c>
      <c r="AH35" t="n">
        <v>417570.0341618294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3.3636</v>
      </c>
      <c r="E36" t="n">
        <v>29.73</v>
      </c>
      <c r="F36" t="n">
        <v>27.02</v>
      </c>
      <c r="G36" t="n">
        <v>202.69</v>
      </c>
      <c r="H36" t="n">
        <v>2.7</v>
      </c>
      <c r="I36" t="n">
        <v>8</v>
      </c>
      <c r="J36" t="n">
        <v>230.49</v>
      </c>
      <c r="K36" t="n">
        <v>52.44</v>
      </c>
      <c r="L36" t="n">
        <v>35</v>
      </c>
      <c r="M36" t="n">
        <v>6</v>
      </c>
      <c r="N36" t="n">
        <v>53.05</v>
      </c>
      <c r="O36" t="n">
        <v>28661.58</v>
      </c>
      <c r="P36" t="n">
        <v>321.66</v>
      </c>
      <c r="Q36" t="n">
        <v>446.56</v>
      </c>
      <c r="R36" t="n">
        <v>57.6</v>
      </c>
      <c r="S36" t="n">
        <v>40.63</v>
      </c>
      <c r="T36" t="n">
        <v>3411.67</v>
      </c>
      <c r="U36" t="n">
        <v>0.71</v>
      </c>
      <c r="V36" t="n">
        <v>0.77</v>
      </c>
      <c r="W36" t="n">
        <v>2.62</v>
      </c>
      <c r="X36" t="n">
        <v>0.2</v>
      </c>
      <c r="Y36" t="n">
        <v>0.5</v>
      </c>
      <c r="Z36" t="n">
        <v>10</v>
      </c>
      <c r="AA36" t="n">
        <v>337.7404590093587</v>
      </c>
      <c r="AB36" t="n">
        <v>462.1113960740637</v>
      </c>
      <c r="AC36" t="n">
        <v>418.0081330101722</v>
      </c>
      <c r="AD36" t="n">
        <v>337740.4590093587</v>
      </c>
      <c r="AE36" t="n">
        <v>462111.3960740637</v>
      </c>
      <c r="AF36" t="n">
        <v>1.795441185387872e-06</v>
      </c>
      <c r="AG36" t="n">
        <v>0.619375</v>
      </c>
      <c r="AH36" t="n">
        <v>418008.1330101722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3.3631</v>
      </c>
      <c r="E37" t="n">
        <v>29.73</v>
      </c>
      <c r="F37" t="n">
        <v>27.03</v>
      </c>
      <c r="G37" t="n">
        <v>202.72</v>
      </c>
      <c r="H37" t="n">
        <v>2.76</v>
      </c>
      <c r="I37" t="n">
        <v>8</v>
      </c>
      <c r="J37" t="n">
        <v>232.2</v>
      </c>
      <c r="K37" t="n">
        <v>52.44</v>
      </c>
      <c r="L37" t="n">
        <v>36</v>
      </c>
      <c r="M37" t="n">
        <v>6</v>
      </c>
      <c r="N37" t="n">
        <v>53.75</v>
      </c>
      <c r="O37" t="n">
        <v>28871.58</v>
      </c>
      <c r="P37" t="n">
        <v>319.28</v>
      </c>
      <c r="Q37" t="n">
        <v>446.56</v>
      </c>
      <c r="R37" t="n">
        <v>57.88</v>
      </c>
      <c r="S37" t="n">
        <v>40.63</v>
      </c>
      <c r="T37" t="n">
        <v>3550.04</v>
      </c>
      <c r="U37" t="n">
        <v>0.7</v>
      </c>
      <c r="V37" t="n">
        <v>0.77</v>
      </c>
      <c r="W37" t="n">
        <v>2.62</v>
      </c>
      <c r="X37" t="n">
        <v>0.2</v>
      </c>
      <c r="Y37" t="n">
        <v>0.5</v>
      </c>
      <c r="Z37" t="n">
        <v>10</v>
      </c>
      <c r="AA37" t="n">
        <v>336.1162663799768</v>
      </c>
      <c r="AB37" t="n">
        <v>459.8891040642217</v>
      </c>
      <c r="AC37" t="n">
        <v>415.9979334307431</v>
      </c>
      <c r="AD37" t="n">
        <v>336116.2663799768</v>
      </c>
      <c r="AE37" t="n">
        <v>459889.1040642217</v>
      </c>
      <c r="AF37" t="n">
        <v>1.795174292596609e-06</v>
      </c>
      <c r="AG37" t="n">
        <v>0.619375</v>
      </c>
      <c r="AH37" t="n">
        <v>415997.9334307431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3.3636</v>
      </c>
      <c r="E38" t="n">
        <v>29.73</v>
      </c>
      <c r="F38" t="n">
        <v>27.03</v>
      </c>
      <c r="G38" t="n">
        <v>202.69</v>
      </c>
      <c r="H38" t="n">
        <v>2.81</v>
      </c>
      <c r="I38" t="n">
        <v>8</v>
      </c>
      <c r="J38" t="n">
        <v>233.91</v>
      </c>
      <c r="K38" t="n">
        <v>52.44</v>
      </c>
      <c r="L38" t="n">
        <v>37</v>
      </c>
      <c r="M38" t="n">
        <v>6</v>
      </c>
      <c r="N38" t="n">
        <v>54.46</v>
      </c>
      <c r="O38" t="n">
        <v>29082.59</v>
      </c>
      <c r="P38" t="n">
        <v>317.69</v>
      </c>
      <c r="Q38" t="n">
        <v>446.56</v>
      </c>
      <c r="R38" t="n">
        <v>57.7</v>
      </c>
      <c r="S38" t="n">
        <v>40.63</v>
      </c>
      <c r="T38" t="n">
        <v>3458.59</v>
      </c>
      <c r="U38" t="n">
        <v>0.7</v>
      </c>
      <c r="V38" t="n">
        <v>0.77</v>
      </c>
      <c r="W38" t="n">
        <v>2.62</v>
      </c>
      <c r="X38" t="n">
        <v>0.2</v>
      </c>
      <c r="Y38" t="n">
        <v>0.5</v>
      </c>
      <c r="Z38" t="n">
        <v>10</v>
      </c>
      <c r="AA38" t="n">
        <v>334.9236122498435</v>
      </c>
      <c r="AB38" t="n">
        <v>458.2572620671867</v>
      </c>
      <c r="AC38" t="n">
        <v>414.5218321436004</v>
      </c>
      <c r="AD38" t="n">
        <v>334923.6122498435</v>
      </c>
      <c r="AE38" t="n">
        <v>458257.2620671866</v>
      </c>
      <c r="AF38" t="n">
        <v>1.795441185387872e-06</v>
      </c>
      <c r="AG38" t="n">
        <v>0.619375</v>
      </c>
      <c r="AH38" t="n">
        <v>414521.8321436004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3.3697</v>
      </c>
      <c r="E39" t="n">
        <v>29.68</v>
      </c>
      <c r="F39" t="n">
        <v>27.01</v>
      </c>
      <c r="G39" t="n">
        <v>231.49</v>
      </c>
      <c r="H39" t="n">
        <v>2.87</v>
      </c>
      <c r="I39" t="n">
        <v>7</v>
      </c>
      <c r="J39" t="n">
        <v>235.63</v>
      </c>
      <c r="K39" t="n">
        <v>52.44</v>
      </c>
      <c r="L39" t="n">
        <v>38</v>
      </c>
      <c r="M39" t="n">
        <v>5</v>
      </c>
      <c r="N39" t="n">
        <v>55.18</v>
      </c>
      <c r="O39" t="n">
        <v>29294.6</v>
      </c>
      <c r="P39" t="n">
        <v>315.59</v>
      </c>
      <c r="Q39" t="n">
        <v>446.57</v>
      </c>
      <c r="R39" t="n">
        <v>57.16</v>
      </c>
      <c r="S39" t="n">
        <v>40.63</v>
      </c>
      <c r="T39" t="n">
        <v>3195.12</v>
      </c>
      <c r="U39" t="n">
        <v>0.71</v>
      </c>
      <c r="V39" t="n">
        <v>0.77</v>
      </c>
      <c r="W39" t="n">
        <v>2.62</v>
      </c>
      <c r="X39" t="n">
        <v>0.18</v>
      </c>
      <c r="Y39" t="n">
        <v>0.5</v>
      </c>
      <c r="Z39" t="n">
        <v>10</v>
      </c>
      <c r="AA39" t="n">
        <v>332.737749444507</v>
      </c>
      <c r="AB39" t="n">
        <v>455.2664681434641</v>
      </c>
      <c r="AC39" t="n">
        <v>411.8164753943523</v>
      </c>
      <c r="AD39" t="n">
        <v>332737.749444507</v>
      </c>
      <c r="AE39" t="n">
        <v>455266.4681434641</v>
      </c>
      <c r="AF39" t="n">
        <v>1.798697277441287e-06</v>
      </c>
      <c r="AG39" t="n">
        <v>0.6183333333333333</v>
      </c>
      <c r="AH39" t="n">
        <v>411816.4753943523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3.3705</v>
      </c>
      <c r="E40" t="n">
        <v>29.67</v>
      </c>
      <c r="F40" t="n">
        <v>27</v>
      </c>
      <c r="G40" t="n">
        <v>231.43</v>
      </c>
      <c r="H40" t="n">
        <v>2.92</v>
      </c>
      <c r="I40" t="n">
        <v>7</v>
      </c>
      <c r="J40" t="n">
        <v>237.35</v>
      </c>
      <c r="K40" t="n">
        <v>52.44</v>
      </c>
      <c r="L40" t="n">
        <v>39</v>
      </c>
      <c r="M40" t="n">
        <v>5</v>
      </c>
      <c r="N40" t="n">
        <v>55.91</v>
      </c>
      <c r="O40" t="n">
        <v>29507.65</v>
      </c>
      <c r="P40" t="n">
        <v>317.39</v>
      </c>
      <c r="Q40" t="n">
        <v>446.56</v>
      </c>
      <c r="R40" t="n">
        <v>56.87</v>
      </c>
      <c r="S40" t="n">
        <v>40.63</v>
      </c>
      <c r="T40" t="n">
        <v>3052.09</v>
      </c>
      <c r="U40" t="n">
        <v>0.71</v>
      </c>
      <c r="V40" t="n">
        <v>0.77</v>
      </c>
      <c r="W40" t="n">
        <v>2.62</v>
      </c>
      <c r="X40" t="n">
        <v>0.17</v>
      </c>
      <c r="Y40" t="n">
        <v>0.5</v>
      </c>
      <c r="Z40" t="n">
        <v>10</v>
      </c>
      <c r="AA40" t="n">
        <v>333.9128085446386</v>
      </c>
      <c r="AB40" t="n">
        <v>456.8742358442132</v>
      </c>
      <c r="AC40" t="n">
        <v>413.270800002258</v>
      </c>
      <c r="AD40" t="n">
        <v>333912.8085446386</v>
      </c>
      <c r="AE40" t="n">
        <v>456874.2358442132</v>
      </c>
      <c r="AF40" t="n">
        <v>1.799124305907308e-06</v>
      </c>
      <c r="AG40" t="n">
        <v>0.618125</v>
      </c>
      <c r="AH40" t="n">
        <v>413270.800002258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3.3701</v>
      </c>
      <c r="E41" t="n">
        <v>29.67</v>
      </c>
      <c r="F41" t="n">
        <v>27</v>
      </c>
      <c r="G41" t="n">
        <v>231.46</v>
      </c>
      <c r="H41" t="n">
        <v>2.98</v>
      </c>
      <c r="I41" t="n">
        <v>7</v>
      </c>
      <c r="J41" t="n">
        <v>239.09</v>
      </c>
      <c r="K41" t="n">
        <v>52.44</v>
      </c>
      <c r="L41" t="n">
        <v>40</v>
      </c>
      <c r="M41" t="n">
        <v>5</v>
      </c>
      <c r="N41" t="n">
        <v>56.65</v>
      </c>
      <c r="O41" t="n">
        <v>29721.73</v>
      </c>
      <c r="P41" t="n">
        <v>318.96</v>
      </c>
      <c r="Q41" t="n">
        <v>446.56</v>
      </c>
      <c r="R41" t="n">
        <v>56.96</v>
      </c>
      <c r="S41" t="n">
        <v>40.63</v>
      </c>
      <c r="T41" t="n">
        <v>3095.28</v>
      </c>
      <c r="U41" t="n">
        <v>0.71</v>
      </c>
      <c r="V41" t="n">
        <v>0.77</v>
      </c>
      <c r="W41" t="n">
        <v>2.62</v>
      </c>
      <c r="X41" t="n">
        <v>0.18</v>
      </c>
      <c r="Y41" t="n">
        <v>0.5</v>
      </c>
      <c r="Z41" t="n">
        <v>10</v>
      </c>
      <c r="AA41" t="n">
        <v>335.0786988772371</v>
      </c>
      <c r="AB41" t="n">
        <v>458.4694584327256</v>
      </c>
      <c r="AC41" t="n">
        <v>414.7137767858317</v>
      </c>
      <c r="AD41" t="n">
        <v>335078.698877237</v>
      </c>
      <c r="AE41" t="n">
        <v>458469.4584327256</v>
      </c>
      <c r="AF41" t="n">
        <v>1.798910791674298e-06</v>
      </c>
      <c r="AG41" t="n">
        <v>0.618125</v>
      </c>
      <c r="AH41" t="n">
        <v>414713.7767858317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3.2251</v>
      </c>
      <c r="E2" t="n">
        <v>31.01</v>
      </c>
      <c r="F2" t="n">
        <v>28.65</v>
      </c>
      <c r="G2" t="n">
        <v>26.86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59</v>
      </c>
      <c r="N2" t="n">
        <v>3.01</v>
      </c>
      <c r="O2" t="n">
        <v>3454.41</v>
      </c>
      <c r="P2" t="n">
        <v>87.08</v>
      </c>
      <c r="Q2" t="n">
        <v>446.58</v>
      </c>
      <c r="R2" t="n">
        <v>110.08</v>
      </c>
      <c r="S2" t="n">
        <v>40.63</v>
      </c>
      <c r="T2" t="n">
        <v>29371.31</v>
      </c>
      <c r="U2" t="n">
        <v>0.37</v>
      </c>
      <c r="V2" t="n">
        <v>0.73</v>
      </c>
      <c r="W2" t="n">
        <v>2.72</v>
      </c>
      <c r="X2" t="n">
        <v>1.82</v>
      </c>
      <c r="Y2" t="n">
        <v>0.5</v>
      </c>
      <c r="Z2" t="n">
        <v>10</v>
      </c>
      <c r="AA2" t="n">
        <v>115.7615079589947</v>
      </c>
      <c r="AB2" t="n">
        <v>158.3900022267228</v>
      </c>
      <c r="AC2" t="n">
        <v>143.2734827160122</v>
      </c>
      <c r="AD2" t="n">
        <v>115761.5079589947</v>
      </c>
      <c r="AE2" t="n">
        <v>158390.0022267228</v>
      </c>
      <c r="AF2" t="n">
        <v>2.212041919526388e-06</v>
      </c>
      <c r="AG2" t="n">
        <v>0.6460416666666667</v>
      </c>
      <c r="AH2" t="n">
        <v>143273.4827160123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3.2982</v>
      </c>
      <c r="E3" t="n">
        <v>30.32</v>
      </c>
      <c r="F3" t="n">
        <v>28.16</v>
      </c>
      <c r="G3" t="n">
        <v>36.73</v>
      </c>
      <c r="H3" t="n">
        <v>1.23</v>
      </c>
      <c r="I3" t="n">
        <v>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83.3</v>
      </c>
      <c r="Q3" t="n">
        <v>446.59</v>
      </c>
      <c r="R3" t="n">
        <v>92.52</v>
      </c>
      <c r="S3" t="n">
        <v>40.63</v>
      </c>
      <c r="T3" t="n">
        <v>20682.3</v>
      </c>
      <c r="U3" t="n">
        <v>0.44</v>
      </c>
      <c r="V3" t="n">
        <v>0.74</v>
      </c>
      <c r="W3" t="n">
        <v>2.75</v>
      </c>
      <c r="X3" t="n">
        <v>1.33</v>
      </c>
      <c r="Y3" t="n">
        <v>0.5</v>
      </c>
      <c r="Z3" t="n">
        <v>10</v>
      </c>
      <c r="AA3" t="n">
        <v>109.6803856145738</v>
      </c>
      <c r="AB3" t="n">
        <v>150.0695423549067</v>
      </c>
      <c r="AC3" t="n">
        <v>135.7471158565208</v>
      </c>
      <c r="AD3" t="n">
        <v>109680.3856145738</v>
      </c>
      <c r="AE3" t="n">
        <v>150069.5423549067</v>
      </c>
      <c r="AF3" t="n">
        <v>2.262179981700392e-06</v>
      </c>
      <c r="AG3" t="n">
        <v>0.6316666666666667</v>
      </c>
      <c r="AH3" t="n">
        <v>135747.1158565209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2.5337</v>
      </c>
      <c r="E2" t="n">
        <v>39.47</v>
      </c>
      <c r="F2" t="n">
        <v>33.08</v>
      </c>
      <c r="G2" t="n">
        <v>9.27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212</v>
      </c>
      <c r="N2" t="n">
        <v>12.99</v>
      </c>
      <c r="O2" t="n">
        <v>12407.75</v>
      </c>
      <c r="P2" t="n">
        <v>295.23</v>
      </c>
      <c r="Q2" t="n">
        <v>446.59</v>
      </c>
      <c r="R2" t="n">
        <v>255.04</v>
      </c>
      <c r="S2" t="n">
        <v>40.63</v>
      </c>
      <c r="T2" t="n">
        <v>101102.48</v>
      </c>
      <c r="U2" t="n">
        <v>0.16</v>
      </c>
      <c r="V2" t="n">
        <v>0.63</v>
      </c>
      <c r="W2" t="n">
        <v>2.96</v>
      </c>
      <c r="X2" t="n">
        <v>6.25</v>
      </c>
      <c r="Y2" t="n">
        <v>0.5</v>
      </c>
      <c r="Z2" t="n">
        <v>10</v>
      </c>
      <c r="AA2" t="n">
        <v>412.2696374576079</v>
      </c>
      <c r="AB2" t="n">
        <v>564.0855060222564</v>
      </c>
      <c r="AC2" t="n">
        <v>510.2499770264715</v>
      </c>
      <c r="AD2" t="n">
        <v>412269.6374576079</v>
      </c>
      <c r="AE2" t="n">
        <v>564085.5060222563</v>
      </c>
      <c r="AF2" t="n">
        <v>1.489509226969024e-06</v>
      </c>
      <c r="AG2" t="n">
        <v>0.8222916666666666</v>
      </c>
      <c r="AH2" t="n">
        <v>510249.9770264715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2.9849</v>
      </c>
      <c r="E3" t="n">
        <v>33.5</v>
      </c>
      <c r="F3" t="n">
        <v>29.56</v>
      </c>
      <c r="G3" t="n">
        <v>18.67</v>
      </c>
      <c r="H3" t="n">
        <v>0.35</v>
      </c>
      <c r="I3" t="n">
        <v>95</v>
      </c>
      <c r="J3" t="n">
        <v>99.95</v>
      </c>
      <c r="K3" t="n">
        <v>39.72</v>
      </c>
      <c r="L3" t="n">
        <v>2</v>
      </c>
      <c r="M3" t="n">
        <v>93</v>
      </c>
      <c r="N3" t="n">
        <v>13.24</v>
      </c>
      <c r="O3" t="n">
        <v>12561.45</v>
      </c>
      <c r="P3" t="n">
        <v>260.77</v>
      </c>
      <c r="Q3" t="n">
        <v>446.61</v>
      </c>
      <c r="R3" t="n">
        <v>140.37</v>
      </c>
      <c r="S3" t="n">
        <v>40.63</v>
      </c>
      <c r="T3" t="n">
        <v>44360.46</v>
      </c>
      <c r="U3" t="n">
        <v>0.29</v>
      </c>
      <c r="V3" t="n">
        <v>0.7</v>
      </c>
      <c r="W3" t="n">
        <v>2.76</v>
      </c>
      <c r="X3" t="n">
        <v>2.73</v>
      </c>
      <c r="Y3" t="n">
        <v>0.5</v>
      </c>
      <c r="Z3" t="n">
        <v>10</v>
      </c>
      <c r="AA3" t="n">
        <v>310.9249599841926</v>
      </c>
      <c r="AB3" t="n">
        <v>425.4212472915077</v>
      </c>
      <c r="AC3" t="n">
        <v>384.819640532476</v>
      </c>
      <c r="AD3" t="n">
        <v>310924.9599841926</v>
      </c>
      <c r="AE3" t="n">
        <v>425421.2472915077</v>
      </c>
      <c r="AF3" t="n">
        <v>1.75476026821638e-06</v>
      </c>
      <c r="AG3" t="n">
        <v>0.6979166666666666</v>
      </c>
      <c r="AH3" t="n">
        <v>384819.640532476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3.1442</v>
      </c>
      <c r="E4" t="n">
        <v>31.8</v>
      </c>
      <c r="F4" t="n">
        <v>28.56</v>
      </c>
      <c r="G4" t="n">
        <v>28.09</v>
      </c>
      <c r="H4" t="n">
        <v>0.52</v>
      </c>
      <c r="I4" t="n">
        <v>61</v>
      </c>
      <c r="J4" t="n">
        <v>101.2</v>
      </c>
      <c r="K4" t="n">
        <v>39.72</v>
      </c>
      <c r="L4" t="n">
        <v>3</v>
      </c>
      <c r="M4" t="n">
        <v>59</v>
      </c>
      <c r="N4" t="n">
        <v>13.49</v>
      </c>
      <c r="O4" t="n">
        <v>12715.54</v>
      </c>
      <c r="P4" t="n">
        <v>249.03</v>
      </c>
      <c r="Q4" t="n">
        <v>446.57</v>
      </c>
      <c r="R4" t="n">
        <v>107.65</v>
      </c>
      <c r="S4" t="n">
        <v>40.63</v>
      </c>
      <c r="T4" t="n">
        <v>28169.38</v>
      </c>
      <c r="U4" t="n">
        <v>0.38</v>
      </c>
      <c r="V4" t="n">
        <v>0.73</v>
      </c>
      <c r="W4" t="n">
        <v>2.71</v>
      </c>
      <c r="X4" t="n">
        <v>1.73</v>
      </c>
      <c r="Y4" t="n">
        <v>0.5</v>
      </c>
      <c r="Z4" t="n">
        <v>10</v>
      </c>
      <c r="AA4" t="n">
        <v>283.1627390884872</v>
      </c>
      <c r="AB4" t="n">
        <v>387.4357518792585</v>
      </c>
      <c r="AC4" t="n">
        <v>350.4594274893943</v>
      </c>
      <c r="AD4" t="n">
        <v>283162.7390884872</v>
      </c>
      <c r="AE4" t="n">
        <v>387435.7518792585</v>
      </c>
      <c r="AF4" t="n">
        <v>1.848409405784429e-06</v>
      </c>
      <c r="AG4" t="n">
        <v>0.6625</v>
      </c>
      <c r="AH4" t="n">
        <v>350459.4274893943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3.2244</v>
      </c>
      <c r="E5" t="n">
        <v>31.01</v>
      </c>
      <c r="F5" t="n">
        <v>28.1</v>
      </c>
      <c r="G5" t="n">
        <v>37.47</v>
      </c>
      <c r="H5" t="n">
        <v>0.6899999999999999</v>
      </c>
      <c r="I5" t="n">
        <v>45</v>
      </c>
      <c r="J5" t="n">
        <v>102.45</v>
      </c>
      <c r="K5" t="n">
        <v>39.72</v>
      </c>
      <c r="L5" t="n">
        <v>4</v>
      </c>
      <c r="M5" t="n">
        <v>43</v>
      </c>
      <c r="N5" t="n">
        <v>13.74</v>
      </c>
      <c r="O5" t="n">
        <v>12870.03</v>
      </c>
      <c r="P5" t="n">
        <v>242.15</v>
      </c>
      <c r="Q5" t="n">
        <v>446.6</v>
      </c>
      <c r="R5" t="n">
        <v>92.63</v>
      </c>
      <c r="S5" t="n">
        <v>40.63</v>
      </c>
      <c r="T5" t="n">
        <v>20741.8</v>
      </c>
      <c r="U5" t="n">
        <v>0.44</v>
      </c>
      <c r="V5" t="n">
        <v>0.74</v>
      </c>
      <c r="W5" t="n">
        <v>2.68</v>
      </c>
      <c r="X5" t="n">
        <v>1.27</v>
      </c>
      <c r="Y5" t="n">
        <v>0.5</v>
      </c>
      <c r="Z5" t="n">
        <v>10</v>
      </c>
      <c r="AA5" t="n">
        <v>269.6266246934204</v>
      </c>
      <c r="AB5" t="n">
        <v>368.9150429927073</v>
      </c>
      <c r="AC5" t="n">
        <v>333.7063090649972</v>
      </c>
      <c r="AD5" t="n">
        <v>269626.6246934204</v>
      </c>
      <c r="AE5" t="n">
        <v>368915.0429927073</v>
      </c>
      <c r="AF5" t="n">
        <v>1.895557308062881e-06</v>
      </c>
      <c r="AG5" t="n">
        <v>0.6460416666666667</v>
      </c>
      <c r="AH5" t="n">
        <v>333706.3090649972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3.2768</v>
      </c>
      <c r="E6" t="n">
        <v>30.52</v>
      </c>
      <c r="F6" t="n">
        <v>27.81</v>
      </c>
      <c r="G6" t="n">
        <v>47.67</v>
      </c>
      <c r="H6" t="n">
        <v>0.85</v>
      </c>
      <c r="I6" t="n">
        <v>35</v>
      </c>
      <c r="J6" t="n">
        <v>103.71</v>
      </c>
      <c r="K6" t="n">
        <v>39.72</v>
      </c>
      <c r="L6" t="n">
        <v>5</v>
      </c>
      <c r="M6" t="n">
        <v>33</v>
      </c>
      <c r="N6" t="n">
        <v>14</v>
      </c>
      <c r="O6" t="n">
        <v>13024.91</v>
      </c>
      <c r="P6" t="n">
        <v>236.45</v>
      </c>
      <c r="Q6" t="n">
        <v>446.56</v>
      </c>
      <c r="R6" t="n">
        <v>83.34</v>
      </c>
      <c r="S6" t="n">
        <v>40.63</v>
      </c>
      <c r="T6" t="n">
        <v>16142.79</v>
      </c>
      <c r="U6" t="n">
        <v>0.49</v>
      </c>
      <c r="V6" t="n">
        <v>0.75</v>
      </c>
      <c r="W6" t="n">
        <v>2.67</v>
      </c>
      <c r="X6" t="n">
        <v>0.98</v>
      </c>
      <c r="Y6" t="n">
        <v>0.5</v>
      </c>
      <c r="Z6" t="n">
        <v>10</v>
      </c>
      <c r="AA6" t="n">
        <v>260.2825633427958</v>
      </c>
      <c r="AB6" t="n">
        <v>356.1300860218898</v>
      </c>
      <c r="AC6" t="n">
        <v>322.1415304436748</v>
      </c>
      <c r="AD6" t="n">
        <v>260282.5633427958</v>
      </c>
      <c r="AE6" t="n">
        <v>356130.0860218898</v>
      </c>
      <c r="AF6" t="n">
        <v>1.926362171895686e-06</v>
      </c>
      <c r="AG6" t="n">
        <v>0.6358333333333334</v>
      </c>
      <c r="AH6" t="n">
        <v>322141.5304436748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3.3089</v>
      </c>
      <c r="E7" t="n">
        <v>30.22</v>
      </c>
      <c r="F7" t="n">
        <v>27.64</v>
      </c>
      <c r="G7" t="n">
        <v>57.18</v>
      </c>
      <c r="H7" t="n">
        <v>1.01</v>
      </c>
      <c r="I7" t="n">
        <v>29</v>
      </c>
      <c r="J7" t="n">
        <v>104.97</v>
      </c>
      <c r="K7" t="n">
        <v>39.72</v>
      </c>
      <c r="L7" t="n">
        <v>6</v>
      </c>
      <c r="M7" t="n">
        <v>27</v>
      </c>
      <c r="N7" t="n">
        <v>14.25</v>
      </c>
      <c r="O7" t="n">
        <v>13180.19</v>
      </c>
      <c r="P7" t="n">
        <v>231.61</v>
      </c>
      <c r="Q7" t="n">
        <v>446.56</v>
      </c>
      <c r="R7" t="n">
        <v>77.56</v>
      </c>
      <c r="S7" t="n">
        <v>40.63</v>
      </c>
      <c r="T7" t="n">
        <v>13285.24</v>
      </c>
      <c r="U7" t="n">
        <v>0.52</v>
      </c>
      <c r="V7" t="n">
        <v>0.75</v>
      </c>
      <c r="W7" t="n">
        <v>2.66</v>
      </c>
      <c r="X7" t="n">
        <v>0.8100000000000001</v>
      </c>
      <c r="Y7" t="n">
        <v>0.5</v>
      </c>
      <c r="Z7" t="n">
        <v>10</v>
      </c>
      <c r="AA7" t="n">
        <v>253.740796091007</v>
      </c>
      <c r="AB7" t="n">
        <v>347.1793514654256</v>
      </c>
      <c r="AC7" t="n">
        <v>314.0450414309491</v>
      </c>
      <c r="AD7" t="n">
        <v>253740.796091007</v>
      </c>
      <c r="AE7" t="n">
        <v>347179.3514654256</v>
      </c>
      <c r="AF7" t="n">
        <v>1.945233090388682e-06</v>
      </c>
      <c r="AG7" t="n">
        <v>0.6295833333333333</v>
      </c>
      <c r="AH7" t="n">
        <v>314045.0414309491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3.332</v>
      </c>
      <c r="E8" t="n">
        <v>30.01</v>
      </c>
      <c r="F8" t="n">
        <v>27.51</v>
      </c>
      <c r="G8" t="n">
        <v>66.02</v>
      </c>
      <c r="H8" t="n">
        <v>1.16</v>
      </c>
      <c r="I8" t="n">
        <v>25</v>
      </c>
      <c r="J8" t="n">
        <v>106.23</v>
      </c>
      <c r="K8" t="n">
        <v>39.72</v>
      </c>
      <c r="L8" t="n">
        <v>7</v>
      </c>
      <c r="M8" t="n">
        <v>23</v>
      </c>
      <c r="N8" t="n">
        <v>14.52</v>
      </c>
      <c r="O8" t="n">
        <v>13335.87</v>
      </c>
      <c r="P8" t="n">
        <v>227.65</v>
      </c>
      <c r="Q8" t="n">
        <v>446.56</v>
      </c>
      <c r="R8" t="n">
        <v>73.34999999999999</v>
      </c>
      <c r="S8" t="n">
        <v>40.63</v>
      </c>
      <c r="T8" t="n">
        <v>11199.12</v>
      </c>
      <c r="U8" t="n">
        <v>0.55</v>
      </c>
      <c r="V8" t="n">
        <v>0.76</v>
      </c>
      <c r="W8" t="n">
        <v>2.65</v>
      </c>
      <c r="X8" t="n">
        <v>0.68</v>
      </c>
      <c r="Y8" t="n">
        <v>0.5</v>
      </c>
      <c r="Z8" t="n">
        <v>10</v>
      </c>
      <c r="AA8" t="n">
        <v>248.7429545725666</v>
      </c>
      <c r="AB8" t="n">
        <v>340.3410842106924</v>
      </c>
      <c r="AC8" t="n">
        <v>307.8594088054371</v>
      </c>
      <c r="AD8" t="n">
        <v>248742.9545725666</v>
      </c>
      <c r="AE8" t="n">
        <v>340341.0842106924</v>
      </c>
      <c r="AF8" t="n">
        <v>1.958813097154671e-06</v>
      </c>
      <c r="AG8" t="n">
        <v>0.6252083333333334</v>
      </c>
      <c r="AH8" t="n">
        <v>307859.408805437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3.3535</v>
      </c>
      <c r="E9" t="n">
        <v>29.82</v>
      </c>
      <c r="F9" t="n">
        <v>27.4</v>
      </c>
      <c r="G9" t="n">
        <v>78.28</v>
      </c>
      <c r="H9" t="n">
        <v>1.31</v>
      </c>
      <c r="I9" t="n">
        <v>21</v>
      </c>
      <c r="J9" t="n">
        <v>107.5</v>
      </c>
      <c r="K9" t="n">
        <v>39.72</v>
      </c>
      <c r="L9" t="n">
        <v>8</v>
      </c>
      <c r="M9" t="n">
        <v>19</v>
      </c>
      <c r="N9" t="n">
        <v>14.78</v>
      </c>
      <c r="O9" t="n">
        <v>13491.96</v>
      </c>
      <c r="P9" t="n">
        <v>223.34</v>
      </c>
      <c r="Q9" t="n">
        <v>446.56</v>
      </c>
      <c r="R9" t="n">
        <v>69.79000000000001</v>
      </c>
      <c r="S9" t="n">
        <v>40.63</v>
      </c>
      <c r="T9" t="n">
        <v>9437.700000000001</v>
      </c>
      <c r="U9" t="n">
        <v>0.58</v>
      </c>
      <c r="V9" t="n">
        <v>0.76</v>
      </c>
      <c r="W9" t="n">
        <v>2.65</v>
      </c>
      <c r="X9" t="n">
        <v>0.57</v>
      </c>
      <c r="Y9" t="n">
        <v>0.5</v>
      </c>
      <c r="Z9" t="n">
        <v>10</v>
      </c>
      <c r="AA9" t="n">
        <v>243.7346795124748</v>
      </c>
      <c r="AB9" t="n">
        <v>333.4885413239764</v>
      </c>
      <c r="AC9" t="n">
        <v>301.6608629942228</v>
      </c>
      <c r="AD9" t="n">
        <v>243734.6795124748</v>
      </c>
      <c r="AE9" t="n">
        <v>333488.5413239765</v>
      </c>
      <c r="AF9" t="n">
        <v>1.971452497391413e-06</v>
      </c>
      <c r="AG9" t="n">
        <v>0.62125</v>
      </c>
      <c r="AH9" t="n">
        <v>301660.8629942228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3.3645</v>
      </c>
      <c r="E10" t="n">
        <v>29.72</v>
      </c>
      <c r="F10" t="n">
        <v>27.34</v>
      </c>
      <c r="G10" t="n">
        <v>86.34999999999999</v>
      </c>
      <c r="H10" t="n">
        <v>1.46</v>
      </c>
      <c r="I10" t="n">
        <v>19</v>
      </c>
      <c r="J10" t="n">
        <v>108.77</v>
      </c>
      <c r="K10" t="n">
        <v>39.72</v>
      </c>
      <c r="L10" t="n">
        <v>9</v>
      </c>
      <c r="M10" t="n">
        <v>17</v>
      </c>
      <c r="N10" t="n">
        <v>15.05</v>
      </c>
      <c r="O10" t="n">
        <v>13648.58</v>
      </c>
      <c r="P10" t="n">
        <v>220.67</v>
      </c>
      <c r="Q10" t="n">
        <v>446.56</v>
      </c>
      <c r="R10" t="n">
        <v>68.2</v>
      </c>
      <c r="S10" t="n">
        <v>40.63</v>
      </c>
      <c r="T10" t="n">
        <v>8657.23</v>
      </c>
      <c r="U10" t="n">
        <v>0.6</v>
      </c>
      <c r="V10" t="n">
        <v>0.76</v>
      </c>
      <c r="W10" t="n">
        <v>2.64</v>
      </c>
      <c r="X10" t="n">
        <v>0.52</v>
      </c>
      <c r="Y10" t="n">
        <v>0.5</v>
      </c>
      <c r="Z10" t="n">
        <v>10</v>
      </c>
      <c r="AA10" t="n">
        <v>240.8519232635613</v>
      </c>
      <c r="AB10" t="n">
        <v>329.5442270459851</v>
      </c>
      <c r="AC10" t="n">
        <v>298.0929885350418</v>
      </c>
      <c r="AD10" t="n">
        <v>240851.9232635613</v>
      </c>
      <c r="AE10" t="n">
        <v>329544.2270459851</v>
      </c>
      <c r="AF10" t="n">
        <v>1.977919167279979e-06</v>
      </c>
      <c r="AG10" t="n">
        <v>0.6191666666666666</v>
      </c>
      <c r="AH10" t="n">
        <v>298092.9885350418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3.3764</v>
      </c>
      <c r="E11" t="n">
        <v>29.62</v>
      </c>
      <c r="F11" t="n">
        <v>27.28</v>
      </c>
      <c r="G11" t="n">
        <v>96.28</v>
      </c>
      <c r="H11" t="n">
        <v>1.6</v>
      </c>
      <c r="I11" t="n">
        <v>17</v>
      </c>
      <c r="J11" t="n">
        <v>110.04</v>
      </c>
      <c r="K11" t="n">
        <v>39.72</v>
      </c>
      <c r="L11" t="n">
        <v>10</v>
      </c>
      <c r="M11" t="n">
        <v>15</v>
      </c>
      <c r="N11" t="n">
        <v>15.32</v>
      </c>
      <c r="O11" t="n">
        <v>13805.5</v>
      </c>
      <c r="P11" t="n">
        <v>216.48</v>
      </c>
      <c r="Q11" t="n">
        <v>446.56</v>
      </c>
      <c r="R11" t="n">
        <v>66.09</v>
      </c>
      <c r="S11" t="n">
        <v>40.63</v>
      </c>
      <c r="T11" t="n">
        <v>7608.04</v>
      </c>
      <c r="U11" t="n">
        <v>0.61</v>
      </c>
      <c r="V11" t="n">
        <v>0.76</v>
      </c>
      <c r="W11" t="n">
        <v>2.63</v>
      </c>
      <c r="X11" t="n">
        <v>0.45</v>
      </c>
      <c r="Y11" t="n">
        <v>0.5</v>
      </c>
      <c r="Z11" t="n">
        <v>10</v>
      </c>
      <c r="AA11" t="n">
        <v>236.8366977796072</v>
      </c>
      <c r="AB11" t="n">
        <v>324.0504183995953</v>
      </c>
      <c r="AC11" t="n">
        <v>293.1235012752529</v>
      </c>
      <c r="AD11" t="n">
        <v>236836.6977796072</v>
      </c>
      <c r="AE11" t="n">
        <v>324050.4183995953</v>
      </c>
      <c r="AF11" t="n">
        <v>1.984914928341246e-06</v>
      </c>
      <c r="AG11" t="n">
        <v>0.6170833333333333</v>
      </c>
      <c r="AH11" t="n">
        <v>293123.5012752528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3.3876</v>
      </c>
      <c r="E12" t="n">
        <v>29.52</v>
      </c>
      <c r="F12" t="n">
        <v>27.22</v>
      </c>
      <c r="G12" t="n">
        <v>108.89</v>
      </c>
      <c r="H12" t="n">
        <v>1.74</v>
      </c>
      <c r="I12" t="n">
        <v>15</v>
      </c>
      <c r="J12" t="n">
        <v>111.32</v>
      </c>
      <c r="K12" t="n">
        <v>39.72</v>
      </c>
      <c r="L12" t="n">
        <v>11</v>
      </c>
      <c r="M12" t="n">
        <v>13</v>
      </c>
      <c r="N12" t="n">
        <v>15.6</v>
      </c>
      <c r="O12" t="n">
        <v>13962.83</v>
      </c>
      <c r="P12" t="n">
        <v>211.67</v>
      </c>
      <c r="Q12" t="n">
        <v>446.58</v>
      </c>
      <c r="R12" t="n">
        <v>64.12</v>
      </c>
      <c r="S12" t="n">
        <v>40.63</v>
      </c>
      <c r="T12" t="n">
        <v>6634.27</v>
      </c>
      <c r="U12" t="n">
        <v>0.63</v>
      </c>
      <c r="V12" t="n">
        <v>0.76</v>
      </c>
      <c r="W12" t="n">
        <v>2.63</v>
      </c>
      <c r="X12" t="n">
        <v>0.4</v>
      </c>
      <c r="Y12" t="n">
        <v>0.5</v>
      </c>
      <c r="Z12" t="n">
        <v>10</v>
      </c>
      <c r="AA12" t="n">
        <v>232.4542469527736</v>
      </c>
      <c r="AB12" t="n">
        <v>318.0541558382394</v>
      </c>
      <c r="AC12" t="n">
        <v>287.6995135969434</v>
      </c>
      <c r="AD12" t="n">
        <v>232454.2469527736</v>
      </c>
      <c r="AE12" t="n">
        <v>318054.1558382394</v>
      </c>
      <c r="AF12" t="n">
        <v>1.991499174045967e-06</v>
      </c>
      <c r="AG12" t="n">
        <v>0.615</v>
      </c>
      <c r="AH12" t="n">
        <v>287699.5135969434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3.3941</v>
      </c>
      <c r="E13" t="n">
        <v>29.46</v>
      </c>
      <c r="F13" t="n">
        <v>27.19</v>
      </c>
      <c r="G13" t="n">
        <v>116.52</v>
      </c>
      <c r="H13" t="n">
        <v>1.88</v>
      </c>
      <c r="I13" t="n">
        <v>14</v>
      </c>
      <c r="J13" t="n">
        <v>112.59</v>
      </c>
      <c r="K13" t="n">
        <v>39.72</v>
      </c>
      <c r="L13" t="n">
        <v>12</v>
      </c>
      <c r="M13" t="n">
        <v>12</v>
      </c>
      <c r="N13" t="n">
        <v>15.88</v>
      </c>
      <c r="O13" t="n">
        <v>14120.58</v>
      </c>
      <c r="P13" t="n">
        <v>208.38</v>
      </c>
      <c r="Q13" t="n">
        <v>446.56</v>
      </c>
      <c r="R13" t="n">
        <v>62.99</v>
      </c>
      <c r="S13" t="n">
        <v>40.63</v>
      </c>
      <c r="T13" t="n">
        <v>6077.44</v>
      </c>
      <c r="U13" t="n">
        <v>0.64</v>
      </c>
      <c r="V13" t="n">
        <v>0.76</v>
      </c>
      <c r="W13" t="n">
        <v>2.63</v>
      </c>
      <c r="X13" t="n">
        <v>0.36</v>
      </c>
      <c r="Y13" t="n">
        <v>0.5</v>
      </c>
      <c r="Z13" t="n">
        <v>10</v>
      </c>
      <c r="AA13" t="n">
        <v>229.5823935359962</v>
      </c>
      <c r="AB13" t="n">
        <v>314.1247592961756</v>
      </c>
      <c r="AC13" t="n">
        <v>284.1451331459103</v>
      </c>
      <c r="AD13" t="n">
        <v>229582.3935359962</v>
      </c>
      <c r="AE13" t="n">
        <v>314124.7592961756</v>
      </c>
      <c r="AF13" t="n">
        <v>1.995320388071029e-06</v>
      </c>
      <c r="AG13" t="n">
        <v>0.61375</v>
      </c>
      <c r="AH13" t="n">
        <v>284145.1331459103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3.3977</v>
      </c>
      <c r="E14" t="n">
        <v>29.43</v>
      </c>
      <c r="F14" t="n">
        <v>27.18</v>
      </c>
      <c r="G14" t="n">
        <v>125.43</v>
      </c>
      <c r="H14" t="n">
        <v>2.01</v>
      </c>
      <c r="I14" t="n">
        <v>13</v>
      </c>
      <c r="J14" t="n">
        <v>113.88</v>
      </c>
      <c r="K14" t="n">
        <v>39.72</v>
      </c>
      <c r="L14" t="n">
        <v>13</v>
      </c>
      <c r="M14" t="n">
        <v>11</v>
      </c>
      <c r="N14" t="n">
        <v>16.16</v>
      </c>
      <c r="O14" t="n">
        <v>14278.75</v>
      </c>
      <c r="P14" t="n">
        <v>205.95</v>
      </c>
      <c r="Q14" t="n">
        <v>446.56</v>
      </c>
      <c r="R14" t="n">
        <v>62.55</v>
      </c>
      <c r="S14" t="n">
        <v>40.63</v>
      </c>
      <c r="T14" t="n">
        <v>5860.83</v>
      </c>
      <c r="U14" t="n">
        <v>0.65</v>
      </c>
      <c r="V14" t="n">
        <v>0.76</v>
      </c>
      <c r="W14" t="n">
        <v>2.63</v>
      </c>
      <c r="X14" t="n">
        <v>0.35</v>
      </c>
      <c r="Y14" t="n">
        <v>0.5</v>
      </c>
      <c r="Z14" t="n">
        <v>10</v>
      </c>
      <c r="AA14" t="n">
        <v>227.5828513036961</v>
      </c>
      <c r="AB14" t="n">
        <v>311.3888974003664</v>
      </c>
      <c r="AC14" t="n">
        <v>281.67037806963</v>
      </c>
      <c r="AD14" t="n">
        <v>227582.8513036961</v>
      </c>
      <c r="AE14" t="n">
        <v>311388.8974003664</v>
      </c>
      <c r="AF14" t="n">
        <v>1.997436752761832e-06</v>
      </c>
      <c r="AG14" t="n">
        <v>0.613125</v>
      </c>
      <c r="AH14" t="n">
        <v>281670.37806963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3.4052</v>
      </c>
      <c r="E15" t="n">
        <v>29.37</v>
      </c>
      <c r="F15" t="n">
        <v>27.13</v>
      </c>
      <c r="G15" t="n">
        <v>135.66</v>
      </c>
      <c r="H15" t="n">
        <v>2.14</v>
      </c>
      <c r="I15" t="n">
        <v>12</v>
      </c>
      <c r="J15" t="n">
        <v>115.16</v>
      </c>
      <c r="K15" t="n">
        <v>39.72</v>
      </c>
      <c r="L15" t="n">
        <v>14</v>
      </c>
      <c r="M15" t="n">
        <v>6</v>
      </c>
      <c r="N15" t="n">
        <v>16.45</v>
      </c>
      <c r="O15" t="n">
        <v>14437.35</v>
      </c>
      <c r="P15" t="n">
        <v>202.7</v>
      </c>
      <c r="Q15" t="n">
        <v>446.56</v>
      </c>
      <c r="R15" t="n">
        <v>60.98</v>
      </c>
      <c r="S15" t="n">
        <v>40.63</v>
      </c>
      <c r="T15" t="n">
        <v>5082.3</v>
      </c>
      <c r="U15" t="n">
        <v>0.67</v>
      </c>
      <c r="V15" t="n">
        <v>0.77</v>
      </c>
      <c r="W15" t="n">
        <v>2.63</v>
      </c>
      <c r="X15" t="n">
        <v>0.3</v>
      </c>
      <c r="Y15" t="n">
        <v>0.5</v>
      </c>
      <c r="Z15" t="n">
        <v>10</v>
      </c>
      <c r="AA15" t="n">
        <v>224.6358514698887</v>
      </c>
      <c r="AB15" t="n">
        <v>307.3566822152964</v>
      </c>
      <c r="AC15" t="n">
        <v>278.0229918425723</v>
      </c>
      <c r="AD15" t="n">
        <v>224635.8514698887</v>
      </c>
      <c r="AE15" t="n">
        <v>307356.6822152964</v>
      </c>
      <c r="AF15" t="n">
        <v>2.001845845867672e-06</v>
      </c>
      <c r="AG15" t="n">
        <v>0.6118750000000001</v>
      </c>
      <c r="AH15" t="n">
        <v>278022.9918425722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3.4038</v>
      </c>
      <c r="E16" t="n">
        <v>29.38</v>
      </c>
      <c r="F16" t="n">
        <v>27.14</v>
      </c>
      <c r="G16" t="n">
        <v>135.72</v>
      </c>
      <c r="H16" t="n">
        <v>2.27</v>
      </c>
      <c r="I16" t="n">
        <v>12</v>
      </c>
      <c r="J16" t="n">
        <v>116.45</v>
      </c>
      <c r="K16" t="n">
        <v>39.72</v>
      </c>
      <c r="L16" t="n">
        <v>15</v>
      </c>
      <c r="M16" t="n">
        <v>3</v>
      </c>
      <c r="N16" t="n">
        <v>16.74</v>
      </c>
      <c r="O16" t="n">
        <v>14596.38</v>
      </c>
      <c r="P16" t="n">
        <v>201.22</v>
      </c>
      <c r="Q16" t="n">
        <v>446.56</v>
      </c>
      <c r="R16" t="n">
        <v>61.3</v>
      </c>
      <c r="S16" t="n">
        <v>40.63</v>
      </c>
      <c r="T16" t="n">
        <v>5238.32</v>
      </c>
      <c r="U16" t="n">
        <v>0.66</v>
      </c>
      <c r="V16" t="n">
        <v>0.77</v>
      </c>
      <c r="W16" t="n">
        <v>2.64</v>
      </c>
      <c r="X16" t="n">
        <v>0.32</v>
      </c>
      <c r="Y16" t="n">
        <v>0.5</v>
      </c>
      <c r="Z16" t="n">
        <v>10</v>
      </c>
      <c r="AA16" t="n">
        <v>223.7040338356153</v>
      </c>
      <c r="AB16" t="n">
        <v>306.0817282191913</v>
      </c>
      <c r="AC16" t="n">
        <v>276.8697176664459</v>
      </c>
      <c r="AD16" t="n">
        <v>223704.0338356153</v>
      </c>
      <c r="AE16" t="n">
        <v>306081.7282191914</v>
      </c>
      <c r="AF16" t="n">
        <v>2.001022815154583e-06</v>
      </c>
      <c r="AG16" t="n">
        <v>0.6120833333333333</v>
      </c>
      <c r="AH16" t="n">
        <v>276869.7176664459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3.4078</v>
      </c>
      <c r="E17" t="n">
        <v>29.34</v>
      </c>
      <c r="F17" t="n">
        <v>27.13</v>
      </c>
      <c r="G17" t="n">
        <v>147.98</v>
      </c>
      <c r="H17" t="n">
        <v>2.4</v>
      </c>
      <c r="I17" t="n">
        <v>11</v>
      </c>
      <c r="J17" t="n">
        <v>117.75</v>
      </c>
      <c r="K17" t="n">
        <v>39.72</v>
      </c>
      <c r="L17" t="n">
        <v>16</v>
      </c>
      <c r="M17" t="n">
        <v>0</v>
      </c>
      <c r="N17" t="n">
        <v>17.03</v>
      </c>
      <c r="O17" t="n">
        <v>14755.84</v>
      </c>
      <c r="P17" t="n">
        <v>202.32</v>
      </c>
      <c r="Q17" t="n">
        <v>446.56</v>
      </c>
      <c r="R17" t="n">
        <v>60.72</v>
      </c>
      <c r="S17" t="n">
        <v>40.63</v>
      </c>
      <c r="T17" t="n">
        <v>4954.81</v>
      </c>
      <c r="U17" t="n">
        <v>0.67</v>
      </c>
      <c r="V17" t="n">
        <v>0.77</v>
      </c>
      <c r="W17" t="n">
        <v>2.64</v>
      </c>
      <c r="X17" t="n">
        <v>0.3</v>
      </c>
      <c r="Y17" t="n">
        <v>0.5</v>
      </c>
      <c r="Z17" t="n">
        <v>10</v>
      </c>
      <c r="AA17" t="n">
        <v>224.1954013972544</v>
      </c>
      <c r="AB17" t="n">
        <v>306.7540389946324</v>
      </c>
      <c r="AC17" t="n">
        <v>277.4778640450732</v>
      </c>
      <c r="AD17" t="n">
        <v>224195.4013972543</v>
      </c>
      <c r="AE17" t="n">
        <v>306754.0389946324</v>
      </c>
      <c r="AF17" t="n">
        <v>2.003374331477697e-06</v>
      </c>
      <c r="AG17" t="n">
        <v>0.61125</v>
      </c>
      <c r="AH17" t="n">
        <v>277477.8640450732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2.3086</v>
      </c>
      <c r="E2" t="n">
        <v>43.32</v>
      </c>
      <c r="F2" t="n">
        <v>34.51</v>
      </c>
      <c r="G2" t="n">
        <v>7.93</v>
      </c>
      <c r="H2" t="n">
        <v>0.14</v>
      </c>
      <c r="I2" t="n">
        <v>261</v>
      </c>
      <c r="J2" t="n">
        <v>124.63</v>
      </c>
      <c r="K2" t="n">
        <v>45</v>
      </c>
      <c r="L2" t="n">
        <v>1</v>
      </c>
      <c r="M2" t="n">
        <v>259</v>
      </c>
      <c r="N2" t="n">
        <v>18.64</v>
      </c>
      <c r="O2" t="n">
        <v>15605.44</v>
      </c>
      <c r="P2" t="n">
        <v>360.6</v>
      </c>
      <c r="Q2" t="n">
        <v>446.61</v>
      </c>
      <c r="R2" t="n">
        <v>302.32</v>
      </c>
      <c r="S2" t="n">
        <v>40.63</v>
      </c>
      <c r="T2" t="n">
        <v>124503.32</v>
      </c>
      <c r="U2" t="n">
        <v>0.13</v>
      </c>
      <c r="V2" t="n">
        <v>0.6</v>
      </c>
      <c r="W2" t="n">
        <v>3.03</v>
      </c>
      <c r="X2" t="n">
        <v>7.68</v>
      </c>
      <c r="Y2" t="n">
        <v>0.5</v>
      </c>
      <c r="Z2" t="n">
        <v>10</v>
      </c>
      <c r="AA2" t="n">
        <v>544.5589669816678</v>
      </c>
      <c r="AB2" t="n">
        <v>745.0896028703957</v>
      </c>
      <c r="AC2" t="n">
        <v>673.9792969122699</v>
      </c>
      <c r="AD2" t="n">
        <v>544558.9669816678</v>
      </c>
      <c r="AE2" t="n">
        <v>745089.6028703956</v>
      </c>
      <c r="AF2" t="n">
        <v>1.306671169595764e-06</v>
      </c>
      <c r="AG2" t="n">
        <v>0.9025</v>
      </c>
      <c r="AH2" t="n">
        <v>673979.2969122699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2.8496</v>
      </c>
      <c r="E3" t="n">
        <v>35.09</v>
      </c>
      <c r="F3" t="n">
        <v>30.07</v>
      </c>
      <c r="G3" t="n">
        <v>15.97</v>
      </c>
      <c r="H3" t="n">
        <v>0.28</v>
      </c>
      <c r="I3" t="n">
        <v>113</v>
      </c>
      <c r="J3" t="n">
        <v>125.95</v>
      </c>
      <c r="K3" t="n">
        <v>45</v>
      </c>
      <c r="L3" t="n">
        <v>2</v>
      </c>
      <c r="M3" t="n">
        <v>111</v>
      </c>
      <c r="N3" t="n">
        <v>18.95</v>
      </c>
      <c r="O3" t="n">
        <v>15767.7</v>
      </c>
      <c r="P3" t="n">
        <v>311.8</v>
      </c>
      <c r="Q3" t="n">
        <v>446.58</v>
      </c>
      <c r="R3" t="n">
        <v>157.25</v>
      </c>
      <c r="S3" t="n">
        <v>40.63</v>
      </c>
      <c r="T3" t="n">
        <v>52708.36</v>
      </c>
      <c r="U3" t="n">
        <v>0.26</v>
      </c>
      <c r="V3" t="n">
        <v>0.6899999999999999</v>
      </c>
      <c r="W3" t="n">
        <v>2.79</v>
      </c>
      <c r="X3" t="n">
        <v>3.24</v>
      </c>
      <c r="Y3" t="n">
        <v>0.5</v>
      </c>
      <c r="Z3" t="n">
        <v>10</v>
      </c>
      <c r="AA3" t="n">
        <v>383.2229052292888</v>
      </c>
      <c r="AB3" t="n">
        <v>524.3424855360845</v>
      </c>
      <c r="AC3" t="n">
        <v>474.2999746358204</v>
      </c>
      <c r="AD3" t="n">
        <v>383222.9052292887</v>
      </c>
      <c r="AE3" t="n">
        <v>524342.4855360845</v>
      </c>
      <c r="AF3" t="n">
        <v>1.612878006098973e-06</v>
      </c>
      <c r="AG3" t="n">
        <v>0.7310416666666667</v>
      </c>
      <c r="AH3" t="n">
        <v>474299.9746358204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3.0377</v>
      </c>
      <c r="E4" t="n">
        <v>32.92</v>
      </c>
      <c r="F4" t="n">
        <v>28.92</v>
      </c>
      <c r="G4" t="n">
        <v>23.77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71</v>
      </c>
      <c r="N4" t="n">
        <v>19.27</v>
      </c>
      <c r="O4" t="n">
        <v>15930.42</v>
      </c>
      <c r="P4" t="n">
        <v>297.68</v>
      </c>
      <c r="Q4" t="n">
        <v>446.58</v>
      </c>
      <c r="R4" t="n">
        <v>119.18</v>
      </c>
      <c r="S4" t="n">
        <v>40.63</v>
      </c>
      <c r="T4" t="n">
        <v>33872.8</v>
      </c>
      <c r="U4" t="n">
        <v>0.34</v>
      </c>
      <c r="V4" t="n">
        <v>0.72</v>
      </c>
      <c r="W4" t="n">
        <v>2.74</v>
      </c>
      <c r="X4" t="n">
        <v>2.09</v>
      </c>
      <c r="Y4" t="n">
        <v>0.5</v>
      </c>
      <c r="Z4" t="n">
        <v>10</v>
      </c>
      <c r="AA4" t="n">
        <v>344.2601244094082</v>
      </c>
      <c r="AB4" t="n">
        <v>471.0318899017492</v>
      </c>
      <c r="AC4" t="n">
        <v>426.0772674269351</v>
      </c>
      <c r="AD4" t="n">
        <v>344260.1244094082</v>
      </c>
      <c r="AE4" t="n">
        <v>471031.8899017492</v>
      </c>
      <c r="AF4" t="n">
        <v>1.719342896942325e-06</v>
      </c>
      <c r="AG4" t="n">
        <v>0.6858333333333334</v>
      </c>
      <c r="AH4" t="n">
        <v>426077.2674269351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3.1415</v>
      </c>
      <c r="E5" t="n">
        <v>31.83</v>
      </c>
      <c r="F5" t="n">
        <v>28.35</v>
      </c>
      <c r="G5" t="n">
        <v>32.09</v>
      </c>
      <c r="H5" t="n">
        <v>0.55</v>
      </c>
      <c r="I5" t="n">
        <v>53</v>
      </c>
      <c r="J5" t="n">
        <v>128.59</v>
      </c>
      <c r="K5" t="n">
        <v>45</v>
      </c>
      <c r="L5" t="n">
        <v>4</v>
      </c>
      <c r="M5" t="n">
        <v>51</v>
      </c>
      <c r="N5" t="n">
        <v>19.59</v>
      </c>
      <c r="O5" t="n">
        <v>16093.6</v>
      </c>
      <c r="P5" t="n">
        <v>289.61</v>
      </c>
      <c r="Q5" t="n">
        <v>446.57</v>
      </c>
      <c r="R5" t="n">
        <v>100.77</v>
      </c>
      <c r="S5" t="n">
        <v>40.63</v>
      </c>
      <c r="T5" t="n">
        <v>24768.23</v>
      </c>
      <c r="U5" t="n">
        <v>0.4</v>
      </c>
      <c r="V5" t="n">
        <v>0.73</v>
      </c>
      <c r="W5" t="n">
        <v>2.7</v>
      </c>
      <c r="X5" t="n">
        <v>1.52</v>
      </c>
      <c r="Y5" t="n">
        <v>0.5</v>
      </c>
      <c r="Z5" t="n">
        <v>10</v>
      </c>
      <c r="AA5" t="n">
        <v>324.7648122817194</v>
      </c>
      <c r="AB5" t="n">
        <v>444.3575437761753</v>
      </c>
      <c r="AC5" t="n">
        <v>401.9486834579059</v>
      </c>
      <c r="AD5" t="n">
        <v>324764.8122817194</v>
      </c>
      <c r="AE5" t="n">
        <v>444357.5437761753</v>
      </c>
      <c r="AF5" t="n">
        <v>1.778093857439614e-06</v>
      </c>
      <c r="AG5" t="n">
        <v>0.663125</v>
      </c>
      <c r="AH5" t="n">
        <v>401948.683457906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3.2053</v>
      </c>
      <c r="E6" t="n">
        <v>31.2</v>
      </c>
      <c r="F6" t="n">
        <v>27.99</v>
      </c>
      <c r="G6" t="n">
        <v>39.99</v>
      </c>
      <c r="H6" t="n">
        <v>0.68</v>
      </c>
      <c r="I6" t="n">
        <v>42</v>
      </c>
      <c r="J6" t="n">
        <v>129.92</v>
      </c>
      <c r="K6" t="n">
        <v>45</v>
      </c>
      <c r="L6" t="n">
        <v>5</v>
      </c>
      <c r="M6" t="n">
        <v>40</v>
      </c>
      <c r="N6" t="n">
        <v>19.92</v>
      </c>
      <c r="O6" t="n">
        <v>16257.24</v>
      </c>
      <c r="P6" t="n">
        <v>284</v>
      </c>
      <c r="Q6" t="n">
        <v>446.57</v>
      </c>
      <c r="R6" t="n">
        <v>89.04000000000001</v>
      </c>
      <c r="S6" t="n">
        <v>40.63</v>
      </c>
      <c r="T6" t="n">
        <v>18958.07</v>
      </c>
      <c r="U6" t="n">
        <v>0.46</v>
      </c>
      <c r="V6" t="n">
        <v>0.74</v>
      </c>
      <c r="W6" t="n">
        <v>2.68</v>
      </c>
      <c r="X6" t="n">
        <v>1.16</v>
      </c>
      <c r="Y6" t="n">
        <v>0.5</v>
      </c>
      <c r="Z6" t="n">
        <v>10</v>
      </c>
      <c r="AA6" t="n">
        <v>312.8862099391022</v>
      </c>
      <c r="AB6" t="n">
        <v>428.1047160040565</v>
      </c>
      <c r="AC6" t="n">
        <v>387.2470027573711</v>
      </c>
      <c r="AD6" t="n">
        <v>312886.2099391022</v>
      </c>
      <c r="AE6" t="n">
        <v>428104.7160040564</v>
      </c>
      <c r="AF6" t="n">
        <v>1.814204756088236e-06</v>
      </c>
      <c r="AG6" t="n">
        <v>0.65</v>
      </c>
      <c r="AH6" t="n">
        <v>387247.0027573712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3.2405</v>
      </c>
      <c r="E7" t="n">
        <v>30.86</v>
      </c>
      <c r="F7" t="n">
        <v>27.83</v>
      </c>
      <c r="G7" t="n">
        <v>47.71</v>
      </c>
      <c r="H7" t="n">
        <v>0.8100000000000001</v>
      </c>
      <c r="I7" t="n">
        <v>35</v>
      </c>
      <c r="J7" t="n">
        <v>131.25</v>
      </c>
      <c r="K7" t="n">
        <v>45</v>
      </c>
      <c r="L7" t="n">
        <v>6</v>
      </c>
      <c r="M7" t="n">
        <v>33</v>
      </c>
      <c r="N7" t="n">
        <v>20.25</v>
      </c>
      <c r="O7" t="n">
        <v>16421.36</v>
      </c>
      <c r="P7" t="n">
        <v>280.11</v>
      </c>
      <c r="Q7" t="n">
        <v>446.59</v>
      </c>
      <c r="R7" t="n">
        <v>84.05</v>
      </c>
      <c r="S7" t="n">
        <v>40.63</v>
      </c>
      <c r="T7" t="n">
        <v>16498.32</v>
      </c>
      <c r="U7" t="n">
        <v>0.48</v>
      </c>
      <c r="V7" t="n">
        <v>0.75</v>
      </c>
      <c r="W7" t="n">
        <v>2.66</v>
      </c>
      <c r="X7" t="n">
        <v>1</v>
      </c>
      <c r="Y7" t="n">
        <v>0.5</v>
      </c>
      <c r="Z7" t="n">
        <v>10</v>
      </c>
      <c r="AA7" t="n">
        <v>306.0680400748815</v>
      </c>
      <c r="AB7" t="n">
        <v>418.7757951994043</v>
      </c>
      <c r="AC7" t="n">
        <v>378.8084210610924</v>
      </c>
      <c r="AD7" t="n">
        <v>306068.0400748815</v>
      </c>
      <c r="AE7" t="n">
        <v>418775.7951994044</v>
      </c>
      <c r="AF7" t="n">
        <v>1.834128010515062e-06</v>
      </c>
      <c r="AG7" t="n">
        <v>0.6429166666666667</v>
      </c>
      <c r="AH7" t="n">
        <v>378808.4210610924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3.2706</v>
      </c>
      <c r="E8" t="n">
        <v>30.58</v>
      </c>
      <c r="F8" t="n">
        <v>27.68</v>
      </c>
      <c r="G8" t="n">
        <v>55.35</v>
      </c>
      <c r="H8" t="n">
        <v>0.93</v>
      </c>
      <c r="I8" t="n">
        <v>30</v>
      </c>
      <c r="J8" t="n">
        <v>132.58</v>
      </c>
      <c r="K8" t="n">
        <v>45</v>
      </c>
      <c r="L8" t="n">
        <v>7</v>
      </c>
      <c r="M8" t="n">
        <v>28</v>
      </c>
      <c r="N8" t="n">
        <v>20.59</v>
      </c>
      <c r="O8" t="n">
        <v>16585.95</v>
      </c>
      <c r="P8" t="n">
        <v>276.45</v>
      </c>
      <c r="Q8" t="n">
        <v>446.56</v>
      </c>
      <c r="R8" t="n">
        <v>78.75</v>
      </c>
      <c r="S8" t="n">
        <v>40.63</v>
      </c>
      <c r="T8" t="n">
        <v>13875.73</v>
      </c>
      <c r="U8" t="n">
        <v>0.52</v>
      </c>
      <c r="V8" t="n">
        <v>0.75</v>
      </c>
      <c r="W8" t="n">
        <v>2.66</v>
      </c>
      <c r="X8" t="n">
        <v>0.85</v>
      </c>
      <c r="Y8" t="n">
        <v>0.5</v>
      </c>
      <c r="Z8" t="n">
        <v>10</v>
      </c>
      <c r="AA8" t="n">
        <v>300.0642742866125</v>
      </c>
      <c r="AB8" t="n">
        <v>410.5611779804415</v>
      </c>
      <c r="AC8" t="n">
        <v>371.3777953802198</v>
      </c>
      <c r="AD8" t="n">
        <v>300064.2742866125</v>
      </c>
      <c r="AE8" t="n">
        <v>410561.1779804415</v>
      </c>
      <c r="AF8" t="n">
        <v>1.851164657056184e-06</v>
      </c>
      <c r="AG8" t="n">
        <v>0.6370833333333333</v>
      </c>
      <c r="AH8" t="n">
        <v>371377.7953802198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3.2965</v>
      </c>
      <c r="E9" t="n">
        <v>30.34</v>
      </c>
      <c r="F9" t="n">
        <v>27.54</v>
      </c>
      <c r="G9" t="n">
        <v>63.55</v>
      </c>
      <c r="H9" t="n">
        <v>1.06</v>
      </c>
      <c r="I9" t="n">
        <v>26</v>
      </c>
      <c r="J9" t="n">
        <v>133.92</v>
      </c>
      <c r="K9" t="n">
        <v>45</v>
      </c>
      <c r="L9" t="n">
        <v>8</v>
      </c>
      <c r="M9" t="n">
        <v>24</v>
      </c>
      <c r="N9" t="n">
        <v>20.93</v>
      </c>
      <c r="O9" t="n">
        <v>16751.02</v>
      </c>
      <c r="P9" t="n">
        <v>273.23</v>
      </c>
      <c r="Q9" t="n">
        <v>446.56</v>
      </c>
      <c r="R9" t="n">
        <v>74.27</v>
      </c>
      <c r="S9" t="n">
        <v>40.63</v>
      </c>
      <c r="T9" t="n">
        <v>11654.62</v>
      </c>
      <c r="U9" t="n">
        <v>0.55</v>
      </c>
      <c r="V9" t="n">
        <v>0.75</v>
      </c>
      <c r="W9" t="n">
        <v>2.65</v>
      </c>
      <c r="X9" t="n">
        <v>0.71</v>
      </c>
      <c r="Y9" t="n">
        <v>0.5</v>
      </c>
      <c r="Z9" t="n">
        <v>10</v>
      </c>
      <c r="AA9" t="n">
        <v>294.8980335535092</v>
      </c>
      <c r="AB9" t="n">
        <v>403.4924994909541</v>
      </c>
      <c r="AC9" t="n">
        <v>364.9837416448164</v>
      </c>
      <c r="AD9" t="n">
        <v>294898.0335535092</v>
      </c>
      <c r="AE9" t="n">
        <v>403492.4994909541</v>
      </c>
      <c r="AF9" t="n">
        <v>1.865824097103195e-06</v>
      </c>
      <c r="AG9" t="n">
        <v>0.6320833333333333</v>
      </c>
      <c r="AH9" t="n">
        <v>364983.7416448164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3.3129</v>
      </c>
      <c r="E10" t="n">
        <v>30.19</v>
      </c>
      <c r="F10" t="n">
        <v>27.47</v>
      </c>
      <c r="G10" t="n">
        <v>71.65000000000001</v>
      </c>
      <c r="H10" t="n">
        <v>1.18</v>
      </c>
      <c r="I10" t="n">
        <v>23</v>
      </c>
      <c r="J10" t="n">
        <v>135.27</v>
      </c>
      <c r="K10" t="n">
        <v>45</v>
      </c>
      <c r="L10" t="n">
        <v>9</v>
      </c>
      <c r="M10" t="n">
        <v>21</v>
      </c>
      <c r="N10" t="n">
        <v>21.27</v>
      </c>
      <c r="O10" t="n">
        <v>16916.71</v>
      </c>
      <c r="P10" t="n">
        <v>269.87</v>
      </c>
      <c r="Q10" t="n">
        <v>446.56</v>
      </c>
      <c r="R10" t="n">
        <v>71.77</v>
      </c>
      <c r="S10" t="n">
        <v>40.63</v>
      </c>
      <c r="T10" t="n">
        <v>10418.17</v>
      </c>
      <c r="U10" t="n">
        <v>0.57</v>
      </c>
      <c r="V10" t="n">
        <v>0.76</v>
      </c>
      <c r="W10" t="n">
        <v>2.65</v>
      </c>
      <c r="X10" t="n">
        <v>0.64</v>
      </c>
      <c r="Y10" t="n">
        <v>0.5</v>
      </c>
      <c r="Z10" t="n">
        <v>10</v>
      </c>
      <c r="AA10" t="n">
        <v>290.7648766137145</v>
      </c>
      <c r="AB10" t="n">
        <v>397.8373318239121</v>
      </c>
      <c r="AC10" t="n">
        <v>359.8682952428393</v>
      </c>
      <c r="AD10" t="n">
        <v>290764.8766137146</v>
      </c>
      <c r="AE10" t="n">
        <v>397837.331823912</v>
      </c>
      <c r="AF10" t="n">
        <v>1.875106522461148e-06</v>
      </c>
      <c r="AG10" t="n">
        <v>0.6289583333333334</v>
      </c>
      <c r="AH10" t="n">
        <v>359868.2952428393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3.3267</v>
      </c>
      <c r="E11" t="n">
        <v>30.06</v>
      </c>
      <c r="F11" t="n">
        <v>27.39</v>
      </c>
      <c r="G11" t="n">
        <v>78.26000000000001</v>
      </c>
      <c r="H11" t="n">
        <v>1.29</v>
      </c>
      <c r="I11" t="n">
        <v>21</v>
      </c>
      <c r="J11" t="n">
        <v>136.61</v>
      </c>
      <c r="K11" t="n">
        <v>45</v>
      </c>
      <c r="L11" t="n">
        <v>10</v>
      </c>
      <c r="M11" t="n">
        <v>19</v>
      </c>
      <c r="N11" t="n">
        <v>21.61</v>
      </c>
      <c r="O11" t="n">
        <v>17082.76</v>
      </c>
      <c r="P11" t="n">
        <v>266.15</v>
      </c>
      <c r="Q11" t="n">
        <v>446.56</v>
      </c>
      <c r="R11" t="n">
        <v>69.72</v>
      </c>
      <c r="S11" t="n">
        <v>40.63</v>
      </c>
      <c r="T11" t="n">
        <v>9403.25</v>
      </c>
      <c r="U11" t="n">
        <v>0.58</v>
      </c>
      <c r="V11" t="n">
        <v>0.76</v>
      </c>
      <c r="W11" t="n">
        <v>2.64</v>
      </c>
      <c r="X11" t="n">
        <v>0.5600000000000001</v>
      </c>
      <c r="Y11" t="n">
        <v>0.5</v>
      </c>
      <c r="Z11" t="n">
        <v>10</v>
      </c>
      <c r="AA11" t="n">
        <v>286.6005806007881</v>
      </c>
      <c r="AB11" t="n">
        <v>392.1395583032522</v>
      </c>
      <c r="AC11" t="n">
        <v>354.7143092301156</v>
      </c>
      <c r="AD11" t="n">
        <v>286600.5806007881</v>
      </c>
      <c r="AE11" t="n">
        <v>392139.5583032522</v>
      </c>
      <c r="AF11" t="n">
        <v>1.882917343798938e-06</v>
      </c>
      <c r="AG11" t="n">
        <v>0.62625</v>
      </c>
      <c r="AH11" t="n">
        <v>354714.3092301157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3.3364</v>
      </c>
      <c r="E12" t="n">
        <v>29.97</v>
      </c>
      <c r="F12" t="n">
        <v>27.35</v>
      </c>
      <c r="G12" t="n">
        <v>86.38</v>
      </c>
      <c r="H12" t="n">
        <v>1.41</v>
      </c>
      <c r="I12" t="n">
        <v>19</v>
      </c>
      <c r="J12" t="n">
        <v>137.96</v>
      </c>
      <c r="K12" t="n">
        <v>45</v>
      </c>
      <c r="L12" t="n">
        <v>11</v>
      </c>
      <c r="M12" t="n">
        <v>17</v>
      </c>
      <c r="N12" t="n">
        <v>21.96</v>
      </c>
      <c r="O12" t="n">
        <v>17249.3</v>
      </c>
      <c r="P12" t="n">
        <v>264.56</v>
      </c>
      <c r="Q12" t="n">
        <v>446.56</v>
      </c>
      <c r="R12" t="n">
        <v>68.41</v>
      </c>
      <c r="S12" t="n">
        <v>40.63</v>
      </c>
      <c r="T12" t="n">
        <v>8761.549999999999</v>
      </c>
      <c r="U12" t="n">
        <v>0.59</v>
      </c>
      <c r="V12" t="n">
        <v>0.76</v>
      </c>
      <c r="W12" t="n">
        <v>2.64</v>
      </c>
      <c r="X12" t="n">
        <v>0.53</v>
      </c>
      <c r="Y12" t="n">
        <v>0.5</v>
      </c>
      <c r="Z12" t="n">
        <v>10</v>
      </c>
      <c r="AA12" t="n">
        <v>284.4896567719701</v>
      </c>
      <c r="AB12" t="n">
        <v>389.2512991932765</v>
      </c>
      <c r="AC12" t="n">
        <v>352.101701515899</v>
      </c>
      <c r="AD12" t="n">
        <v>284489.6567719702</v>
      </c>
      <c r="AE12" t="n">
        <v>389251.2991932764</v>
      </c>
      <c r="AF12" t="n">
        <v>1.888407558797239e-06</v>
      </c>
      <c r="AG12" t="n">
        <v>0.624375</v>
      </c>
      <c r="AH12" t="n">
        <v>352101.701515899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3.3499</v>
      </c>
      <c r="E13" t="n">
        <v>29.85</v>
      </c>
      <c r="F13" t="n">
        <v>27.29</v>
      </c>
      <c r="G13" t="n">
        <v>96.3</v>
      </c>
      <c r="H13" t="n">
        <v>1.52</v>
      </c>
      <c r="I13" t="n">
        <v>17</v>
      </c>
      <c r="J13" t="n">
        <v>139.32</v>
      </c>
      <c r="K13" t="n">
        <v>45</v>
      </c>
      <c r="L13" t="n">
        <v>12</v>
      </c>
      <c r="M13" t="n">
        <v>15</v>
      </c>
      <c r="N13" t="n">
        <v>22.32</v>
      </c>
      <c r="O13" t="n">
        <v>17416.34</v>
      </c>
      <c r="P13" t="n">
        <v>261.27</v>
      </c>
      <c r="Q13" t="n">
        <v>446.56</v>
      </c>
      <c r="R13" t="n">
        <v>66.03</v>
      </c>
      <c r="S13" t="n">
        <v>40.63</v>
      </c>
      <c r="T13" t="n">
        <v>7577.97</v>
      </c>
      <c r="U13" t="n">
        <v>0.62</v>
      </c>
      <c r="V13" t="n">
        <v>0.76</v>
      </c>
      <c r="W13" t="n">
        <v>2.64</v>
      </c>
      <c r="X13" t="n">
        <v>0.46</v>
      </c>
      <c r="Y13" t="n">
        <v>0.5</v>
      </c>
      <c r="Z13" t="n">
        <v>10</v>
      </c>
      <c r="AA13" t="n">
        <v>280.7808287264546</v>
      </c>
      <c r="AB13" t="n">
        <v>384.1767170394567</v>
      </c>
      <c r="AC13" t="n">
        <v>347.511430360619</v>
      </c>
      <c r="AD13" t="n">
        <v>280780.8287264546</v>
      </c>
      <c r="AE13" t="n">
        <v>384176.7170394567</v>
      </c>
      <c r="AF13" t="n">
        <v>1.896048579671164e-06</v>
      </c>
      <c r="AG13" t="n">
        <v>0.6218750000000001</v>
      </c>
      <c r="AH13" t="n">
        <v>347511.430360619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3.3548</v>
      </c>
      <c r="E14" t="n">
        <v>29.81</v>
      </c>
      <c r="F14" t="n">
        <v>27.27</v>
      </c>
      <c r="G14" t="n">
        <v>102.25</v>
      </c>
      <c r="H14" t="n">
        <v>1.63</v>
      </c>
      <c r="I14" t="n">
        <v>16</v>
      </c>
      <c r="J14" t="n">
        <v>140.67</v>
      </c>
      <c r="K14" t="n">
        <v>45</v>
      </c>
      <c r="L14" t="n">
        <v>13</v>
      </c>
      <c r="M14" t="n">
        <v>14</v>
      </c>
      <c r="N14" t="n">
        <v>22.68</v>
      </c>
      <c r="O14" t="n">
        <v>17583.88</v>
      </c>
      <c r="P14" t="n">
        <v>259.42</v>
      </c>
      <c r="Q14" t="n">
        <v>446.56</v>
      </c>
      <c r="R14" t="n">
        <v>65.56999999999999</v>
      </c>
      <c r="S14" t="n">
        <v>40.63</v>
      </c>
      <c r="T14" t="n">
        <v>7353.54</v>
      </c>
      <c r="U14" t="n">
        <v>0.62</v>
      </c>
      <c r="V14" t="n">
        <v>0.76</v>
      </c>
      <c r="W14" t="n">
        <v>2.64</v>
      </c>
      <c r="X14" t="n">
        <v>0.44</v>
      </c>
      <c r="Y14" t="n">
        <v>0.5</v>
      </c>
      <c r="Z14" t="n">
        <v>10</v>
      </c>
      <c r="AA14" t="n">
        <v>278.9752082221572</v>
      </c>
      <c r="AB14" t="n">
        <v>381.7061874071222</v>
      </c>
      <c r="AC14" t="n">
        <v>345.2766846089844</v>
      </c>
      <c r="AD14" t="n">
        <v>278975.2082221571</v>
      </c>
      <c r="AE14" t="n">
        <v>381706.1874071222</v>
      </c>
      <c r="AF14" t="n">
        <v>1.898821987247626e-06</v>
      </c>
      <c r="AG14" t="n">
        <v>0.6210416666666666</v>
      </c>
      <c r="AH14" t="n">
        <v>345276.6846089844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3.3614</v>
      </c>
      <c r="E15" t="n">
        <v>29.75</v>
      </c>
      <c r="F15" t="n">
        <v>27.23</v>
      </c>
      <c r="G15" t="n">
        <v>108.94</v>
      </c>
      <c r="H15" t="n">
        <v>1.74</v>
      </c>
      <c r="I15" t="n">
        <v>15</v>
      </c>
      <c r="J15" t="n">
        <v>142.04</v>
      </c>
      <c r="K15" t="n">
        <v>45</v>
      </c>
      <c r="L15" t="n">
        <v>14</v>
      </c>
      <c r="M15" t="n">
        <v>13</v>
      </c>
      <c r="N15" t="n">
        <v>23.04</v>
      </c>
      <c r="O15" t="n">
        <v>17751.93</v>
      </c>
      <c r="P15" t="n">
        <v>256.88</v>
      </c>
      <c r="Q15" t="n">
        <v>446.56</v>
      </c>
      <c r="R15" t="n">
        <v>64.34999999999999</v>
      </c>
      <c r="S15" t="n">
        <v>40.63</v>
      </c>
      <c r="T15" t="n">
        <v>6748</v>
      </c>
      <c r="U15" t="n">
        <v>0.63</v>
      </c>
      <c r="V15" t="n">
        <v>0.76</v>
      </c>
      <c r="W15" t="n">
        <v>2.64</v>
      </c>
      <c r="X15" t="n">
        <v>0.41</v>
      </c>
      <c r="Y15" t="n">
        <v>0.5</v>
      </c>
      <c r="Z15" t="n">
        <v>10</v>
      </c>
      <c r="AA15" t="n">
        <v>276.4742963782631</v>
      </c>
      <c r="AB15" t="n">
        <v>378.2843294898628</v>
      </c>
      <c r="AC15" t="n">
        <v>342.1814040087406</v>
      </c>
      <c r="AD15" t="n">
        <v>276474.2963782632</v>
      </c>
      <c r="AE15" t="n">
        <v>378284.3294898628</v>
      </c>
      <c r="AF15" t="n">
        <v>1.902557597452656e-06</v>
      </c>
      <c r="AG15" t="n">
        <v>0.6197916666666666</v>
      </c>
      <c r="AH15" t="n">
        <v>342181.4040087406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3.3665</v>
      </c>
      <c r="E16" t="n">
        <v>29.7</v>
      </c>
      <c r="F16" t="n">
        <v>27.21</v>
      </c>
      <c r="G16" t="n">
        <v>116.63</v>
      </c>
      <c r="H16" t="n">
        <v>1.85</v>
      </c>
      <c r="I16" t="n">
        <v>14</v>
      </c>
      <c r="J16" t="n">
        <v>143.4</v>
      </c>
      <c r="K16" t="n">
        <v>45</v>
      </c>
      <c r="L16" t="n">
        <v>15</v>
      </c>
      <c r="M16" t="n">
        <v>12</v>
      </c>
      <c r="N16" t="n">
        <v>23.41</v>
      </c>
      <c r="O16" t="n">
        <v>17920.49</v>
      </c>
      <c r="P16" t="n">
        <v>252.68</v>
      </c>
      <c r="Q16" t="n">
        <v>446.57</v>
      </c>
      <c r="R16" t="n">
        <v>63.75</v>
      </c>
      <c r="S16" t="n">
        <v>40.63</v>
      </c>
      <c r="T16" t="n">
        <v>6456.54</v>
      </c>
      <c r="U16" t="n">
        <v>0.64</v>
      </c>
      <c r="V16" t="n">
        <v>0.76</v>
      </c>
      <c r="W16" t="n">
        <v>2.63</v>
      </c>
      <c r="X16" t="n">
        <v>0.39</v>
      </c>
      <c r="Y16" t="n">
        <v>0.5</v>
      </c>
      <c r="Z16" t="n">
        <v>10</v>
      </c>
      <c r="AA16" t="n">
        <v>272.9758416200355</v>
      </c>
      <c r="AB16" t="n">
        <v>373.4975893487245</v>
      </c>
      <c r="AC16" t="n">
        <v>337.8515036284405</v>
      </c>
      <c r="AD16" t="n">
        <v>272975.8416200355</v>
      </c>
      <c r="AE16" t="n">
        <v>373497.5893487245</v>
      </c>
      <c r="AF16" t="n">
        <v>1.90544420533836e-06</v>
      </c>
      <c r="AG16" t="n">
        <v>0.61875</v>
      </c>
      <c r="AH16" t="n">
        <v>337851.5036284405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3.3728</v>
      </c>
      <c r="E17" t="n">
        <v>29.65</v>
      </c>
      <c r="F17" t="n">
        <v>27.18</v>
      </c>
      <c r="G17" t="n">
        <v>125.47</v>
      </c>
      <c r="H17" t="n">
        <v>1.96</v>
      </c>
      <c r="I17" t="n">
        <v>13</v>
      </c>
      <c r="J17" t="n">
        <v>144.77</v>
      </c>
      <c r="K17" t="n">
        <v>45</v>
      </c>
      <c r="L17" t="n">
        <v>16</v>
      </c>
      <c r="M17" t="n">
        <v>11</v>
      </c>
      <c r="N17" t="n">
        <v>23.78</v>
      </c>
      <c r="O17" t="n">
        <v>18089.56</v>
      </c>
      <c r="P17" t="n">
        <v>252.36</v>
      </c>
      <c r="Q17" t="n">
        <v>446.56</v>
      </c>
      <c r="R17" t="n">
        <v>62.86</v>
      </c>
      <c r="S17" t="n">
        <v>40.63</v>
      </c>
      <c r="T17" t="n">
        <v>6013.06</v>
      </c>
      <c r="U17" t="n">
        <v>0.65</v>
      </c>
      <c r="V17" t="n">
        <v>0.76</v>
      </c>
      <c r="W17" t="n">
        <v>2.63</v>
      </c>
      <c r="X17" t="n">
        <v>0.36</v>
      </c>
      <c r="Y17" t="n">
        <v>0.5</v>
      </c>
      <c r="Z17" t="n">
        <v>10</v>
      </c>
      <c r="AA17" t="n">
        <v>272.143845800138</v>
      </c>
      <c r="AB17" t="n">
        <v>372.3592159628758</v>
      </c>
      <c r="AC17" t="n">
        <v>336.8217750008201</v>
      </c>
      <c r="AD17" t="n">
        <v>272143.845800138</v>
      </c>
      <c r="AE17" t="n">
        <v>372359.2159628758</v>
      </c>
      <c r="AF17" t="n">
        <v>1.909010015079525e-06</v>
      </c>
      <c r="AG17" t="n">
        <v>0.6177083333333333</v>
      </c>
      <c r="AH17" t="n">
        <v>336821.7750008201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3.3814</v>
      </c>
      <c r="E18" t="n">
        <v>29.57</v>
      </c>
      <c r="F18" t="n">
        <v>27.13</v>
      </c>
      <c r="G18" t="n">
        <v>135.67</v>
      </c>
      <c r="H18" t="n">
        <v>2.06</v>
      </c>
      <c r="I18" t="n">
        <v>12</v>
      </c>
      <c r="J18" t="n">
        <v>146.15</v>
      </c>
      <c r="K18" t="n">
        <v>45</v>
      </c>
      <c r="L18" t="n">
        <v>17</v>
      </c>
      <c r="M18" t="n">
        <v>10</v>
      </c>
      <c r="N18" t="n">
        <v>24.15</v>
      </c>
      <c r="O18" t="n">
        <v>18259.16</v>
      </c>
      <c r="P18" t="n">
        <v>248.95</v>
      </c>
      <c r="Q18" t="n">
        <v>446.56</v>
      </c>
      <c r="R18" t="n">
        <v>61.15</v>
      </c>
      <c r="S18" t="n">
        <v>40.63</v>
      </c>
      <c r="T18" t="n">
        <v>5163.42</v>
      </c>
      <c r="U18" t="n">
        <v>0.66</v>
      </c>
      <c r="V18" t="n">
        <v>0.77</v>
      </c>
      <c r="W18" t="n">
        <v>2.63</v>
      </c>
      <c r="X18" t="n">
        <v>0.31</v>
      </c>
      <c r="Y18" t="n">
        <v>0.5</v>
      </c>
      <c r="Z18" t="n">
        <v>10</v>
      </c>
      <c r="AA18" t="n">
        <v>268.8565449245664</v>
      </c>
      <c r="AB18" t="n">
        <v>367.8613858794396</v>
      </c>
      <c r="AC18" t="n">
        <v>332.7532115078028</v>
      </c>
      <c r="AD18" t="n">
        <v>268856.5449245664</v>
      </c>
      <c r="AE18" t="n">
        <v>367861.3858794396</v>
      </c>
      <c r="AF18" t="n">
        <v>1.913877628376989e-06</v>
      </c>
      <c r="AG18" t="n">
        <v>0.6160416666666667</v>
      </c>
      <c r="AH18" t="n">
        <v>332753.2115078028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3.3878</v>
      </c>
      <c r="E19" t="n">
        <v>29.52</v>
      </c>
      <c r="F19" t="n">
        <v>27.1</v>
      </c>
      <c r="G19" t="n">
        <v>147.84</v>
      </c>
      <c r="H19" t="n">
        <v>2.16</v>
      </c>
      <c r="I19" t="n">
        <v>11</v>
      </c>
      <c r="J19" t="n">
        <v>147.53</v>
      </c>
      <c r="K19" t="n">
        <v>45</v>
      </c>
      <c r="L19" t="n">
        <v>18</v>
      </c>
      <c r="M19" t="n">
        <v>9</v>
      </c>
      <c r="N19" t="n">
        <v>24.53</v>
      </c>
      <c r="O19" t="n">
        <v>18429.27</v>
      </c>
      <c r="P19" t="n">
        <v>245.24</v>
      </c>
      <c r="Q19" t="n">
        <v>446.56</v>
      </c>
      <c r="R19" t="n">
        <v>60.13</v>
      </c>
      <c r="S19" t="n">
        <v>40.63</v>
      </c>
      <c r="T19" t="n">
        <v>4658.91</v>
      </c>
      <c r="U19" t="n">
        <v>0.68</v>
      </c>
      <c r="V19" t="n">
        <v>0.77</v>
      </c>
      <c r="W19" t="n">
        <v>2.63</v>
      </c>
      <c r="X19" t="n">
        <v>0.28</v>
      </c>
      <c r="Y19" t="n">
        <v>0.5</v>
      </c>
      <c r="Z19" t="n">
        <v>10</v>
      </c>
      <c r="AA19" t="n">
        <v>265.607820232588</v>
      </c>
      <c r="AB19" t="n">
        <v>363.4163374322566</v>
      </c>
      <c r="AC19" t="n">
        <v>328.7323922457542</v>
      </c>
      <c r="AD19" t="n">
        <v>265607.820232588</v>
      </c>
      <c r="AE19" t="n">
        <v>363416.3374322566</v>
      </c>
      <c r="AF19" t="n">
        <v>1.917500038272775e-06</v>
      </c>
      <c r="AG19" t="n">
        <v>0.615</v>
      </c>
      <c r="AH19" t="n">
        <v>328732.3922457543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3.3859</v>
      </c>
      <c r="E20" t="n">
        <v>29.53</v>
      </c>
      <c r="F20" t="n">
        <v>27.12</v>
      </c>
      <c r="G20" t="n">
        <v>147.93</v>
      </c>
      <c r="H20" t="n">
        <v>2.26</v>
      </c>
      <c r="I20" t="n">
        <v>11</v>
      </c>
      <c r="J20" t="n">
        <v>148.91</v>
      </c>
      <c r="K20" t="n">
        <v>45</v>
      </c>
      <c r="L20" t="n">
        <v>19</v>
      </c>
      <c r="M20" t="n">
        <v>9</v>
      </c>
      <c r="N20" t="n">
        <v>24.92</v>
      </c>
      <c r="O20" t="n">
        <v>18599.92</v>
      </c>
      <c r="P20" t="n">
        <v>243.13</v>
      </c>
      <c r="Q20" t="n">
        <v>446.56</v>
      </c>
      <c r="R20" t="n">
        <v>60.79</v>
      </c>
      <c r="S20" t="n">
        <v>40.63</v>
      </c>
      <c r="T20" t="n">
        <v>4988.51</v>
      </c>
      <c r="U20" t="n">
        <v>0.67</v>
      </c>
      <c r="V20" t="n">
        <v>0.77</v>
      </c>
      <c r="W20" t="n">
        <v>2.63</v>
      </c>
      <c r="X20" t="n">
        <v>0.29</v>
      </c>
      <c r="Y20" t="n">
        <v>0.5</v>
      </c>
      <c r="Z20" t="n">
        <v>10</v>
      </c>
      <c r="AA20" t="n">
        <v>264.3120167498355</v>
      </c>
      <c r="AB20" t="n">
        <v>361.6433619403396</v>
      </c>
      <c r="AC20" t="n">
        <v>327.1286270463992</v>
      </c>
      <c r="AD20" t="n">
        <v>264312.0167498356</v>
      </c>
      <c r="AE20" t="n">
        <v>361643.3619403396</v>
      </c>
      <c r="AF20" t="n">
        <v>1.916424635334964e-06</v>
      </c>
      <c r="AG20" t="n">
        <v>0.6152083333333334</v>
      </c>
      <c r="AH20" t="n">
        <v>327128.6270463992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27.1</v>
      </c>
      <c r="G21" t="n">
        <v>162.58</v>
      </c>
      <c r="H21" t="n">
        <v>2.36</v>
      </c>
      <c r="I21" t="n">
        <v>10</v>
      </c>
      <c r="J21" t="n">
        <v>150.3</v>
      </c>
      <c r="K21" t="n">
        <v>45</v>
      </c>
      <c r="L21" t="n">
        <v>20</v>
      </c>
      <c r="M21" t="n">
        <v>8</v>
      </c>
      <c r="N21" t="n">
        <v>25.3</v>
      </c>
      <c r="O21" t="n">
        <v>18771.1</v>
      </c>
      <c r="P21" t="n">
        <v>241.69</v>
      </c>
      <c r="Q21" t="n">
        <v>446.57</v>
      </c>
      <c r="R21" t="n">
        <v>59.96</v>
      </c>
      <c r="S21" t="n">
        <v>40.63</v>
      </c>
      <c r="T21" t="n">
        <v>4582.28</v>
      </c>
      <c r="U21" t="n">
        <v>0.68</v>
      </c>
      <c r="V21" t="n">
        <v>0.77</v>
      </c>
      <c r="W21" t="n">
        <v>2.63</v>
      </c>
      <c r="X21" t="n">
        <v>0.27</v>
      </c>
      <c r="Y21" t="n">
        <v>0.5</v>
      </c>
      <c r="Z21" t="n">
        <v>10</v>
      </c>
      <c r="AA21" t="n">
        <v>262.7798801183938</v>
      </c>
      <c r="AB21" t="n">
        <v>359.5470250081032</v>
      </c>
      <c r="AC21" t="n">
        <v>325.2323615687481</v>
      </c>
      <c r="AD21" t="n">
        <v>262779.8801183938</v>
      </c>
      <c r="AE21" t="n">
        <v>359547.0250081032</v>
      </c>
      <c r="AF21" t="n">
        <v>1.919650844148398e-06</v>
      </c>
      <c r="AG21" t="n">
        <v>0.6141666666666666</v>
      </c>
      <c r="AH21" t="n">
        <v>325232.3615687481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3.3929</v>
      </c>
      <c r="E22" t="n">
        <v>29.47</v>
      </c>
      <c r="F22" t="n">
        <v>27.09</v>
      </c>
      <c r="G22" t="n">
        <v>162.51</v>
      </c>
      <c r="H22" t="n">
        <v>2.45</v>
      </c>
      <c r="I22" t="n">
        <v>10</v>
      </c>
      <c r="J22" t="n">
        <v>151.69</v>
      </c>
      <c r="K22" t="n">
        <v>45</v>
      </c>
      <c r="L22" t="n">
        <v>21</v>
      </c>
      <c r="M22" t="n">
        <v>7</v>
      </c>
      <c r="N22" t="n">
        <v>25.7</v>
      </c>
      <c r="O22" t="n">
        <v>18942.82</v>
      </c>
      <c r="P22" t="n">
        <v>235.29</v>
      </c>
      <c r="Q22" t="n">
        <v>446.56</v>
      </c>
      <c r="R22" t="n">
        <v>59.54</v>
      </c>
      <c r="S22" t="n">
        <v>40.63</v>
      </c>
      <c r="T22" t="n">
        <v>4370.79</v>
      </c>
      <c r="U22" t="n">
        <v>0.68</v>
      </c>
      <c r="V22" t="n">
        <v>0.77</v>
      </c>
      <c r="W22" t="n">
        <v>2.63</v>
      </c>
      <c r="X22" t="n">
        <v>0.26</v>
      </c>
      <c r="Y22" t="n">
        <v>0.5</v>
      </c>
      <c r="Z22" t="n">
        <v>10</v>
      </c>
      <c r="AA22" t="n">
        <v>258.0857951715458</v>
      </c>
      <c r="AB22" t="n">
        <v>353.1243708954136</v>
      </c>
      <c r="AC22" t="n">
        <v>319.4226765503219</v>
      </c>
      <c r="AD22" t="n">
        <v>258085.7951715458</v>
      </c>
      <c r="AE22" t="n">
        <v>353124.3708954136</v>
      </c>
      <c r="AF22" t="n">
        <v>1.92038664615848e-06</v>
      </c>
      <c r="AG22" t="n">
        <v>0.6139583333333333</v>
      </c>
      <c r="AH22" t="n">
        <v>319422.6765503219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3.3999</v>
      </c>
      <c r="E23" t="n">
        <v>29.41</v>
      </c>
      <c r="F23" t="n">
        <v>27.05</v>
      </c>
      <c r="G23" t="n">
        <v>180.34</v>
      </c>
      <c r="H23" t="n">
        <v>2.54</v>
      </c>
      <c r="I23" t="n">
        <v>9</v>
      </c>
      <c r="J23" t="n">
        <v>153.09</v>
      </c>
      <c r="K23" t="n">
        <v>45</v>
      </c>
      <c r="L23" t="n">
        <v>22</v>
      </c>
      <c r="M23" t="n">
        <v>4</v>
      </c>
      <c r="N23" t="n">
        <v>26.09</v>
      </c>
      <c r="O23" t="n">
        <v>19115.09</v>
      </c>
      <c r="P23" t="n">
        <v>236.34</v>
      </c>
      <c r="Q23" t="n">
        <v>446.56</v>
      </c>
      <c r="R23" t="n">
        <v>58.44</v>
      </c>
      <c r="S23" t="n">
        <v>40.63</v>
      </c>
      <c r="T23" t="n">
        <v>3823.62</v>
      </c>
      <c r="U23" t="n">
        <v>0.7</v>
      </c>
      <c r="V23" t="n">
        <v>0.77</v>
      </c>
      <c r="W23" t="n">
        <v>2.63</v>
      </c>
      <c r="X23" t="n">
        <v>0.22</v>
      </c>
      <c r="Y23" t="n">
        <v>0.5</v>
      </c>
      <c r="Z23" t="n">
        <v>10</v>
      </c>
      <c r="AA23" t="n">
        <v>258.1776411527402</v>
      </c>
      <c r="AB23" t="n">
        <v>353.2500386188424</v>
      </c>
      <c r="AC23" t="n">
        <v>319.5363507226023</v>
      </c>
      <c r="AD23" t="n">
        <v>258177.6411527402</v>
      </c>
      <c r="AE23" t="n">
        <v>353250.0386188424</v>
      </c>
      <c r="AF23" t="n">
        <v>1.924348656981997e-06</v>
      </c>
      <c r="AG23" t="n">
        <v>0.6127083333333333</v>
      </c>
      <c r="AH23" t="n">
        <v>319536.3507226023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3.3994</v>
      </c>
      <c r="E24" t="n">
        <v>29.42</v>
      </c>
      <c r="F24" t="n">
        <v>27.05</v>
      </c>
      <c r="G24" t="n">
        <v>180.37</v>
      </c>
      <c r="H24" t="n">
        <v>2.64</v>
      </c>
      <c r="I24" t="n">
        <v>9</v>
      </c>
      <c r="J24" t="n">
        <v>154.49</v>
      </c>
      <c r="K24" t="n">
        <v>45</v>
      </c>
      <c r="L24" t="n">
        <v>23</v>
      </c>
      <c r="M24" t="n">
        <v>2</v>
      </c>
      <c r="N24" t="n">
        <v>26.49</v>
      </c>
      <c r="O24" t="n">
        <v>19287.9</v>
      </c>
      <c r="P24" t="n">
        <v>237.02</v>
      </c>
      <c r="Q24" t="n">
        <v>446.56</v>
      </c>
      <c r="R24" t="n">
        <v>58.49</v>
      </c>
      <c r="S24" t="n">
        <v>40.63</v>
      </c>
      <c r="T24" t="n">
        <v>3850.74</v>
      </c>
      <c r="U24" t="n">
        <v>0.6899999999999999</v>
      </c>
      <c r="V24" t="n">
        <v>0.77</v>
      </c>
      <c r="W24" t="n">
        <v>2.63</v>
      </c>
      <c r="X24" t="n">
        <v>0.23</v>
      </c>
      <c r="Y24" t="n">
        <v>0.5</v>
      </c>
      <c r="Z24" t="n">
        <v>10</v>
      </c>
      <c r="AA24" t="n">
        <v>258.6996575672615</v>
      </c>
      <c r="AB24" t="n">
        <v>353.9642845069293</v>
      </c>
      <c r="AC24" t="n">
        <v>320.1824299855806</v>
      </c>
      <c r="AD24" t="n">
        <v>258699.6575672615</v>
      </c>
      <c r="AE24" t="n">
        <v>353964.2845069293</v>
      </c>
      <c r="AF24" t="n">
        <v>1.924065656208888e-06</v>
      </c>
      <c r="AG24" t="n">
        <v>0.6129166666666667</v>
      </c>
      <c r="AH24" t="n">
        <v>320182.4299855806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3.3979</v>
      </c>
      <c r="E25" t="n">
        <v>29.43</v>
      </c>
      <c r="F25" t="n">
        <v>27.07</v>
      </c>
      <c r="G25" t="n">
        <v>180.45</v>
      </c>
      <c r="H25" t="n">
        <v>2.73</v>
      </c>
      <c r="I25" t="n">
        <v>9</v>
      </c>
      <c r="J25" t="n">
        <v>155.9</v>
      </c>
      <c r="K25" t="n">
        <v>45</v>
      </c>
      <c r="L25" t="n">
        <v>24</v>
      </c>
      <c r="M25" t="n">
        <v>0</v>
      </c>
      <c r="N25" t="n">
        <v>26.9</v>
      </c>
      <c r="O25" t="n">
        <v>19461.27</v>
      </c>
      <c r="P25" t="n">
        <v>238.2</v>
      </c>
      <c r="Q25" t="n">
        <v>446.56</v>
      </c>
      <c r="R25" t="n">
        <v>58.76</v>
      </c>
      <c r="S25" t="n">
        <v>40.63</v>
      </c>
      <c r="T25" t="n">
        <v>3984.63</v>
      </c>
      <c r="U25" t="n">
        <v>0.6899999999999999</v>
      </c>
      <c r="V25" t="n">
        <v>0.77</v>
      </c>
      <c r="W25" t="n">
        <v>2.63</v>
      </c>
      <c r="X25" t="n">
        <v>0.24</v>
      </c>
      <c r="Y25" t="n">
        <v>0.5</v>
      </c>
      <c r="Z25" t="n">
        <v>10</v>
      </c>
      <c r="AA25" t="n">
        <v>259.7164428437445</v>
      </c>
      <c r="AB25" t="n">
        <v>355.3554949796139</v>
      </c>
      <c r="AC25" t="n">
        <v>321.4408652833284</v>
      </c>
      <c r="AD25" t="n">
        <v>259716.4428437445</v>
      </c>
      <c r="AE25" t="n">
        <v>355355.4949796139</v>
      </c>
      <c r="AF25" t="n">
        <v>1.923216653889564e-06</v>
      </c>
      <c r="AG25" t="n">
        <v>0.613125</v>
      </c>
      <c r="AH25" t="n">
        <v>321440.8652833284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2.0319</v>
      </c>
      <c r="E2" t="n">
        <v>49.21</v>
      </c>
      <c r="F2" t="n">
        <v>36.45</v>
      </c>
      <c r="G2" t="n">
        <v>6.75</v>
      </c>
      <c r="H2" t="n">
        <v>0.11</v>
      </c>
      <c r="I2" t="n">
        <v>324</v>
      </c>
      <c r="J2" t="n">
        <v>159.12</v>
      </c>
      <c r="K2" t="n">
        <v>50.28</v>
      </c>
      <c r="L2" t="n">
        <v>1</v>
      </c>
      <c r="M2" t="n">
        <v>322</v>
      </c>
      <c r="N2" t="n">
        <v>27.84</v>
      </c>
      <c r="O2" t="n">
        <v>19859.16</v>
      </c>
      <c r="P2" t="n">
        <v>447.13</v>
      </c>
      <c r="Q2" t="n">
        <v>446.72</v>
      </c>
      <c r="R2" t="n">
        <v>365.29</v>
      </c>
      <c r="S2" t="n">
        <v>40.63</v>
      </c>
      <c r="T2" t="n">
        <v>155675.2</v>
      </c>
      <c r="U2" t="n">
        <v>0.11</v>
      </c>
      <c r="V2" t="n">
        <v>0.57</v>
      </c>
      <c r="W2" t="n">
        <v>3.15</v>
      </c>
      <c r="X2" t="n">
        <v>9.609999999999999</v>
      </c>
      <c r="Y2" t="n">
        <v>0.5</v>
      </c>
      <c r="Z2" t="n">
        <v>10</v>
      </c>
      <c r="AA2" t="n">
        <v>755.968155639909</v>
      </c>
      <c r="AB2" t="n">
        <v>1034.348981507758</v>
      </c>
      <c r="AC2" t="n">
        <v>935.6321664305702</v>
      </c>
      <c r="AD2" t="n">
        <v>755968.155639909</v>
      </c>
      <c r="AE2" t="n">
        <v>1034348.981507758</v>
      </c>
      <c r="AF2" t="n">
        <v>1.103921998763033e-06</v>
      </c>
      <c r="AG2" t="n">
        <v>1.025208333333333</v>
      </c>
      <c r="AH2" t="n">
        <v>935632.1664305702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2.6699</v>
      </c>
      <c r="E3" t="n">
        <v>37.45</v>
      </c>
      <c r="F3" t="n">
        <v>30.75</v>
      </c>
      <c r="G3" t="n">
        <v>13.57</v>
      </c>
      <c r="H3" t="n">
        <v>0.22</v>
      </c>
      <c r="I3" t="n">
        <v>136</v>
      </c>
      <c r="J3" t="n">
        <v>160.54</v>
      </c>
      <c r="K3" t="n">
        <v>50.28</v>
      </c>
      <c r="L3" t="n">
        <v>2</v>
      </c>
      <c r="M3" t="n">
        <v>134</v>
      </c>
      <c r="N3" t="n">
        <v>28.26</v>
      </c>
      <c r="O3" t="n">
        <v>20034.4</v>
      </c>
      <c r="P3" t="n">
        <v>375.45</v>
      </c>
      <c r="Q3" t="n">
        <v>446.59</v>
      </c>
      <c r="R3" t="n">
        <v>179.59</v>
      </c>
      <c r="S3" t="n">
        <v>40.63</v>
      </c>
      <c r="T3" t="n">
        <v>63766.25</v>
      </c>
      <c r="U3" t="n">
        <v>0.23</v>
      </c>
      <c r="V3" t="n">
        <v>0.68</v>
      </c>
      <c r="W3" t="n">
        <v>2.81</v>
      </c>
      <c r="X3" t="n">
        <v>3.92</v>
      </c>
      <c r="Y3" t="n">
        <v>0.5</v>
      </c>
      <c r="Z3" t="n">
        <v>10</v>
      </c>
      <c r="AA3" t="n">
        <v>484.7336265546001</v>
      </c>
      <c r="AB3" t="n">
        <v>663.2339327903353</v>
      </c>
      <c r="AC3" t="n">
        <v>599.9358170994959</v>
      </c>
      <c r="AD3" t="n">
        <v>484733.6265546001</v>
      </c>
      <c r="AE3" t="n">
        <v>663233.9327903353</v>
      </c>
      <c r="AF3" t="n">
        <v>1.450544487670369e-06</v>
      </c>
      <c r="AG3" t="n">
        <v>0.7802083333333334</v>
      </c>
      <c r="AH3" t="n">
        <v>599935.8170994959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2.9017</v>
      </c>
      <c r="E4" t="n">
        <v>34.46</v>
      </c>
      <c r="F4" t="n">
        <v>29.34</v>
      </c>
      <c r="G4" t="n">
        <v>20.23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85</v>
      </c>
      <c r="N4" t="n">
        <v>28.69</v>
      </c>
      <c r="O4" t="n">
        <v>20210.21</v>
      </c>
      <c r="P4" t="n">
        <v>356.58</v>
      </c>
      <c r="Q4" t="n">
        <v>446.59</v>
      </c>
      <c r="R4" t="n">
        <v>132.6</v>
      </c>
      <c r="S4" t="n">
        <v>40.63</v>
      </c>
      <c r="T4" t="n">
        <v>40513.27</v>
      </c>
      <c r="U4" t="n">
        <v>0.31</v>
      </c>
      <c r="V4" t="n">
        <v>0.71</v>
      </c>
      <c r="W4" t="n">
        <v>2.76</v>
      </c>
      <c r="X4" t="n">
        <v>2.51</v>
      </c>
      <c r="Y4" t="n">
        <v>0.5</v>
      </c>
      <c r="Z4" t="n">
        <v>10</v>
      </c>
      <c r="AA4" t="n">
        <v>424.5147611771271</v>
      </c>
      <c r="AB4" t="n">
        <v>580.8398245120345</v>
      </c>
      <c r="AC4" t="n">
        <v>525.4052868744188</v>
      </c>
      <c r="AD4" t="n">
        <v>424514.7611771271</v>
      </c>
      <c r="AE4" t="n">
        <v>580839.8245120345</v>
      </c>
      <c r="AF4" t="n">
        <v>1.576480370003786e-06</v>
      </c>
      <c r="AG4" t="n">
        <v>0.7179166666666666</v>
      </c>
      <c r="AH4" t="n">
        <v>525405.2868744188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3.0273</v>
      </c>
      <c r="E5" t="n">
        <v>33.03</v>
      </c>
      <c r="F5" t="n">
        <v>28.65</v>
      </c>
      <c r="G5" t="n">
        <v>26.86</v>
      </c>
      <c r="H5" t="n">
        <v>0.43</v>
      </c>
      <c r="I5" t="n">
        <v>64</v>
      </c>
      <c r="J5" t="n">
        <v>163.4</v>
      </c>
      <c r="K5" t="n">
        <v>50.28</v>
      </c>
      <c r="L5" t="n">
        <v>4</v>
      </c>
      <c r="M5" t="n">
        <v>62</v>
      </c>
      <c r="N5" t="n">
        <v>29.12</v>
      </c>
      <c r="O5" t="n">
        <v>20386.62</v>
      </c>
      <c r="P5" t="n">
        <v>346.91</v>
      </c>
      <c r="Q5" t="n">
        <v>446.57</v>
      </c>
      <c r="R5" t="n">
        <v>110.37</v>
      </c>
      <c r="S5" t="n">
        <v>40.63</v>
      </c>
      <c r="T5" t="n">
        <v>29514.41</v>
      </c>
      <c r="U5" t="n">
        <v>0.37</v>
      </c>
      <c r="V5" t="n">
        <v>0.73</v>
      </c>
      <c r="W5" t="n">
        <v>2.72</v>
      </c>
      <c r="X5" t="n">
        <v>1.82</v>
      </c>
      <c r="Y5" t="n">
        <v>0.5</v>
      </c>
      <c r="Z5" t="n">
        <v>10</v>
      </c>
      <c r="AA5" t="n">
        <v>396.4773293148866</v>
      </c>
      <c r="AB5" t="n">
        <v>542.4777733139209</v>
      </c>
      <c r="AC5" t="n">
        <v>490.7044560011763</v>
      </c>
      <c r="AD5" t="n">
        <v>396477.3293148866</v>
      </c>
      <c r="AE5" t="n">
        <v>542477.7733139209</v>
      </c>
      <c r="AF5" t="n">
        <v>1.644718276910936e-06</v>
      </c>
      <c r="AG5" t="n">
        <v>0.688125</v>
      </c>
      <c r="AH5" t="n">
        <v>490704.4560011763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3.1084</v>
      </c>
      <c r="E6" t="n">
        <v>32.17</v>
      </c>
      <c r="F6" t="n">
        <v>28.24</v>
      </c>
      <c r="G6" t="n">
        <v>33.88</v>
      </c>
      <c r="H6" t="n">
        <v>0.54</v>
      </c>
      <c r="I6" t="n">
        <v>50</v>
      </c>
      <c r="J6" t="n">
        <v>164.83</v>
      </c>
      <c r="K6" t="n">
        <v>50.28</v>
      </c>
      <c r="L6" t="n">
        <v>5</v>
      </c>
      <c r="M6" t="n">
        <v>48</v>
      </c>
      <c r="N6" t="n">
        <v>29.55</v>
      </c>
      <c r="O6" t="n">
        <v>20563.61</v>
      </c>
      <c r="P6" t="n">
        <v>340.41</v>
      </c>
      <c r="Q6" t="n">
        <v>446.56</v>
      </c>
      <c r="R6" t="n">
        <v>97</v>
      </c>
      <c r="S6" t="n">
        <v>40.63</v>
      </c>
      <c r="T6" t="n">
        <v>22902.44</v>
      </c>
      <c r="U6" t="n">
        <v>0.42</v>
      </c>
      <c r="V6" t="n">
        <v>0.74</v>
      </c>
      <c r="W6" t="n">
        <v>2.69</v>
      </c>
      <c r="X6" t="n">
        <v>1.41</v>
      </c>
      <c r="Y6" t="n">
        <v>0.5</v>
      </c>
      <c r="Z6" t="n">
        <v>10</v>
      </c>
      <c r="AA6" t="n">
        <v>379.5170640469358</v>
      </c>
      <c r="AB6" t="n">
        <v>519.2719901402148</v>
      </c>
      <c r="AC6" t="n">
        <v>469.7134002040475</v>
      </c>
      <c r="AD6" t="n">
        <v>379517.0640469358</v>
      </c>
      <c r="AE6" t="n">
        <v>519271.9901402149</v>
      </c>
      <c r="AF6" t="n">
        <v>1.688779536864518e-06</v>
      </c>
      <c r="AG6" t="n">
        <v>0.6702083333333334</v>
      </c>
      <c r="AH6" t="n">
        <v>469713.4002040475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3.1557</v>
      </c>
      <c r="E7" t="n">
        <v>31.69</v>
      </c>
      <c r="F7" t="n">
        <v>28.01</v>
      </c>
      <c r="G7" t="n">
        <v>40.02</v>
      </c>
      <c r="H7" t="n">
        <v>0.64</v>
      </c>
      <c r="I7" t="n">
        <v>42</v>
      </c>
      <c r="J7" t="n">
        <v>166.27</v>
      </c>
      <c r="K7" t="n">
        <v>50.28</v>
      </c>
      <c r="L7" t="n">
        <v>6</v>
      </c>
      <c r="M7" t="n">
        <v>40</v>
      </c>
      <c r="N7" t="n">
        <v>29.99</v>
      </c>
      <c r="O7" t="n">
        <v>20741.2</v>
      </c>
      <c r="P7" t="n">
        <v>336.27</v>
      </c>
      <c r="Q7" t="n">
        <v>446.56</v>
      </c>
      <c r="R7" t="n">
        <v>89.43000000000001</v>
      </c>
      <c r="S7" t="n">
        <v>40.63</v>
      </c>
      <c r="T7" t="n">
        <v>19154.77</v>
      </c>
      <c r="U7" t="n">
        <v>0.45</v>
      </c>
      <c r="V7" t="n">
        <v>0.74</v>
      </c>
      <c r="W7" t="n">
        <v>2.69</v>
      </c>
      <c r="X7" t="n">
        <v>1.18</v>
      </c>
      <c r="Y7" t="n">
        <v>0.5</v>
      </c>
      <c r="Z7" t="n">
        <v>10</v>
      </c>
      <c r="AA7" t="n">
        <v>369.7955053553939</v>
      </c>
      <c r="AB7" t="n">
        <v>505.970524653547</v>
      </c>
      <c r="AC7" t="n">
        <v>457.6814079147031</v>
      </c>
      <c r="AD7" t="n">
        <v>369795.5053553939</v>
      </c>
      <c r="AE7" t="n">
        <v>505970.524653547</v>
      </c>
      <c r="AF7" t="n">
        <v>1.71447741104213e-06</v>
      </c>
      <c r="AG7" t="n">
        <v>0.6602083333333334</v>
      </c>
      <c r="AH7" t="n">
        <v>457681.4079147031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3.1915</v>
      </c>
      <c r="E8" t="n">
        <v>31.33</v>
      </c>
      <c r="F8" t="n">
        <v>27.85</v>
      </c>
      <c r="G8" t="n">
        <v>46.41</v>
      </c>
      <c r="H8" t="n">
        <v>0.74</v>
      </c>
      <c r="I8" t="n">
        <v>36</v>
      </c>
      <c r="J8" t="n">
        <v>167.72</v>
      </c>
      <c r="K8" t="n">
        <v>50.28</v>
      </c>
      <c r="L8" t="n">
        <v>7</v>
      </c>
      <c r="M8" t="n">
        <v>34</v>
      </c>
      <c r="N8" t="n">
        <v>30.44</v>
      </c>
      <c r="O8" t="n">
        <v>20919.39</v>
      </c>
      <c r="P8" t="n">
        <v>333.16</v>
      </c>
      <c r="Q8" t="n">
        <v>446.58</v>
      </c>
      <c r="R8" t="n">
        <v>84.40000000000001</v>
      </c>
      <c r="S8" t="n">
        <v>40.63</v>
      </c>
      <c r="T8" t="n">
        <v>16668.37</v>
      </c>
      <c r="U8" t="n">
        <v>0.48</v>
      </c>
      <c r="V8" t="n">
        <v>0.75</v>
      </c>
      <c r="W8" t="n">
        <v>2.67</v>
      </c>
      <c r="X8" t="n">
        <v>1.02</v>
      </c>
      <c r="Y8" t="n">
        <v>0.5</v>
      </c>
      <c r="Z8" t="n">
        <v>10</v>
      </c>
      <c r="AA8" t="n">
        <v>362.6999213403815</v>
      </c>
      <c r="AB8" t="n">
        <v>496.2620335691332</v>
      </c>
      <c r="AC8" t="n">
        <v>448.8994815934329</v>
      </c>
      <c r="AD8" t="n">
        <v>362699.9213403816</v>
      </c>
      <c r="AE8" t="n">
        <v>496262.0335691332</v>
      </c>
      <c r="AF8" t="n">
        <v>1.733927387692416e-06</v>
      </c>
      <c r="AG8" t="n">
        <v>0.6527083333333333</v>
      </c>
      <c r="AH8" t="n">
        <v>448899.4815934329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3.2246</v>
      </c>
      <c r="E9" t="n">
        <v>31.01</v>
      </c>
      <c r="F9" t="n">
        <v>27.69</v>
      </c>
      <c r="G9" t="n">
        <v>53.59</v>
      </c>
      <c r="H9" t="n">
        <v>0.84</v>
      </c>
      <c r="I9" t="n">
        <v>31</v>
      </c>
      <c r="J9" t="n">
        <v>169.17</v>
      </c>
      <c r="K9" t="n">
        <v>50.28</v>
      </c>
      <c r="L9" t="n">
        <v>8</v>
      </c>
      <c r="M9" t="n">
        <v>29</v>
      </c>
      <c r="N9" t="n">
        <v>30.89</v>
      </c>
      <c r="O9" t="n">
        <v>21098.19</v>
      </c>
      <c r="P9" t="n">
        <v>329.71</v>
      </c>
      <c r="Q9" t="n">
        <v>446.57</v>
      </c>
      <c r="R9" t="n">
        <v>79.26000000000001</v>
      </c>
      <c r="S9" t="n">
        <v>40.63</v>
      </c>
      <c r="T9" t="n">
        <v>14125.29</v>
      </c>
      <c r="U9" t="n">
        <v>0.51</v>
      </c>
      <c r="V9" t="n">
        <v>0.75</v>
      </c>
      <c r="W9" t="n">
        <v>2.66</v>
      </c>
      <c r="X9" t="n">
        <v>0.86</v>
      </c>
      <c r="Y9" t="n">
        <v>0.5</v>
      </c>
      <c r="Z9" t="n">
        <v>10</v>
      </c>
      <c r="AA9" t="n">
        <v>355.8037703966291</v>
      </c>
      <c r="AB9" t="n">
        <v>486.8264156111834</v>
      </c>
      <c r="AC9" t="n">
        <v>440.3643857704169</v>
      </c>
      <c r="AD9" t="n">
        <v>355803.7703966291</v>
      </c>
      <c r="AE9" t="n">
        <v>486826.4156111834</v>
      </c>
      <c r="AF9" t="n">
        <v>1.751910466662374e-06</v>
      </c>
      <c r="AG9" t="n">
        <v>0.6460416666666667</v>
      </c>
      <c r="AH9" t="n">
        <v>440364.3857704169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3.2505</v>
      </c>
      <c r="E10" t="n">
        <v>30.76</v>
      </c>
      <c r="F10" t="n">
        <v>27.57</v>
      </c>
      <c r="G10" t="n">
        <v>61.27</v>
      </c>
      <c r="H10" t="n">
        <v>0.9399999999999999</v>
      </c>
      <c r="I10" t="n">
        <v>27</v>
      </c>
      <c r="J10" t="n">
        <v>170.62</v>
      </c>
      <c r="K10" t="n">
        <v>50.28</v>
      </c>
      <c r="L10" t="n">
        <v>9</v>
      </c>
      <c r="M10" t="n">
        <v>25</v>
      </c>
      <c r="N10" t="n">
        <v>31.34</v>
      </c>
      <c r="O10" t="n">
        <v>21277.6</v>
      </c>
      <c r="P10" t="n">
        <v>326.7</v>
      </c>
      <c r="Q10" t="n">
        <v>446.56</v>
      </c>
      <c r="R10" t="n">
        <v>75.3</v>
      </c>
      <c r="S10" t="n">
        <v>40.63</v>
      </c>
      <c r="T10" t="n">
        <v>12167.48</v>
      </c>
      <c r="U10" t="n">
        <v>0.54</v>
      </c>
      <c r="V10" t="n">
        <v>0.75</v>
      </c>
      <c r="W10" t="n">
        <v>2.65</v>
      </c>
      <c r="X10" t="n">
        <v>0.74</v>
      </c>
      <c r="Y10" t="n">
        <v>0.5</v>
      </c>
      <c r="Z10" t="n">
        <v>10</v>
      </c>
      <c r="AA10" t="n">
        <v>350.293681133052</v>
      </c>
      <c r="AB10" t="n">
        <v>479.2872683927752</v>
      </c>
      <c r="AC10" t="n">
        <v>433.544764181274</v>
      </c>
      <c r="AD10" t="n">
        <v>350293.681133052</v>
      </c>
      <c r="AE10" t="n">
        <v>479287.2683927752</v>
      </c>
      <c r="AF10" t="n">
        <v>1.765981818484788e-06</v>
      </c>
      <c r="AG10" t="n">
        <v>0.6408333333333334</v>
      </c>
      <c r="AH10" t="n">
        <v>433544.764181274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3.2637</v>
      </c>
      <c r="E11" t="n">
        <v>30.64</v>
      </c>
      <c r="F11" t="n">
        <v>27.51</v>
      </c>
      <c r="G11" t="n">
        <v>66.02</v>
      </c>
      <c r="H11" t="n">
        <v>1.03</v>
      </c>
      <c r="I11" t="n">
        <v>25</v>
      </c>
      <c r="J11" t="n">
        <v>172.08</v>
      </c>
      <c r="K11" t="n">
        <v>50.28</v>
      </c>
      <c r="L11" t="n">
        <v>10</v>
      </c>
      <c r="M11" t="n">
        <v>23</v>
      </c>
      <c r="N11" t="n">
        <v>31.8</v>
      </c>
      <c r="O11" t="n">
        <v>21457.64</v>
      </c>
      <c r="P11" t="n">
        <v>324.74</v>
      </c>
      <c r="Q11" t="n">
        <v>446.56</v>
      </c>
      <c r="R11" t="n">
        <v>73.33</v>
      </c>
      <c r="S11" t="n">
        <v>40.63</v>
      </c>
      <c r="T11" t="n">
        <v>11191.54</v>
      </c>
      <c r="U11" t="n">
        <v>0.55</v>
      </c>
      <c r="V11" t="n">
        <v>0.76</v>
      </c>
      <c r="W11" t="n">
        <v>2.65</v>
      </c>
      <c r="X11" t="n">
        <v>0.68</v>
      </c>
      <c r="Y11" t="n">
        <v>0.5</v>
      </c>
      <c r="Z11" t="n">
        <v>10</v>
      </c>
      <c r="AA11" t="n">
        <v>347.2082438907231</v>
      </c>
      <c r="AB11" t="n">
        <v>475.0656370379364</v>
      </c>
      <c r="AC11" t="n">
        <v>429.7260393978442</v>
      </c>
      <c r="AD11" t="n">
        <v>347208.243890723</v>
      </c>
      <c r="AE11" t="n">
        <v>475065.6370379364</v>
      </c>
      <c r="AF11" t="n">
        <v>1.773153318255284e-06</v>
      </c>
      <c r="AG11" t="n">
        <v>0.6383333333333333</v>
      </c>
      <c r="AH11" t="n">
        <v>429726.0393978442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3.2844</v>
      </c>
      <c r="E12" t="n">
        <v>30.45</v>
      </c>
      <c r="F12" t="n">
        <v>27.41</v>
      </c>
      <c r="G12" t="n">
        <v>74.77</v>
      </c>
      <c r="H12" t="n">
        <v>1.12</v>
      </c>
      <c r="I12" t="n">
        <v>22</v>
      </c>
      <c r="J12" t="n">
        <v>173.55</v>
      </c>
      <c r="K12" t="n">
        <v>50.28</v>
      </c>
      <c r="L12" t="n">
        <v>11</v>
      </c>
      <c r="M12" t="n">
        <v>20</v>
      </c>
      <c r="N12" t="n">
        <v>32.27</v>
      </c>
      <c r="O12" t="n">
        <v>21638.31</v>
      </c>
      <c r="P12" t="n">
        <v>322.18</v>
      </c>
      <c r="Q12" t="n">
        <v>446.56</v>
      </c>
      <c r="R12" t="n">
        <v>70.18000000000001</v>
      </c>
      <c r="S12" t="n">
        <v>40.63</v>
      </c>
      <c r="T12" t="n">
        <v>9629.940000000001</v>
      </c>
      <c r="U12" t="n">
        <v>0.58</v>
      </c>
      <c r="V12" t="n">
        <v>0.76</v>
      </c>
      <c r="W12" t="n">
        <v>2.65</v>
      </c>
      <c r="X12" t="n">
        <v>0.59</v>
      </c>
      <c r="Y12" t="n">
        <v>0.5</v>
      </c>
      <c r="Z12" t="n">
        <v>10</v>
      </c>
      <c r="AA12" t="n">
        <v>342.7757446273871</v>
      </c>
      <c r="AB12" t="n">
        <v>469.0008959977737</v>
      </c>
      <c r="AC12" t="n">
        <v>424.2401087306372</v>
      </c>
      <c r="AD12" t="n">
        <v>342775.7446273871</v>
      </c>
      <c r="AE12" t="n">
        <v>469000.8959977737</v>
      </c>
      <c r="AF12" t="n">
        <v>1.784399533804472e-06</v>
      </c>
      <c r="AG12" t="n">
        <v>0.634375</v>
      </c>
      <c r="AH12" t="n">
        <v>424240.1087306372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3.2903</v>
      </c>
      <c r="E13" t="n">
        <v>30.39</v>
      </c>
      <c r="F13" t="n">
        <v>27.39</v>
      </c>
      <c r="G13" t="n">
        <v>78.26000000000001</v>
      </c>
      <c r="H13" t="n">
        <v>1.22</v>
      </c>
      <c r="I13" t="n">
        <v>21</v>
      </c>
      <c r="J13" t="n">
        <v>175.02</v>
      </c>
      <c r="K13" t="n">
        <v>50.28</v>
      </c>
      <c r="L13" t="n">
        <v>12</v>
      </c>
      <c r="M13" t="n">
        <v>19</v>
      </c>
      <c r="N13" t="n">
        <v>32.74</v>
      </c>
      <c r="O13" t="n">
        <v>21819.6</v>
      </c>
      <c r="P13" t="n">
        <v>319.75</v>
      </c>
      <c r="Q13" t="n">
        <v>446.56</v>
      </c>
      <c r="R13" t="n">
        <v>69.61</v>
      </c>
      <c r="S13" t="n">
        <v>40.63</v>
      </c>
      <c r="T13" t="n">
        <v>9351.209999999999</v>
      </c>
      <c r="U13" t="n">
        <v>0.58</v>
      </c>
      <c r="V13" t="n">
        <v>0.76</v>
      </c>
      <c r="W13" t="n">
        <v>2.64</v>
      </c>
      <c r="X13" t="n">
        <v>0.5600000000000001</v>
      </c>
      <c r="Y13" t="n">
        <v>0.5</v>
      </c>
      <c r="Z13" t="n">
        <v>10</v>
      </c>
      <c r="AA13" t="n">
        <v>340.3035286508631</v>
      </c>
      <c r="AB13" t="n">
        <v>465.6183010322223</v>
      </c>
      <c r="AC13" t="n">
        <v>421.1803438810961</v>
      </c>
      <c r="AD13" t="n">
        <v>340303.5286508631</v>
      </c>
      <c r="AE13" t="n">
        <v>465618.3010322223</v>
      </c>
      <c r="AF13" t="n">
        <v>1.787604976883709e-06</v>
      </c>
      <c r="AG13" t="n">
        <v>0.633125</v>
      </c>
      <c r="AH13" t="n">
        <v>421180.3438810961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3.3004</v>
      </c>
      <c r="E14" t="n">
        <v>30.3</v>
      </c>
      <c r="F14" t="n">
        <v>27.36</v>
      </c>
      <c r="G14" t="n">
        <v>86.41</v>
      </c>
      <c r="H14" t="n">
        <v>1.31</v>
      </c>
      <c r="I14" t="n">
        <v>19</v>
      </c>
      <c r="J14" t="n">
        <v>176.49</v>
      </c>
      <c r="K14" t="n">
        <v>50.28</v>
      </c>
      <c r="L14" t="n">
        <v>13</v>
      </c>
      <c r="M14" t="n">
        <v>17</v>
      </c>
      <c r="N14" t="n">
        <v>33.21</v>
      </c>
      <c r="O14" t="n">
        <v>22001.54</v>
      </c>
      <c r="P14" t="n">
        <v>319.69</v>
      </c>
      <c r="Q14" t="n">
        <v>446.58</v>
      </c>
      <c r="R14" t="n">
        <v>68.56</v>
      </c>
      <c r="S14" t="n">
        <v>40.63</v>
      </c>
      <c r="T14" t="n">
        <v>8837.43</v>
      </c>
      <c r="U14" t="n">
        <v>0.59</v>
      </c>
      <c r="V14" t="n">
        <v>0.76</v>
      </c>
      <c r="W14" t="n">
        <v>2.64</v>
      </c>
      <c r="X14" t="n">
        <v>0.54</v>
      </c>
      <c r="Y14" t="n">
        <v>0.5</v>
      </c>
      <c r="Z14" t="n">
        <v>10</v>
      </c>
      <c r="AA14" t="n">
        <v>339.1130679270984</v>
      </c>
      <c r="AB14" t="n">
        <v>463.9894601505469</v>
      </c>
      <c r="AC14" t="n">
        <v>419.7069572870752</v>
      </c>
      <c r="AD14" t="n">
        <v>339113.0679270984</v>
      </c>
      <c r="AE14" t="n">
        <v>463989.4601505469</v>
      </c>
      <c r="AF14" t="n">
        <v>1.793092260799013e-06</v>
      </c>
      <c r="AG14" t="n">
        <v>0.63125</v>
      </c>
      <c r="AH14" t="n">
        <v>419706.9572870752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3.3099</v>
      </c>
      <c r="E15" t="n">
        <v>30.21</v>
      </c>
      <c r="F15" t="n">
        <v>27.31</v>
      </c>
      <c r="G15" t="n">
        <v>91.03</v>
      </c>
      <c r="H15" t="n">
        <v>1.4</v>
      </c>
      <c r="I15" t="n">
        <v>18</v>
      </c>
      <c r="J15" t="n">
        <v>177.97</v>
      </c>
      <c r="K15" t="n">
        <v>50.28</v>
      </c>
      <c r="L15" t="n">
        <v>14</v>
      </c>
      <c r="M15" t="n">
        <v>16</v>
      </c>
      <c r="N15" t="n">
        <v>33.69</v>
      </c>
      <c r="O15" t="n">
        <v>22184.13</v>
      </c>
      <c r="P15" t="n">
        <v>316.33</v>
      </c>
      <c r="Q15" t="n">
        <v>446.57</v>
      </c>
      <c r="R15" t="n">
        <v>66.79000000000001</v>
      </c>
      <c r="S15" t="n">
        <v>40.63</v>
      </c>
      <c r="T15" t="n">
        <v>7957.49</v>
      </c>
      <c r="U15" t="n">
        <v>0.61</v>
      </c>
      <c r="V15" t="n">
        <v>0.76</v>
      </c>
      <c r="W15" t="n">
        <v>2.64</v>
      </c>
      <c r="X15" t="n">
        <v>0.48</v>
      </c>
      <c r="Y15" t="n">
        <v>0.5</v>
      </c>
      <c r="Z15" t="n">
        <v>10</v>
      </c>
      <c r="AA15" t="n">
        <v>335.5055622378438</v>
      </c>
      <c r="AB15" t="n">
        <v>459.0535117145901</v>
      </c>
      <c r="AC15" t="n">
        <v>415.242088842199</v>
      </c>
      <c r="AD15" t="n">
        <v>335505.5622378438</v>
      </c>
      <c r="AE15" t="n">
        <v>459053.5117145901</v>
      </c>
      <c r="AF15" t="n">
        <v>1.798253567452022e-06</v>
      </c>
      <c r="AG15" t="n">
        <v>0.629375</v>
      </c>
      <c r="AH15" t="n">
        <v>415242.088842199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3.3152</v>
      </c>
      <c r="E16" t="n">
        <v>30.16</v>
      </c>
      <c r="F16" t="n">
        <v>27.29</v>
      </c>
      <c r="G16" t="n">
        <v>96.33</v>
      </c>
      <c r="H16" t="n">
        <v>1.48</v>
      </c>
      <c r="I16" t="n">
        <v>17</v>
      </c>
      <c r="J16" t="n">
        <v>179.46</v>
      </c>
      <c r="K16" t="n">
        <v>50.28</v>
      </c>
      <c r="L16" t="n">
        <v>15</v>
      </c>
      <c r="M16" t="n">
        <v>15</v>
      </c>
      <c r="N16" t="n">
        <v>34.18</v>
      </c>
      <c r="O16" t="n">
        <v>22367.38</v>
      </c>
      <c r="P16" t="n">
        <v>315.08</v>
      </c>
      <c r="Q16" t="n">
        <v>446.56</v>
      </c>
      <c r="R16" t="n">
        <v>66.43000000000001</v>
      </c>
      <c r="S16" t="n">
        <v>40.63</v>
      </c>
      <c r="T16" t="n">
        <v>7777.77</v>
      </c>
      <c r="U16" t="n">
        <v>0.61</v>
      </c>
      <c r="V16" t="n">
        <v>0.76</v>
      </c>
      <c r="W16" t="n">
        <v>2.64</v>
      </c>
      <c r="X16" t="n">
        <v>0.47</v>
      </c>
      <c r="Y16" t="n">
        <v>0.5</v>
      </c>
      <c r="Z16" t="n">
        <v>10</v>
      </c>
      <c r="AA16" t="n">
        <v>333.986474542803</v>
      </c>
      <c r="AB16" t="n">
        <v>456.9750289128161</v>
      </c>
      <c r="AC16" t="n">
        <v>413.3619735218575</v>
      </c>
      <c r="AD16" t="n">
        <v>333986.474542803</v>
      </c>
      <c r="AE16" t="n">
        <v>456975.0289128161</v>
      </c>
      <c r="AF16" t="n">
        <v>1.801133033268964e-06</v>
      </c>
      <c r="AG16" t="n">
        <v>0.6283333333333333</v>
      </c>
      <c r="AH16" t="n">
        <v>413361.9735218575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3.3313</v>
      </c>
      <c r="E17" t="n">
        <v>30.02</v>
      </c>
      <c r="F17" t="n">
        <v>27.21</v>
      </c>
      <c r="G17" t="n">
        <v>108.84</v>
      </c>
      <c r="H17" t="n">
        <v>1.57</v>
      </c>
      <c r="I17" t="n">
        <v>15</v>
      </c>
      <c r="J17" t="n">
        <v>180.95</v>
      </c>
      <c r="K17" t="n">
        <v>50.28</v>
      </c>
      <c r="L17" t="n">
        <v>16</v>
      </c>
      <c r="M17" t="n">
        <v>13</v>
      </c>
      <c r="N17" t="n">
        <v>34.67</v>
      </c>
      <c r="O17" t="n">
        <v>22551.28</v>
      </c>
      <c r="P17" t="n">
        <v>312.66</v>
      </c>
      <c r="Q17" t="n">
        <v>446.56</v>
      </c>
      <c r="R17" t="n">
        <v>63.68</v>
      </c>
      <c r="S17" t="n">
        <v>40.63</v>
      </c>
      <c r="T17" t="n">
        <v>6413.66</v>
      </c>
      <c r="U17" t="n">
        <v>0.64</v>
      </c>
      <c r="V17" t="n">
        <v>0.76</v>
      </c>
      <c r="W17" t="n">
        <v>2.63</v>
      </c>
      <c r="X17" t="n">
        <v>0.38</v>
      </c>
      <c r="Y17" t="n">
        <v>0.5</v>
      </c>
      <c r="Z17" t="n">
        <v>10</v>
      </c>
      <c r="AA17" t="n">
        <v>330.3322118844869</v>
      </c>
      <c r="AB17" t="n">
        <v>451.9751055290175</v>
      </c>
      <c r="AC17" t="n">
        <v>408.8392358083721</v>
      </c>
      <c r="AD17" t="n">
        <v>330332.2118844869</v>
      </c>
      <c r="AE17" t="n">
        <v>451975.1055290175</v>
      </c>
      <c r="AF17" t="n">
        <v>1.809880089807221e-06</v>
      </c>
      <c r="AG17" t="n">
        <v>0.6254166666666666</v>
      </c>
      <c r="AH17" t="n">
        <v>408839.235808372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3.33</v>
      </c>
      <c r="E18" t="n">
        <v>30.03</v>
      </c>
      <c r="F18" t="n">
        <v>27.22</v>
      </c>
      <c r="G18" t="n">
        <v>108.89</v>
      </c>
      <c r="H18" t="n">
        <v>1.65</v>
      </c>
      <c r="I18" t="n">
        <v>15</v>
      </c>
      <c r="J18" t="n">
        <v>182.45</v>
      </c>
      <c r="K18" t="n">
        <v>50.28</v>
      </c>
      <c r="L18" t="n">
        <v>17</v>
      </c>
      <c r="M18" t="n">
        <v>13</v>
      </c>
      <c r="N18" t="n">
        <v>35.17</v>
      </c>
      <c r="O18" t="n">
        <v>22735.98</v>
      </c>
      <c r="P18" t="n">
        <v>312.13</v>
      </c>
      <c r="Q18" t="n">
        <v>446.56</v>
      </c>
      <c r="R18" t="n">
        <v>64.09</v>
      </c>
      <c r="S18" t="n">
        <v>40.63</v>
      </c>
      <c r="T18" t="n">
        <v>6618.8</v>
      </c>
      <c r="U18" t="n">
        <v>0.63</v>
      </c>
      <c r="V18" t="n">
        <v>0.76</v>
      </c>
      <c r="W18" t="n">
        <v>2.63</v>
      </c>
      <c r="X18" t="n">
        <v>0.4</v>
      </c>
      <c r="Y18" t="n">
        <v>0.5</v>
      </c>
      <c r="Z18" t="n">
        <v>10</v>
      </c>
      <c r="AA18" t="n">
        <v>330.1118877494859</v>
      </c>
      <c r="AB18" t="n">
        <v>451.6736483274943</v>
      </c>
      <c r="AC18" t="n">
        <v>408.5665492590643</v>
      </c>
      <c r="AD18" t="n">
        <v>330111.8877494859</v>
      </c>
      <c r="AE18" t="n">
        <v>451673.6483274943</v>
      </c>
      <c r="AF18" t="n">
        <v>1.809173805738915e-06</v>
      </c>
      <c r="AG18" t="n">
        <v>0.625625</v>
      </c>
      <c r="AH18" t="n">
        <v>408566.5492590644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3.3372</v>
      </c>
      <c r="E19" t="n">
        <v>29.97</v>
      </c>
      <c r="F19" t="n">
        <v>27.19</v>
      </c>
      <c r="G19" t="n">
        <v>116.53</v>
      </c>
      <c r="H19" t="n">
        <v>1.74</v>
      </c>
      <c r="I19" t="n">
        <v>14</v>
      </c>
      <c r="J19" t="n">
        <v>183.95</v>
      </c>
      <c r="K19" t="n">
        <v>50.28</v>
      </c>
      <c r="L19" t="n">
        <v>18</v>
      </c>
      <c r="M19" t="n">
        <v>12</v>
      </c>
      <c r="N19" t="n">
        <v>35.67</v>
      </c>
      <c r="O19" t="n">
        <v>22921.24</v>
      </c>
      <c r="P19" t="n">
        <v>309.99</v>
      </c>
      <c r="Q19" t="n">
        <v>446.56</v>
      </c>
      <c r="R19" t="n">
        <v>63.09</v>
      </c>
      <c r="S19" t="n">
        <v>40.63</v>
      </c>
      <c r="T19" t="n">
        <v>6125.92</v>
      </c>
      <c r="U19" t="n">
        <v>0.64</v>
      </c>
      <c r="V19" t="n">
        <v>0.76</v>
      </c>
      <c r="W19" t="n">
        <v>2.63</v>
      </c>
      <c r="X19" t="n">
        <v>0.36</v>
      </c>
      <c r="Y19" t="n">
        <v>0.5</v>
      </c>
      <c r="Z19" t="n">
        <v>10</v>
      </c>
      <c r="AA19" t="n">
        <v>327.7435121449086</v>
      </c>
      <c r="AB19" t="n">
        <v>448.4331323399542</v>
      </c>
      <c r="AC19" t="n">
        <v>405.6353035692824</v>
      </c>
      <c r="AD19" t="n">
        <v>327743.5121449086</v>
      </c>
      <c r="AE19" t="n">
        <v>448433.1323399542</v>
      </c>
      <c r="AF19" t="n">
        <v>1.813085532886459e-06</v>
      </c>
      <c r="AG19" t="n">
        <v>0.624375</v>
      </c>
      <c r="AH19" t="n">
        <v>405635.3035692823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3.3435</v>
      </c>
      <c r="E20" t="n">
        <v>29.91</v>
      </c>
      <c r="F20" t="n">
        <v>27.17</v>
      </c>
      <c r="G20" t="n">
        <v>125.38</v>
      </c>
      <c r="H20" t="n">
        <v>1.82</v>
      </c>
      <c r="I20" t="n">
        <v>13</v>
      </c>
      <c r="J20" t="n">
        <v>185.46</v>
      </c>
      <c r="K20" t="n">
        <v>50.28</v>
      </c>
      <c r="L20" t="n">
        <v>19</v>
      </c>
      <c r="M20" t="n">
        <v>11</v>
      </c>
      <c r="N20" t="n">
        <v>36.18</v>
      </c>
      <c r="O20" t="n">
        <v>23107.19</v>
      </c>
      <c r="P20" t="n">
        <v>309.6</v>
      </c>
      <c r="Q20" t="n">
        <v>446.58</v>
      </c>
      <c r="R20" t="n">
        <v>62.14</v>
      </c>
      <c r="S20" t="n">
        <v>40.63</v>
      </c>
      <c r="T20" t="n">
        <v>5657.59</v>
      </c>
      <c r="U20" t="n">
        <v>0.65</v>
      </c>
      <c r="V20" t="n">
        <v>0.76</v>
      </c>
      <c r="W20" t="n">
        <v>2.63</v>
      </c>
      <c r="X20" t="n">
        <v>0.34</v>
      </c>
      <c r="Y20" t="n">
        <v>0.5</v>
      </c>
      <c r="Z20" t="n">
        <v>10</v>
      </c>
      <c r="AA20" t="n">
        <v>326.7740080697585</v>
      </c>
      <c r="AB20" t="n">
        <v>447.1066140928326</v>
      </c>
      <c r="AC20" t="n">
        <v>404.435386361886</v>
      </c>
      <c r="AD20" t="n">
        <v>326774.0080697585</v>
      </c>
      <c r="AE20" t="n">
        <v>447106.6140928326</v>
      </c>
      <c r="AF20" t="n">
        <v>1.816508294140559e-06</v>
      </c>
      <c r="AG20" t="n">
        <v>0.623125</v>
      </c>
      <c r="AH20" t="n">
        <v>404435.386361886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3.351</v>
      </c>
      <c r="E21" t="n">
        <v>29.84</v>
      </c>
      <c r="F21" t="n">
        <v>27.13</v>
      </c>
      <c r="G21" t="n">
        <v>135.66</v>
      </c>
      <c r="H21" t="n">
        <v>1.9</v>
      </c>
      <c r="I21" t="n">
        <v>12</v>
      </c>
      <c r="J21" t="n">
        <v>186.97</v>
      </c>
      <c r="K21" t="n">
        <v>50.28</v>
      </c>
      <c r="L21" t="n">
        <v>20</v>
      </c>
      <c r="M21" t="n">
        <v>10</v>
      </c>
      <c r="N21" t="n">
        <v>36.69</v>
      </c>
      <c r="O21" t="n">
        <v>23293.82</v>
      </c>
      <c r="P21" t="n">
        <v>306.14</v>
      </c>
      <c r="Q21" t="n">
        <v>446.56</v>
      </c>
      <c r="R21" t="n">
        <v>61.07</v>
      </c>
      <c r="S21" t="n">
        <v>40.63</v>
      </c>
      <c r="T21" t="n">
        <v>5127.45</v>
      </c>
      <c r="U21" t="n">
        <v>0.67</v>
      </c>
      <c r="V21" t="n">
        <v>0.77</v>
      </c>
      <c r="W21" t="n">
        <v>2.63</v>
      </c>
      <c r="X21" t="n">
        <v>0.3</v>
      </c>
      <c r="Y21" t="n">
        <v>0.5</v>
      </c>
      <c r="Z21" t="n">
        <v>10</v>
      </c>
      <c r="AA21" t="n">
        <v>323.4038260315943</v>
      </c>
      <c r="AB21" t="n">
        <v>442.4953823462783</v>
      </c>
      <c r="AC21" t="n">
        <v>400.2642441013185</v>
      </c>
      <c r="AD21" t="n">
        <v>323403.8260315943</v>
      </c>
      <c r="AE21" t="n">
        <v>442495.3823462783</v>
      </c>
      <c r="AF21" t="n">
        <v>1.82058300991925e-06</v>
      </c>
      <c r="AG21" t="n">
        <v>0.6216666666666667</v>
      </c>
      <c r="AH21" t="n">
        <v>400264.2441013185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3.3506</v>
      </c>
      <c r="E22" t="n">
        <v>29.84</v>
      </c>
      <c r="F22" t="n">
        <v>27.13</v>
      </c>
      <c r="G22" t="n">
        <v>135.67</v>
      </c>
      <c r="H22" t="n">
        <v>1.98</v>
      </c>
      <c r="I22" t="n">
        <v>12</v>
      </c>
      <c r="J22" t="n">
        <v>188.49</v>
      </c>
      <c r="K22" t="n">
        <v>50.28</v>
      </c>
      <c r="L22" t="n">
        <v>21</v>
      </c>
      <c r="M22" t="n">
        <v>10</v>
      </c>
      <c r="N22" t="n">
        <v>37.21</v>
      </c>
      <c r="O22" t="n">
        <v>23481.16</v>
      </c>
      <c r="P22" t="n">
        <v>305.82</v>
      </c>
      <c r="Q22" t="n">
        <v>446.57</v>
      </c>
      <c r="R22" t="n">
        <v>61.22</v>
      </c>
      <c r="S22" t="n">
        <v>40.63</v>
      </c>
      <c r="T22" t="n">
        <v>5200.79</v>
      </c>
      <c r="U22" t="n">
        <v>0.66</v>
      </c>
      <c r="V22" t="n">
        <v>0.77</v>
      </c>
      <c r="W22" t="n">
        <v>2.63</v>
      </c>
      <c r="X22" t="n">
        <v>0.31</v>
      </c>
      <c r="Y22" t="n">
        <v>0.5</v>
      </c>
      <c r="Z22" t="n">
        <v>10</v>
      </c>
      <c r="AA22" t="n">
        <v>323.2109430348663</v>
      </c>
      <c r="AB22" t="n">
        <v>442.2314713207578</v>
      </c>
      <c r="AC22" t="n">
        <v>400.0255203736722</v>
      </c>
      <c r="AD22" t="n">
        <v>323210.9430348663</v>
      </c>
      <c r="AE22" t="n">
        <v>442231.4713207578</v>
      </c>
      <c r="AF22" t="n">
        <v>1.820365691744387e-06</v>
      </c>
      <c r="AG22" t="n">
        <v>0.6216666666666667</v>
      </c>
      <c r="AH22" t="n">
        <v>400025.5203736722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3.3582</v>
      </c>
      <c r="E23" t="n">
        <v>29.78</v>
      </c>
      <c r="F23" t="n">
        <v>27.1</v>
      </c>
      <c r="G23" t="n">
        <v>147.81</v>
      </c>
      <c r="H23" t="n">
        <v>2.05</v>
      </c>
      <c r="I23" t="n">
        <v>11</v>
      </c>
      <c r="J23" t="n">
        <v>190.01</v>
      </c>
      <c r="K23" t="n">
        <v>50.28</v>
      </c>
      <c r="L23" t="n">
        <v>22</v>
      </c>
      <c r="M23" t="n">
        <v>9</v>
      </c>
      <c r="N23" t="n">
        <v>37.74</v>
      </c>
      <c r="O23" t="n">
        <v>23669.2</v>
      </c>
      <c r="P23" t="n">
        <v>303.45</v>
      </c>
      <c r="Q23" t="n">
        <v>446.56</v>
      </c>
      <c r="R23" t="n">
        <v>60.06</v>
      </c>
      <c r="S23" t="n">
        <v>40.63</v>
      </c>
      <c r="T23" t="n">
        <v>4624.13</v>
      </c>
      <c r="U23" t="n">
        <v>0.68</v>
      </c>
      <c r="V23" t="n">
        <v>0.77</v>
      </c>
      <c r="W23" t="n">
        <v>2.63</v>
      </c>
      <c r="X23" t="n">
        <v>0.27</v>
      </c>
      <c r="Y23" t="n">
        <v>0.5</v>
      </c>
      <c r="Z23" t="n">
        <v>10</v>
      </c>
      <c r="AA23" t="n">
        <v>320.6684544098419</v>
      </c>
      <c r="AB23" t="n">
        <v>438.7527262173176</v>
      </c>
      <c r="AC23" t="n">
        <v>396.8787818204548</v>
      </c>
      <c r="AD23" t="n">
        <v>320668.4544098419</v>
      </c>
      <c r="AE23" t="n">
        <v>438752.7262173176</v>
      </c>
      <c r="AF23" t="n">
        <v>1.824494737066794e-06</v>
      </c>
      <c r="AG23" t="n">
        <v>0.6204166666666667</v>
      </c>
      <c r="AH23" t="n">
        <v>396878.7818204548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3.3561</v>
      </c>
      <c r="E24" t="n">
        <v>29.8</v>
      </c>
      <c r="F24" t="n">
        <v>27.12</v>
      </c>
      <c r="G24" t="n">
        <v>147.91</v>
      </c>
      <c r="H24" t="n">
        <v>2.13</v>
      </c>
      <c r="I24" t="n">
        <v>11</v>
      </c>
      <c r="J24" t="n">
        <v>191.55</v>
      </c>
      <c r="K24" t="n">
        <v>50.28</v>
      </c>
      <c r="L24" t="n">
        <v>23</v>
      </c>
      <c r="M24" t="n">
        <v>9</v>
      </c>
      <c r="N24" t="n">
        <v>38.27</v>
      </c>
      <c r="O24" t="n">
        <v>23857.96</v>
      </c>
      <c r="P24" t="n">
        <v>303.9</v>
      </c>
      <c r="Q24" t="n">
        <v>446.56</v>
      </c>
      <c r="R24" t="n">
        <v>60.61</v>
      </c>
      <c r="S24" t="n">
        <v>40.63</v>
      </c>
      <c r="T24" t="n">
        <v>4900.5</v>
      </c>
      <c r="U24" t="n">
        <v>0.67</v>
      </c>
      <c r="V24" t="n">
        <v>0.77</v>
      </c>
      <c r="W24" t="n">
        <v>2.63</v>
      </c>
      <c r="X24" t="n">
        <v>0.29</v>
      </c>
      <c r="Y24" t="n">
        <v>0.5</v>
      </c>
      <c r="Z24" t="n">
        <v>10</v>
      </c>
      <c r="AA24" t="n">
        <v>321.2648370636071</v>
      </c>
      <c r="AB24" t="n">
        <v>439.568723274745</v>
      </c>
      <c r="AC24" t="n">
        <v>397.6169012639804</v>
      </c>
      <c r="AD24" t="n">
        <v>321264.8370636071</v>
      </c>
      <c r="AE24" t="n">
        <v>439568.723274745</v>
      </c>
      <c r="AF24" t="n">
        <v>1.82335381664876e-06</v>
      </c>
      <c r="AG24" t="n">
        <v>0.6208333333333333</v>
      </c>
      <c r="AH24" t="n">
        <v>397616.9012639804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3.3642</v>
      </c>
      <c r="E25" t="n">
        <v>29.72</v>
      </c>
      <c r="F25" t="n">
        <v>27.08</v>
      </c>
      <c r="G25" t="n">
        <v>162.47</v>
      </c>
      <c r="H25" t="n">
        <v>2.21</v>
      </c>
      <c r="I25" t="n">
        <v>10</v>
      </c>
      <c r="J25" t="n">
        <v>193.08</v>
      </c>
      <c r="K25" t="n">
        <v>50.28</v>
      </c>
      <c r="L25" t="n">
        <v>24</v>
      </c>
      <c r="M25" t="n">
        <v>8</v>
      </c>
      <c r="N25" t="n">
        <v>38.8</v>
      </c>
      <c r="O25" t="n">
        <v>24047.45</v>
      </c>
      <c r="P25" t="n">
        <v>300.29</v>
      </c>
      <c r="Q25" t="n">
        <v>446.56</v>
      </c>
      <c r="R25" t="n">
        <v>59.59</v>
      </c>
      <c r="S25" t="n">
        <v>40.63</v>
      </c>
      <c r="T25" t="n">
        <v>4393.46</v>
      </c>
      <c r="U25" t="n">
        <v>0.68</v>
      </c>
      <c r="V25" t="n">
        <v>0.77</v>
      </c>
      <c r="W25" t="n">
        <v>2.62</v>
      </c>
      <c r="X25" t="n">
        <v>0.25</v>
      </c>
      <c r="Y25" t="n">
        <v>0.5</v>
      </c>
      <c r="Z25" t="n">
        <v>10</v>
      </c>
      <c r="AA25" t="n">
        <v>317.7548714339509</v>
      </c>
      <c r="AB25" t="n">
        <v>434.7662334514945</v>
      </c>
      <c r="AC25" t="n">
        <v>393.2727543291242</v>
      </c>
      <c r="AD25" t="n">
        <v>317754.8714339509</v>
      </c>
      <c r="AE25" t="n">
        <v>434766.2334514945</v>
      </c>
      <c r="AF25" t="n">
        <v>1.827754509689747e-06</v>
      </c>
      <c r="AG25" t="n">
        <v>0.6191666666666666</v>
      </c>
      <c r="AH25" t="n">
        <v>393272.7543291242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3.3628</v>
      </c>
      <c r="E26" t="n">
        <v>29.74</v>
      </c>
      <c r="F26" t="n">
        <v>27.09</v>
      </c>
      <c r="G26" t="n">
        <v>162.54</v>
      </c>
      <c r="H26" t="n">
        <v>2.28</v>
      </c>
      <c r="I26" t="n">
        <v>10</v>
      </c>
      <c r="J26" t="n">
        <v>194.62</v>
      </c>
      <c r="K26" t="n">
        <v>50.28</v>
      </c>
      <c r="L26" t="n">
        <v>25</v>
      </c>
      <c r="M26" t="n">
        <v>8</v>
      </c>
      <c r="N26" t="n">
        <v>39.34</v>
      </c>
      <c r="O26" t="n">
        <v>24237.67</v>
      </c>
      <c r="P26" t="n">
        <v>300.81</v>
      </c>
      <c r="Q26" t="n">
        <v>446.56</v>
      </c>
      <c r="R26" t="n">
        <v>59.78</v>
      </c>
      <c r="S26" t="n">
        <v>40.63</v>
      </c>
      <c r="T26" t="n">
        <v>4490.8</v>
      </c>
      <c r="U26" t="n">
        <v>0.68</v>
      </c>
      <c r="V26" t="n">
        <v>0.77</v>
      </c>
      <c r="W26" t="n">
        <v>2.62</v>
      </c>
      <c r="X26" t="n">
        <v>0.26</v>
      </c>
      <c r="Y26" t="n">
        <v>0.5</v>
      </c>
      <c r="Z26" t="n">
        <v>10</v>
      </c>
      <c r="AA26" t="n">
        <v>318.297226080775</v>
      </c>
      <c r="AB26" t="n">
        <v>435.5083070062776</v>
      </c>
      <c r="AC26" t="n">
        <v>393.9440054253455</v>
      </c>
      <c r="AD26" t="n">
        <v>318297.226080775</v>
      </c>
      <c r="AE26" t="n">
        <v>435508.3070062776</v>
      </c>
      <c r="AF26" t="n">
        <v>1.826993896077725e-06</v>
      </c>
      <c r="AG26" t="n">
        <v>0.6195833333333333</v>
      </c>
      <c r="AH26" t="n">
        <v>393944.0054253455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3.3637</v>
      </c>
      <c r="E27" t="n">
        <v>29.73</v>
      </c>
      <c r="F27" t="n">
        <v>27.08</v>
      </c>
      <c r="G27" t="n">
        <v>162.5</v>
      </c>
      <c r="H27" t="n">
        <v>2.35</v>
      </c>
      <c r="I27" t="n">
        <v>10</v>
      </c>
      <c r="J27" t="n">
        <v>196.17</v>
      </c>
      <c r="K27" t="n">
        <v>50.28</v>
      </c>
      <c r="L27" t="n">
        <v>26</v>
      </c>
      <c r="M27" t="n">
        <v>8</v>
      </c>
      <c r="N27" t="n">
        <v>39.89</v>
      </c>
      <c r="O27" t="n">
        <v>24428.62</v>
      </c>
      <c r="P27" t="n">
        <v>296.47</v>
      </c>
      <c r="Q27" t="n">
        <v>446.56</v>
      </c>
      <c r="R27" t="n">
        <v>59.48</v>
      </c>
      <c r="S27" t="n">
        <v>40.63</v>
      </c>
      <c r="T27" t="n">
        <v>4340.01</v>
      </c>
      <c r="U27" t="n">
        <v>0.68</v>
      </c>
      <c r="V27" t="n">
        <v>0.77</v>
      </c>
      <c r="W27" t="n">
        <v>2.63</v>
      </c>
      <c r="X27" t="n">
        <v>0.26</v>
      </c>
      <c r="Y27" t="n">
        <v>0.5</v>
      </c>
      <c r="Z27" t="n">
        <v>10</v>
      </c>
      <c r="AA27" t="n">
        <v>315.0555882120945</v>
      </c>
      <c r="AB27" t="n">
        <v>431.0729550633793</v>
      </c>
      <c r="AC27" t="n">
        <v>389.9319572468219</v>
      </c>
      <c r="AD27" t="n">
        <v>315055.5882120945</v>
      </c>
      <c r="AE27" t="n">
        <v>431072.9550633793</v>
      </c>
      <c r="AF27" t="n">
        <v>1.827482861971168e-06</v>
      </c>
      <c r="AG27" t="n">
        <v>0.619375</v>
      </c>
      <c r="AH27" t="n">
        <v>389931.9572468218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3.3706</v>
      </c>
      <c r="E28" t="n">
        <v>29.67</v>
      </c>
      <c r="F28" t="n">
        <v>27.05</v>
      </c>
      <c r="G28" t="n">
        <v>180.36</v>
      </c>
      <c r="H28" t="n">
        <v>2.42</v>
      </c>
      <c r="I28" t="n">
        <v>9</v>
      </c>
      <c r="J28" t="n">
        <v>197.73</v>
      </c>
      <c r="K28" t="n">
        <v>50.28</v>
      </c>
      <c r="L28" t="n">
        <v>27</v>
      </c>
      <c r="M28" t="n">
        <v>7</v>
      </c>
      <c r="N28" t="n">
        <v>40.45</v>
      </c>
      <c r="O28" t="n">
        <v>24620.33</v>
      </c>
      <c r="P28" t="n">
        <v>295.56</v>
      </c>
      <c r="Q28" t="n">
        <v>446.56</v>
      </c>
      <c r="R28" t="n">
        <v>58.59</v>
      </c>
      <c r="S28" t="n">
        <v>40.63</v>
      </c>
      <c r="T28" t="n">
        <v>3900.86</v>
      </c>
      <c r="U28" t="n">
        <v>0.6899999999999999</v>
      </c>
      <c r="V28" t="n">
        <v>0.77</v>
      </c>
      <c r="W28" t="n">
        <v>2.62</v>
      </c>
      <c r="X28" t="n">
        <v>0.23</v>
      </c>
      <c r="Y28" t="n">
        <v>0.5</v>
      </c>
      <c r="Z28" t="n">
        <v>10</v>
      </c>
      <c r="AA28" t="n">
        <v>313.6530231572754</v>
      </c>
      <c r="AB28" t="n">
        <v>429.1539036785726</v>
      </c>
      <c r="AC28" t="n">
        <v>388.1960574327755</v>
      </c>
      <c r="AD28" t="n">
        <v>313653.0231572754</v>
      </c>
      <c r="AE28" t="n">
        <v>429153.9036785726</v>
      </c>
      <c r="AF28" t="n">
        <v>1.831231600487564e-06</v>
      </c>
      <c r="AG28" t="n">
        <v>0.618125</v>
      </c>
      <c r="AH28" t="n">
        <v>388196.0574327756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3.3695</v>
      </c>
      <c r="E29" t="n">
        <v>29.68</v>
      </c>
      <c r="F29" t="n">
        <v>27.06</v>
      </c>
      <c r="G29" t="n">
        <v>180.43</v>
      </c>
      <c r="H29" t="n">
        <v>2.49</v>
      </c>
      <c r="I29" t="n">
        <v>9</v>
      </c>
      <c r="J29" t="n">
        <v>199.29</v>
      </c>
      <c r="K29" t="n">
        <v>50.28</v>
      </c>
      <c r="L29" t="n">
        <v>28</v>
      </c>
      <c r="M29" t="n">
        <v>7</v>
      </c>
      <c r="N29" t="n">
        <v>41.01</v>
      </c>
      <c r="O29" t="n">
        <v>24812.8</v>
      </c>
      <c r="P29" t="n">
        <v>296.73</v>
      </c>
      <c r="Q29" t="n">
        <v>446.56</v>
      </c>
      <c r="R29" t="n">
        <v>58.87</v>
      </c>
      <c r="S29" t="n">
        <v>40.63</v>
      </c>
      <c r="T29" t="n">
        <v>4041.64</v>
      </c>
      <c r="U29" t="n">
        <v>0.6899999999999999</v>
      </c>
      <c r="V29" t="n">
        <v>0.77</v>
      </c>
      <c r="W29" t="n">
        <v>2.63</v>
      </c>
      <c r="X29" t="n">
        <v>0.24</v>
      </c>
      <c r="Y29" t="n">
        <v>0.5</v>
      </c>
      <c r="Z29" t="n">
        <v>10</v>
      </c>
      <c r="AA29" t="n">
        <v>314.6307683450049</v>
      </c>
      <c r="AB29" t="n">
        <v>430.4916977794974</v>
      </c>
      <c r="AC29" t="n">
        <v>389.4061743423139</v>
      </c>
      <c r="AD29" t="n">
        <v>314630.7683450049</v>
      </c>
      <c r="AE29" t="n">
        <v>430491.6977794974</v>
      </c>
      <c r="AF29" t="n">
        <v>1.830633975506689e-06</v>
      </c>
      <c r="AG29" t="n">
        <v>0.6183333333333333</v>
      </c>
      <c r="AH29" t="n">
        <v>389406.174342314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3.3691</v>
      </c>
      <c r="E30" t="n">
        <v>29.68</v>
      </c>
      <c r="F30" t="n">
        <v>27.07</v>
      </c>
      <c r="G30" t="n">
        <v>180.45</v>
      </c>
      <c r="H30" t="n">
        <v>2.56</v>
      </c>
      <c r="I30" t="n">
        <v>9</v>
      </c>
      <c r="J30" t="n">
        <v>200.85</v>
      </c>
      <c r="K30" t="n">
        <v>50.28</v>
      </c>
      <c r="L30" t="n">
        <v>29</v>
      </c>
      <c r="M30" t="n">
        <v>7</v>
      </c>
      <c r="N30" t="n">
        <v>41.57</v>
      </c>
      <c r="O30" t="n">
        <v>25006.03</v>
      </c>
      <c r="P30" t="n">
        <v>292.97</v>
      </c>
      <c r="Q30" t="n">
        <v>446.56</v>
      </c>
      <c r="R30" t="n">
        <v>59.15</v>
      </c>
      <c r="S30" t="n">
        <v>40.63</v>
      </c>
      <c r="T30" t="n">
        <v>4181</v>
      </c>
      <c r="U30" t="n">
        <v>0.6899999999999999</v>
      </c>
      <c r="V30" t="n">
        <v>0.77</v>
      </c>
      <c r="W30" t="n">
        <v>2.62</v>
      </c>
      <c r="X30" t="n">
        <v>0.24</v>
      </c>
      <c r="Y30" t="n">
        <v>0.5</v>
      </c>
      <c r="Z30" t="n">
        <v>10</v>
      </c>
      <c r="AA30" t="n">
        <v>312.0043857023698</v>
      </c>
      <c r="AB30" t="n">
        <v>426.8981651800195</v>
      </c>
      <c r="AC30" t="n">
        <v>386.1556034505754</v>
      </c>
      <c r="AD30" t="n">
        <v>312004.3857023698</v>
      </c>
      <c r="AE30" t="n">
        <v>426898.1651800195</v>
      </c>
      <c r="AF30" t="n">
        <v>1.830416657331825e-06</v>
      </c>
      <c r="AG30" t="n">
        <v>0.6183333333333333</v>
      </c>
      <c r="AH30" t="n">
        <v>386155.6034505754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3.3784</v>
      </c>
      <c r="E31" t="n">
        <v>29.6</v>
      </c>
      <c r="F31" t="n">
        <v>27.02</v>
      </c>
      <c r="G31" t="n">
        <v>202.63</v>
      </c>
      <c r="H31" t="n">
        <v>2.63</v>
      </c>
      <c r="I31" t="n">
        <v>8</v>
      </c>
      <c r="J31" t="n">
        <v>202.43</v>
      </c>
      <c r="K31" t="n">
        <v>50.28</v>
      </c>
      <c r="L31" t="n">
        <v>30</v>
      </c>
      <c r="M31" t="n">
        <v>6</v>
      </c>
      <c r="N31" t="n">
        <v>42.15</v>
      </c>
      <c r="O31" t="n">
        <v>25200.04</v>
      </c>
      <c r="P31" t="n">
        <v>290.49</v>
      </c>
      <c r="Q31" t="n">
        <v>446.56</v>
      </c>
      <c r="R31" t="n">
        <v>57.45</v>
      </c>
      <c r="S31" t="n">
        <v>40.63</v>
      </c>
      <c r="T31" t="n">
        <v>3334.82</v>
      </c>
      <c r="U31" t="n">
        <v>0.71</v>
      </c>
      <c r="V31" t="n">
        <v>0.77</v>
      </c>
      <c r="W31" t="n">
        <v>2.62</v>
      </c>
      <c r="X31" t="n">
        <v>0.19</v>
      </c>
      <c r="Y31" t="n">
        <v>0.5</v>
      </c>
      <c r="Z31" t="n">
        <v>10</v>
      </c>
      <c r="AA31" t="n">
        <v>309.195031218715</v>
      </c>
      <c r="AB31" t="n">
        <v>423.0542824355103</v>
      </c>
      <c r="AC31" t="n">
        <v>382.6785754802791</v>
      </c>
      <c r="AD31" t="n">
        <v>309195.031218715</v>
      </c>
      <c r="AE31" t="n">
        <v>423054.2824355104</v>
      </c>
      <c r="AF31" t="n">
        <v>1.835469304897402e-06</v>
      </c>
      <c r="AG31" t="n">
        <v>0.6166666666666667</v>
      </c>
      <c r="AH31" t="n">
        <v>382678.575480279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3.3778</v>
      </c>
      <c r="E32" t="n">
        <v>29.61</v>
      </c>
      <c r="F32" t="n">
        <v>27.02</v>
      </c>
      <c r="G32" t="n">
        <v>202.67</v>
      </c>
      <c r="H32" t="n">
        <v>2.7</v>
      </c>
      <c r="I32" t="n">
        <v>8</v>
      </c>
      <c r="J32" t="n">
        <v>204.01</v>
      </c>
      <c r="K32" t="n">
        <v>50.28</v>
      </c>
      <c r="L32" t="n">
        <v>31</v>
      </c>
      <c r="M32" t="n">
        <v>6</v>
      </c>
      <c r="N32" t="n">
        <v>42.73</v>
      </c>
      <c r="O32" t="n">
        <v>25394.96</v>
      </c>
      <c r="P32" t="n">
        <v>291.12</v>
      </c>
      <c r="Q32" t="n">
        <v>446.56</v>
      </c>
      <c r="R32" t="n">
        <v>57.59</v>
      </c>
      <c r="S32" t="n">
        <v>40.63</v>
      </c>
      <c r="T32" t="n">
        <v>3405.35</v>
      </c>
      <c r="U32" t="n">
        <v>0.71</v>
      </c>
      <c r="V32" t="n">
        <v>0.77</v>
      </c>
      <c r="W32" t="n">
        <v>2.62</v>
      </c>
      <c r="X32" t="n">
        <v>0.2</v>
      </c>
      <c r="Y32" t="n">
        <v>0.5</v>
      </c>
      <c r="Z32" t="n">
        <v>10</v>
      </c>
      <c r="AA32" t="n">
        <v>309.701173528681</v>
      </c>
      <c r="AB32" t="n">
        <v>423.7468086734287</v>
      </c>
      <c r="AC32" t="n">
        <v>383.3050079860171</v>
      </c>
      <c r="AD32" t="n">
        <v>309701.173528681</v>
      </c>
      <c r="AE32" t="n">
        <v>423746.8086734287</v>
      </c>
      <c r="AF32" t="n">
        <v>1.835143327635107e-06</v>
      </c>
      <c r="AG32" t="n">
        <v>0.616875</v>
      </c>
      <c r="AH32" t="n">
        <v>383305.0079860171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3.3769</v>
      </c>
      <c r="E33" t="n">
        <v>29.61</v>
      </c>
      <c r="F33" t="n">
        <v>27.03</v>
      </c>
      <c r="G33" t="n">
        <v>202.73</v>
      </c>
      <c r="H33" t="n">
        <v>2.76</v>
      </c>
      <c r="I33" t="n">
        <v>8</v>
      </c>
      <c r="J33" t="n">
        <v>205.59</v>
      </c>
      <c r="K33" t="n">
        <v>50.28</v>
      </c>
      <c r="L33" t="n">
        <v>32</v>
      </c>
      <c r="M33" t="n">
        <v>6</v>
      </c>
      <c r="N33" t="n">
        <v>43.31</v>
      </c>
      <c r="O33" t="n">
        <v>25590.57</v>
      </c>
      <c r="P33" t="n">
        <v>290.21</v>
      </c>
      <c r="Q33" t="n">
        <v>446.56</v>
      </c>
      <c r="R33" t="n">
        <v>57.89</v>
      </c>
      <c r="S33" t="n">
        <v>40.63</v>
      </c>
      <c r="T33" t="n">
        <v>3556.88</v>
      </c>
      <c r="U33" t="n">
        <v>0.7</v>
      </c>
      <c r="V33" t="n">
        <v>0.77</v>
      </c>
      <c r="W33" t="n">
        <v>2.62</v>
      </c>
      <c r="X33" t="n">
        <v>0.2</v>
      </c>
      <c r="Y33" t="n">
        <v>0.5</v>
      </c>
      <c r="Z33" t="n">
        <v>10</v>
      </c>
      <c r="AA33" t="n">
        <v>309.1667803987398</v>
      </c>
      <c r="AB33" t="n">
        <v>423.0156284172822</v>
      </c>
      <c r="AC33" t="n">
        <v>382.6436105472993</v>
      </c>
      <c r="AD33" t="n">
        <v>309166.7803987399</v>
      </c>
      <c r="AE33" t="n">
        <v>423015.6284172822</v>
      </c>
      <c r="AF33" t="n">
        <v>1.834654361741664e-06</v>
      </c>
      <c r="AG33" t="n">
        <v>0.616875</v>
      </c>
      <c r="AH33" t="n">
        <v>382643.6105472993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3.3777</v>
      </c>
      <c r="E34" t="n">
        <v>29.61</v>
      </c>
      <c r="F34" t="n">
        <v>27.02</v>
      </c>
      <c r="G34" t="n">
        <v>202.68</v>
      </c>
      <c r="H34" t="n">
        <v>2.83</v>
      </c>
      <c r="I34" t="n">
        <v>8</v>
      </c>
      <c r="J34" t="n">
        <v>207.19</v>
      </c>
      <c r="K34" t="n">
        <v>50.28</v>
      </c>
      <c r="L34" t="n">
        <v>33</v>
      </c>
      <c r="M34" t="n">
        <v>5</v>
      </c>
      <c r="N34" t="n">
        <v>43.91</v>
      </c>
      <c r="O34" t="n">
        <v>25786.97</v>
      </c>
      <c r="P34" t="n">
        <v>287.6</v>
      </c>
      <c r="Q34" t="n">
        <v>446.56</v>
      </c>
      <c r="R34" t="n">
        <v>57.7</v>
      </c>
      <c r="S34" t="n">
        <v>40.63</v>
      </c>
      <c r="T34" t="n">
        <v>3458.17</v>
      </c>
      <c r="U34" t="n">
        <v>0.7</v>
      </c>
      <c r="V34" t="n">
        <v>0.77</v>
      </c>
      <c r="W34" t="n">
        <v>2.62</v>
      </c>
      <c r="X34" t="n">
        <v>0.2</v>
      </c>
      <c r="Y34" t="n">
        <v>0.5</v>
      </c>
      <c r="Z34" t="n">
        <v>10</v>
      </c>
      <c r="AA34" t="n">
        <v>307.1896755451596</v>
      </c>
      <c r="AB34" t="n">
        <v>420.3104663329036</v>
      </c>
      <c r="AC34" t="n">
        <v>380.1966253355349</v>
      </c>
      <c r="AD34" t="n">
        <v>307189.6755451596</v>
      </c>
      <c r="AE34" t="n">
        <v>420310.4663329035</v>
      </c>
      <c r="AF34" t="n">
        <v>1.835088998091391e-06</v>
      </c>
      <c r="AG34" t="n">
        <v>0.616875</v>
      </c>
      <c r="AH34" t="n">
        <v>380196.6253355349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3.3828</v>
      </c>
      <c r="E35" t="n">
        <v>29.56</v>
      </c>
      <c r="F35" t="n">
        <v>27.01</v>
      </c>
      <c r="G35" t="n">
        <v>231.53</v>
      </c>
      <c r="H35" t="n">
        <v>2.89</v>
      </c>
      <c r="I35" t="n">
        <v>7</v>
      </c>
      <c r="J35" t="n">
        <v>208.78</v>
      </c>
      <c r="K35" t="n">
        <v>50.28</v>
      </c>
      <c r="L35" t="n">
        <v>34</v>
      </c>
      <c r="M35" t="n">
        <v>4</v>
      </c>
      <c r="N35" t="n">
        <v>44.5</v>
      </c>
      <c r="O35" t="n">
        <v>25984.2</v>
      </c>
      <c r="P35" t="n">
        <v>283.24</v>
      </c>
      <c r="Q35" t="n">
        <v>446.56</v>
      </c>
      <c r="R35" t="n">
        <v>57.21</v>
      </c>
      <c r="S35" t="n">
        <v>40.63</v>
      </c>
      <c r="T35" t="n">
        <v>3220.2</v>
      </c>
      <c r="U35" t="n">
        <v>0.71</v>
      </c>
      <c r="V35" t="n">
        <v>0.77</v>
      </c>
      <c r="W35" t="n">
        <v>2.62</v>
      </c>
      <c r="X35" t="n">
        <v>0.18</v>
      </c>
      <c r="Y35" t="n">
        <v>0.5</v>
      </c>
      <c r="Z35" t="n">
        <v>10</v>
      </c>
      <c r="AA35" t="n">
        <v>303.5753414451358</v>
      </c>
      <c r="AB35" t="n">
        <v>415.3651749640841</v>
      </c>
      <c r="AC35" t="n">
        <v>375.7233056341957</v>
      </c>
      <c r="AD35" t="n">
        <v>303575.3414451358</v>
      </c>
      <c r="AE35" t="n">
        <v>415365.1749640841</v>
      </c>
      <c r="AF35" t="n">
        <v>1.837859804820901e-06</v>
      </c>
      <c r="AG35" t="n">
        <v>0.6158333333333333</v>
      </c>
      <c r="AH35" t="n">
        <v>375723.3056341957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3.3829</v>
      </c>
      <c r="E36" t="n">
        <v>29.56</v>
      </c>
      <c r="F36" t="n">
        <v>27.01</v>
      </c>
      <c r="G36" t="n">
        <v>231.52</v>
      </c>
      <c r="H36" t="n">
        <v>2.96</v>
      </c>
      <c r="I36" t="n">
        <v>7</v>
      </c>
      <c r="J36" t="n">
        <v>210.39</v>
      </c>
      <c r="K36" t="n">
        <v>50.28</v>
      </c>
      <c r="L36" t="n">
        <v>35</v>
      </c>
      <c r="M36" t="n">
        <v>2</v>
      </c>
      <c r="N36" t="n">
        <v>45.11</v>
      </c>
      <c r="O36" t="n">
        <v>26182.25</v>
      </c>
      <c r="P36" t="n">
        <v>285.22</v>
      </c>
      <c r="Q36" t="n">
        <v>446.56</v>
      </c>
      <c r="R36" t="n">
        <v>57.09</v>
      </c>
      <c r="S36" t="n">
        <v>40.63</v>
      </c>
      <c r="T36" t="n">
        <v>3162.23</v>
      </c>
      <c r="U36" t="n">
        <v>0.71</v>
      </c>
      <c r="V36" t="n">
        <v>0.77</v>
      </c>
      <c r="W36" t="n">
        <v>2.62</v>
      </c>
      <c r="X36" t="n">
        <v>0.18</v>
      </c>
      <c r="Y36" t="n">
        <v>0.5</v>
      </c>
      <c r="Z36" t="n">
        <v>10</v>
      </c>
      <c r="AA36" t="n">
        <v>304.9821168712567</v>
      </c>
      <c r="AB36" t="n">
        <v>417.2899871646544</v>
      </c>
      <c r="AC36" t="n">
        <v>377.4644164598344</v>
      </c>
      <c r="AD36" t="n">
        <v>304982.1168712567</v>
      </c>
      <c r="AE36" t="n">
        <v>417289.9871646544</v>
      </c>
      <c r="AF36" t="n">
        <v>1.837914134364617e-06</v>
      </c>
      <c r="AG36" t="n">
        <v>0.6158333333333333</v>
      </c>
      <c r="AH36" t="n">
        <v>377464.4164598344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3.3836</v>
      </c>
      <c r="E37" t="n">
        <v>29.55</v>
      </c>
      <c r="F37" t="n">
        <v>27</v>
      </c>
      <c r="G37" t="n">
        <v>231.46</v>
      </c>
      <c r="H37" t="n">
        <v>3.02</v>
      </c>
      <c r="I37" t="n">
        <v>7</v>
      </c>
      <c r="J37" t="n">
        <v>212</v>
      </c>
      <c r="K37" t="n">
        <v>50.28</v>
      </c>
      <c r="L37" t="n">
        <v>36</v>
      </c>
      <c r="M37" t="n">
        <v>3</v>
      </c>
      <c r="N37" t="n">
        <v>45.72</v>
      </c>
      <c r="O37" t="n">
        <v>26381.14</v>
      </c>
      <c r="P37" t="n">
        <v>287.01</v>
      </c>
      <c r="Q37" t="n">
        <v>446.56</v>
      </c>
      <c r="R37" t="n">
        <v>56.91</v>
      </c>
      <c r="S37" t="n">
        <v>40.63</v>
      </c>
      <c r="T37" t="n">
        <v>3071.18</v>
      </c>
      <c r="U37" t="n">
        <v>0.71</v>
      </c>
      <c r="V37" t="n">
        <v>0.77</v>
      </c>
      <c r="W37" t="n">
        <v>2.62</v>
      </c>
      <c r="X37" t="n">
        <v>0.18</v>
      </c>
      <c r="Y37" t="n">
        <v>0.5</v>
      </c>
      <c r="Z37" t="n">
        <v>10</v>
      </c>
      <c r="AA37" t="n">
        <v>306.1626750485442</v>
      </c>
      <c r="AB37" t="n">
        <v>418.9052789453701</v>
      </c>
      <c r="AC37" t="n">
        <v>378.9255470600748</v>
      </c>
      <c r="AD37" t="n">
        <v>306162.6750485442</v>
      </c>
      <c r="AE37" t="n">
        <v>418905.2789453701</v>
      </c>
      <c r="AF37" t="n">
        <v>1.838294441170628e-06</v>
      </c>
      <c r="AG37" t="n">
        <v>0.615625</v>
      </c>
      <c r="AH37" t="n">
        <v>378925.5470600749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3.3842</v>
      </c>
      <c r="E38" t="n">
        <v>29.55</v>
      </c>
      <c r="F38" t="n">
        <v>27</v>
      </c>
      <c r="G38" t="n">
        <v>231.42</v>
      </c>
      <c r="H38" t="n">
        <v>3.08</v>
      </c>
      <c r="I38" t="n">
        <v>7</v>
      </c>
      <c r="J38" t="n">
        <v>213.62</v>
      </c>
      <c r="K38" t="n">
        <v>50.28</v>
      </c>
      <c r="L38" t="n">
        <v>37</v>
      </c>
      <c r="M38" t="n">
        <v>1</v>
      </c>
      <c r="N38" t="n">
        <v>46.34</v>
      </c>
      <c r="O38" t="n">
        <v>26580.87</v>
      </c>
      <c r="P38" t="n">
        <v>288.62</v>
      </c>
      <c r="Q38" t="n">
        <v>446.56</v>
      </c>
      <c r="R38" t="n">
        <v>56.63</v>
      </c>
      <c r="S38" t="n">
        <v>40.63</v>
      </c>
      <c r="T38" t="n">
        <v>2932.21</v>
      </c>
      <c r="U38" t="n">
        <v>0.72</v>
      </c>
      <c r="V38" t="n">
        <v>0.77</v>
      </c>
      <c r="W38" t="n">
        <v>2.63</v>
      </c>
      <c r="X38" t="n">
        <v>0.17</v>
      </c>
      <c r="Y38" t="n">
        <v>0.5</v>
      </c>
      <c r="Z38" t="n">
        <v>10</v>
      </c>
      <c r="AA38" t="n">
        <v>307.2597771926388</v>
      </c>
      <c r="AB38" t="n">
        <v>420.4063824996509</v>
      </c>
      <c r="AC38" t="n">
        <v>380.2833873979471</v>
      </c>
      <c r="AD38" t="n">
        <v>307259.7771926388</v>
      </c>
      <c r="AE38" t="n">
        <v>420406.3824996509</v>
      </c>
      <c r="AF38" t="n">
        <v>1.838620418432923e-06</v>
      </c>
      <c r="AG38" t="n">
        <v>0.615625</v>
      </c>
      <c r="AH38" t="n">
        <v>380283.3873979471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3.3844</v>
      </c>
      <c r="E39" t="n">
        <v>29.55</v>
      </c>
      <c r="F39" t="n">
        <v>27</v>
      </c>
      <c r="G39" t="n">
        <v>231.4</v>
      </c>
      <c r="H39" t="n">
        <v>3.14</v>
      </c>
      <c r="I39" t="n">
        <v>7</v>
      </c>
      <c r="J39" t="n">
        <v>215.25</v>
      </c>
      <c r="K39" t="n">
        <v>50.28</v>
      </c>
      <c r="L39" t="n">
        <v>38</v>
      </c>
      <c r="M39" t="n">
        <v>1</v>
      </c>
      <c r="N39" t="n">
        <v>46.97</v>
      </c>
      <c r="O39" t="n">
        <v>26781.46</v>
      </c>
      <c r="P39" t="n">
        <v>290.13</v>
      </c>
      <c r="Q39" t="n">
        <v>446.56</v>
      </c>
      <c r="R39" t="n">
        <v>56.67</v>
      </c>
      <c r="S39" t="n">
        <v>40.63</v>
      </c>
      <c r="T39" t="n">
        <v>2952.14</v>
      </c>
      <c r="U39" t="n">
        <v>0.72</v>
      </c>
      <c r="V39" t="n">
        <v>0.77</v>
      </c>
      <c r="W39" t="n">
        <v>2.62</v>
      </c>
      <c r="X39" t="n">
        <v>0.17</v>
      </c>
      <c r="Y39" t="n">
        <v>0.5</v>
      </c>
      <c r="Z39" t="n">
        <v>10</v>
      </c>
      <c r="AA39" t="n">
        <v>308.3209803316041</v>
      </c>
      <c r="AB39" t="n">
        <v>421.8583674513616</v>
      </c>
      <c r="AC39" t="n">
        <v>381.5967969437402</v>
      </c>
      <c r="AD39" t="n">
        <v>308320.9803316041</v>
      </c>
      <c r="AE39" t="n">
        <v>421858.3674513616</v>
      </c>
      <c r="AF39" t="n">
        <v>1.838729077520355e-06</v>
      </c>
      <c r="AG39" t="n">
        <v>0.615625</v>
      </c>
      <c r="AH39" t="n">
        <v>381596.7969437402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3.3843</v>
      </c>
      <c r="E40" t="n">
        <v>29.55</v>
      </c>
      <c r="F40" t="n">
        <v>27</v>
      </c>
      <c r="G40" t="n">
        <v>231.41</v>
      </c>
      <c r="H40" t="n">
        <v>3.2</v>
      </c>
      <c r="I40" t="n">
        <v>7</v>
      </c>
      <c r="J40" t="n">
        <v>216.88</v>
      </c>
      <c r="K40" t="n">
        <v>50.28</v>
      </c>
      <c r="L40" t="n">
        <v>39</v>
      </c>
      <c r="M40" t="n">
        <v>0</v>
      </c>
      <c r="N40" t="n">
        <v>47.6</v>
      </c>
      <c r="O40" t="n">
        <v>26982.93</v>
      </c>
      <c r="P40" t="n">
        <v>292.1</v>
      </c>
      <c r="Q40" t="n">
        <v>446.56</v>
      </c>
      <c r="R40" t="n">
        <v>56.63</v>
      </c>
      <c r="S40" t="n">
        <v>40.63</v>
      </c>
      <c r="T40" t="n">
        <v>2931.89</v>
      </c>
      <c r="U40" t="n">
        <v>0.72</v>
      </c>
      <c r="V40" t="n">
        <v>0.77</v>
      </c>
      <c r="W40" t="n">
        <v>2.62</v>
      </c>
      <c r="X40" t="n">
        <v>0.17</v>
      </c>
      <c r="Y40" t="n">
        <v>0.5</v>
      </c>
      <c r="Z40" t="n">
        <v>10</v>
      </c>
      <c r="AA40" t="n">
        <v>309.7378625983082</v>
      </c>
      <c r="AB40" t="n">
        <v>423.7970082771002</v>
      </c>
      <c r="AC40" t="n">
        <v>383.3504166099697</v>
      </c>
      <c r="AD40" t="n">
        <v>309737.8625983082</v>
      </c>
      <c r="AE40" t="n">
        <v>423797.0082771002</v>
      </c>
      <c r="AF40" t="n">
        <v>1.83867474797664e-06</v>
      </c>
      <c r="AG40" t="n">
        <v>0.615625</v>
      </c>
      <c r="AH40" t="n">
        <v>383350.4166099697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2.6954</v>
      </c>
      <c r="E2" t="n">
        <v>37.1</v>
      </c>
      <c r="F2" t="n">
        <v>32.09</v>
      </c>
      <c r="G2" t="n">
        <v>10.64</v>
      </c>
      <c r="H2" t="n">
        <v>0.22</v>
      </c>
      <c r="I2" t="n">
        <v>181</v>
      </c>
      <c r="J2" t="n">
        <v>80.84</v>
      </c>
      <c r="K2" t="n">
        <v>35.1</v>
      </c>
      <c r="L2" t="n">
        <v>1</v>
      </c>
      <c r="M2" t="n">
        <v>179</v>
      </c>
      <c r="N2" t="n">
        <v>9.74</v>
      </c>
      <c r="O2" t="n">
        <v>10204.21</v>
      </c>
      <c r="P2" t="n">
        <v>249.3</v>
      </c>
      <c r="Q2" t="n">
        <v>446.63</v>
      </c>
      <c r="R2" t="n">
        <v>222.82</v>
      </c>
      <c r="S2" t="n">
        <v>40.63</v>
      </c>
      <c r="T2" t="n">
        <v>85154.7</v>
      </c>
      <c r="U2" t="n">
        <v>0.18</v>
      </c>
      <c r="V2" t="n">
        <v>0.65</v>
      </c>
      <c r="W2" t="n">
        <v>2.9</v>
      </c>
      <c r="X2" t="n">
        <v>5.26</v>
      </c>
      <c r="Y2" t="n">
        <v>0.5</v>
      </c>
      <c r="Z2" t="n">
        <v>10</v>
      </c>
      <c r="AA2" t="n">
        <v>331.7723483044383</v>
      </c>
      <c r="AB2" t="n">
        <v>453.9455637131297</v>
      </c>
      <c r="AC2" t="n">
        <v>410.621636228948</v>
      </c>
      <c r="AD2" t="n">
        <v>331772.3483044382</v>
      </c>
      <c r="AE2" t="n">
        <v>453945.5637131297</v>
      </c>
      <c r="AF2" t="n">
        <v>1.634055419649519e-06</v>
      </c>
      <c r="AG2" t="n">
        <v>0.7729166666666667</v>
      </c>
      <c r="AH2" t="n">
        <v>410621.636228948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3.0827</v>
      </c>
      <c r="E3" t="n">
        <v>32.44</v>
      </c>
      <c r="F3" t="n">
        <v>29.15</v>
      </c>
      <c r="G3" t="n">
        <v>21.59</v>
      </c>
      <c r="H3" t="n">
        <v>0.43</v>
      </c>
      <c r="I3" t="n">
        <v>81</v>
      </c>
      <c r="J3" t="n">
        <v>82.04000000000001</v>
      </c>
      <c r="K3" t="n">
        <v>35.1</v>
      </c>
      <c r="L3" t="n">
        <v>2</v>
      </c>
      <c r="M3" t="n">
        <v>79</v>
      </c>
      <c r="N3" t="n">
        <v>9.94</v>
      </c>
      <c r="O3" t="n">
        <v>10352.53</v>
      </c>
      <c r="P3" t="n">
        <v>222.73</v>
      </c>
      <c r="Q3" t="n">
        <v>446.59</v>
      </c>
      <c r="R3" t="n">
        <v>126.32</v>
      </c>
      <c r="S3" t="n">
        <v>40.63</v>
      </c>
      <c r="T3" t="n">
        <v>37405.58</v>
      </c>
      <c r="U3" t="n">
        <v>0.32</v>
      </c>
      <c r="V3" t="n">
        <v>0.71</v>
      </c>
      <c r="W3" t="n">
        <v>2.76</v>
      </c>
      <c r="X3" t="n">
        <v>2.32</v>
      </c>
      <c r="Y3" t="n">
        <v>0.5</v>
      </c>
      <c r="Z3" t="n">
        <v>10</v>
      </c>
      <c r="AA3" t="n">
        <v>261.1545656905822</v>
      </c>
      <c r="AB3" t="n">
        <v>357.3231981041595</v>
      </c>
      <c r="AC3" t="n">
        <v>323.220773583356</v>
      </c>
      <c r="AD3" t="n">
        <v>261154.5656905822</v>
      </c>
      <c r="AE3" t="n">
        <v>357323.1981041596</v>
      </c>
      <c r="AF3" t="n">
        <v>1.868851614659632e-06</v>
      </c>
      <c r="AG3" t="n">
        <v>0.6758333333333333</v>
      </c>
      <c r="AH3" t="n">
        <v>323220.7735833561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3.2187</v>
      </c>
      <c r="E4" t="n">
        <v>31.07</v>
      </c>
      <c r="F4" t="n">
        <v>28.28</v>
      </c>
      <c r="G4" t="n">
        <v>32.63</v>
      </c>
      <c r="H4" t="n">
        <v>0.63</v>
      </c>
      <c r="I4" t="n">
        <v>52</v>
      </c>
      <c r="J4" t="n">
        <v>83.25</v>
      </c>
      <c r="K4" t="n">
        <v>35.1</v>
      </c>
      <c r="L4" t="n">
        <v>3</v>
      </c>
      <c r="M4" t="n">
        <v>50</v>
      </c>
      <c r="N4" t="n">
        <v>10.15</v>
      </c>
      <c r="O4" t="n">
        <v>10501.19</v>
      </c>
      <c r="P4" t="n">
        <v>212.03</v>
      </c>
      <c r="Q4" t="n">
        <v>446.59</v>
      </c>
      <c r="R4" t="n">
        <v>98.52</v>
      </c>
      <c r="S4" t="n">
        <v>40.63</v>
      </c>
      <c r="T4" t="n">
        <v>23648.31</v>
      </c>
      <c r="U4" t="n">
        <v>0.41</v>
      </c>
      <c r="V4" t="n">
        <v>0.73</v>
      </c>
      <c r="W4" t="n">
        <v>2.69</v>
      </c>
      <c r="X4" t="n">
        <v>1.45</v>
      </c>
      <c r="Y4" t="n">
        <v>0.5</v>
      </c>
      <c r="Z4" t="n">
        <v>10</v>
      </c>
      <c r="AA4" t="n">
        <v>239.7980802364634</v>
      </c>
      <c r="AB4" t="n">
        <v>328.1023125240375</v>
      </c>
      <c r="AC4" t="n">
        <v>296.7886883113287</v>
      </c>
      <c r="AD4" t="n">
        <v>239798.0802364635</v>
      </c>
      <c r="AE4" t="n">
        <v>328102.3125240375</v>
      </c>
      <c r="AF4" t="n">
        <v>1.951300059073202e-06</v>
      </c>
      <c r="AG4" t="n">
        <v>0.6472916666666667</v>
      </c>
      <c r="AH4" t="n">
        <v>296788.6883113286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3.2868</v>
      </c>
      <c r="E5" t="n">
        <v>30.42</v>
      </c>
      <c r="F5" t="n">
        <v>27.88</v>
      </c>
      <c r="G5" t="n">
        <v>44.02</v>
      </c>
      <c r="H5" t="n">
        <v>0.83</v>
      </c>
      <c r="I5" t="n">
        <v>38</v>
      </c>
      <c r="J5" t="n">
        <v>84.45999999999999</v>
      </c>
      <c r="K5" t="n">
        <v>35.1</v>
      </c>
      <c r="L5" t="n">
        <v>4</v>
      </c>
      <c r="M5" t="n">
        <v>36</v>
      </c>
      <c r="N5" t="n">
        <v>10.36</v>
      </c>
      <c r="O5" t="n">
        <v>10650.22</v>
      </c>
      <c r="P5" t="n">
        <v>204.86</v>
      </c>
      <c r="Q5" t="n">
        <v>446.58</v>
      </c>
      <c r="R5" t="n">
        <v>85.27</v>
      </c>
      <c r="S5" t="n">
        <v>40.63</v>
      </c>
      <c r="T5" t="n">
        <v>17095.45</v>
      </c>
      <c r="U5" t="n">
        <v>0.48</v>
      </c>
      <c r="V5" t="n">
        <v>0.75</v>
      </c>
      <c r="W5" t="n">
        <v>2.67</v>
      </c>
      <c r="X5" t="n">
        <v>1.05</v>
      </c>
      <c r="Y5" t="n">
        <v>0.5</v>
      </c>
      <c r="Z5" t="n">
        <v>10</v>
      </c>
      <c r="AA5" t="n">
        <v>228.5284870162534</v>
      </c>
      <c r="AB5" t="n">
        <v>312.6827579007901</v>
      </c>
      <c r="AC5" t="n">
        <v>282.8407543398382</v>
      </c>
      <c r="AD5" t="n">
        <v>228528.4870162534</v>
      </c>
      <c r="AE5" t="n">
        <v>312682.7579007901</v>
      </c>
      <c r="AF5" t="n">
        <v>1.992584905136173e-06</v>
      </c>
      <c r="AG5" t="n">
        <v>0.63375</v>
      </c>
      <c r="AH5" t="n">
        <v>282840.7543398382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3.3232</v>
      </c>
      <c r="E6" t="n">
        <v>30.09</v>
      </c>
      <c r="F6" t="n">
        <v>27.68</v>
      </c>
      <c r="G6" t="n">
        <v>55.37</v>
      </c>
      <c r="H6" t="n">
        <v>1.02</v>
      </c>
      <c r="I6" t="n">
        <v>30</v>
      </c>
      <c r="J6" t="n">
        <v>85.67</v>
      </c>
      <c r="K6" t="n">
        <v>35.1</v>
      </c>
      <c r="L6" t="n">
        <v>5</v>
      </c>
      <c r="M6" t="n">
        <v>28</v>
      </c>
      <c r="N6" t="n">
        <v>10.57</v>
      </c>
      <c r="O6" t="n">
        <v>10799.59</v>
      </c>
      <c r="P6" t="n">
        <v>199.8</v>
      </c>
      <c r="Q6" t="n">
        <v>446.57</v>
      </c>
      <c r="R6" t="n">
        <v>78.78</v>
      </c>
      <c r="S6" t="n">
        <v>40.63</v>
      </c>
      <c r="T6" t="n">
        <v>13888.41</v>
      </c>
      <c r="U6" t="n">
        <v>0.52</v>
      </c>
      <c r="V6" t="n">
        <v>0.75</v>
      </c>
      <c r="W6" t="n">
        <v>2.67</v>
      </c>
      <c r="X6" t="n">
        <v>0.85</v>
      </c>
      <c r="Y6" t="n">
        <v>0.5</v>
      </c>
      <c r="Z6" t="n">
        <v>10</v>
      </c>
      <c r="AA6" t="n">
        <v>221.8374076563566</v>
      </c>
      <c r="AB6" t="n">
        <v>303.5277279309959</v>
      </c>
      <c r="AC6" t="n">
        <v>274.559467581193</v>
      </c>
      <c r="AD6" t="n">
        <v>221837.4076563566</v>
      </c>
      <c r="AE6" t="n">
        <v>303527.7279309959</v>
      </c>
      <c r="AF6" t="n">
        <v>2.01465198878804e-06</v>
      </c>
      <c r="AG6" t="n">
        <v>0.626875</v>
      </c>
      <c r="AH6" t="n">
        <v>274559.467581193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3.3521</v>
      </c>
      <c r="E7" t="n">
        <v>29.83</v>
      </c>
      <c r="F7" t="n">
        <v>27.51</v>
      </c>
      <c r="G7" t="n">
        <v>66.02</v>
      </c>
      <c r="H7" t="n">
        <v>1.21</v>
      </c>
      <c r="I7" t="n">
        <v>25</v>
      </c>
      <c r="J7" t="n">
        <v>86.88</v>
      </c>
      <c r="K7" t="n">
        <v>35.1</v>
      </c>
      <c r="L7" t="n">
        <v>6</v>
      </c>
      <c r="M7" t="n">
        <v>23</v>
      </c>
      <c r="N7" t="n">
        <v>10.78</v>
      </c>
      <c r="O7" t="n">
        <v>10949.33</v>
      </c>
      <c r="P7" t="n">
        <v>194.15</v>
      </c>
      <c r="Q7" t="n">
        <v>446.56</v>
      </c>
      <c r="R7" t="n">
        <v>73.40000000000001</v>
      </c>
      <c r="S7" t="n">
        <v>40.63</v>
      </c>
      <c r="T7" t="n">
        <v>11223.49</v>
      </c>
      <c r="U7" t="n">
        <v>0.55</v>
      </c>
      <c r="V7" t="n">
        <v>0.76</v>
      </c>
      <c r="W7" t="n">
        <v>2.65</v>
      </c>
      <c r="X7" t="n">
        <v>0.68</v>
      </c>
      <c r="Y7" t="n">
        <v>0.5</v>
      </c>
      <c r="Z7" t="n">
        <v>10</v>
      </c>
      <c r="AA7" t="n">
        <v>215.4211903352247</v>
      </c>
      <c r="AB7" t="n">
        <v>294.7487763286969</v>
      </c>
      <c r="AC7" t="n">
        <v>266.6183667984787</v>
      </c>
      <c r="AD7" t="n">
        <v>215421.1903352246</v>
      </c>
      <c r="AE7" t="n">
        <v>294748.7763286969</v>
      </c>
      <c r="AF7" t="n">
        <v>2.032172283225923e-06</v>
      </c>
      <c r="AG7" t="n">
        <v>0.6214583333333333</v>
      </c>
      <c r="AH7" t="n">
        <v>266618.3667984788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3.3714</v>
      </c>
      <c r="E8" t="n">
        <v>29.66</v>
      </c>
      <c r="F8" t="n">
        <v>27.41</v>
      </c>
      <c r="G8" t="n">
        <v>78.31</v>
      </c>
      <c r="H8" t="n">
        <v>1.39</v>
      </c>
      <c r="I8" t="n">
        <v>21</v>
      </c>
      <c r="J8" t="n">
        <v>88.09999999999999</v>
      </c>
      <c r="K8" t="n">
        <v>35.1</v>
      </c>
      <c r="L8" t="n">
        <v>7</v>
      </c>
      <c r="M8" t="n">
        <v>19</v>
      </c>
      <c r="N8" t="n">
        <v>11</v>
      </c>
      <c r="O8" t="n">
        <v>11099.43</v>
      </c>
      <c r="P8" t="n">
        <v>187.88</v>
      </c>
      <c r="Q8" t="n">
        <v>446.57</v>
      </c>
      <c r="R8" t="n">
        <v>69.95999999999999</v>
      </c>
      <c r="S8" t="n">
        <v>40.63</v>
      </c>
      <c r="T8" t="n">
        <v>9527.299999999999</v>
      </c>
      <c r="U8" t="n">
        <v>0.58</v>
      </c>
      <c r="V8" t="n">
        <v>0.76</v>
      </c>
      <c r="W8" t="n">
        <v>2.65</v>
      </c>
      <c r="X8" t="n">
        <v>0.58</v>
      </c>
      <c r="Y8" t="n">
        <v>0.5</v>
      </c>
      <c r="Z8" t="n">
        <v>10</v>
      </c>
      <c r="AA8" t="n">
        <v>209.4413391347548</v>
      </c>
      <c r="AB8" t="n">
        <v>286.5668801038021</v>
      </c>
      <c r="AC8" t="n">
        <v>259.2173392659219</v>
      </c>
      <c r="AD8" t="n">
        <v>209441.3391347548</v>
      </c>
      <c r="AE8" t="n">
        <v>286566.8801038021</v>
      </c>
      <c r="AF8" t="n">
        <v>2.043872687469908e-06</v>
      </c>
      <c r="AG8" t="n">
        <v>0.6179166666666667</v>
      </c>
      <c r="AH8" t="n">
        <v>259217.3392659219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3.3892</v>
      </c>
      <c r="E9" t="n">
        <v>29.51</v>
      </c>
      <c r="F9" t="n">
        <v>27.3</v>
      </c>
      <c r="G9" t="n">
        <v>91.01000000000001</v>
      </c>
      <c r="H9" t="n">
        <v>1.57</v>
      </c>
      <c r="I9" t="n">
        <v>18</v>
      </c>
      <c r="J9" t="n">
        <v>89.31999999999999</v>
      </c>
      <c r="K9" t="n">
        <v>35.1</v>
      </c>
      <c r="L9" t="n">
        <v>8</v>
      </c>
      <c r="M9" t="n">
        <v>16</v>
      </c>
      <c r="N9" t="n">
        <v>11.22</v>
      </c>
      <c r="O9" t="n">
        <v>11249.89</v>
      </c>
      <c r="P9" t="n">
        <v>182.98</v>
      </c>
      <c r="Q9" t="n">
        <v>446.58</v>
      </c>
      <c r="R9" t="n">
        <v>66.65000000000001</v>
      </c>
      <c r="S9" t="n">
        <v>40.63</v>
      </c>
      <c r="T9" t="n">
        <v>7886.96</v>
      </c>
      <c r="U9" t="n">
        <v>0.61</v>
      </c>
      <c r="V9" t="n">
        <v>0.76</v>
      </c>
      <c r="W9" t="n">
        <v>2.64</v>
      </c>
      <c r="X9" t="n">
        <v>0.48</v>
      </c>
      <c r="Y9" t="n">
        <v>0.5</v>
      </c>
      <c r="Z9" t="n">
        <v>10</v>
      </c>
      <c r="AA9" t="n">
        <v>204.5713307519617</v>
      </c>
      <c r="AB9" t="n">
        <v>279.9035197848614</v>
      </c>
      <c r="AC9" t="n">
        <v>253.1899207037338</v>
      </c>
      <c r="AD9" t="n">
        <v>204571.3307519617</v>
      </c>
      <c r="AE9" t="n">
        <v>279903.5197848614</v>
      </c>
      <c r="AF9" t="n">
        <v>2.054663733871096e-06</v>
      </c>
      <c r="AG9" t="n">
        <v>0.6147916666666667</v>
      </c>
      <c r="AH9" t="n">
        <v>253189.9207037338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3.3981</v>
      </c>
      <c r="E10" t="n">
        <v>29.43</v>
      </c>
      <c r="F10" t="n">
        <v>27.26</v>
      </c>
      <c r="G10" t="n">
        <v>102.23</v>
      </c>
      <c r="H10" t="n">
        <v>1.75</v>
      </c>
      <c r="I10" t="n">
        <v>16</v>
      </c>
      <c r="J10" t="n">
        <v>90.54000000000001</v>
      </c>
      <c r="K10" t="n">
        <v>35.1</v>
      </c>
      <c r="L10" t="n">
        <v>9</v>
      </c>
      <c r="M10" t="n">
        <v>13</v>
      </c>
      <c r="N10" t="n">
        <v>11.44</v>
      </c>
      <c r="O10" t="n">
        <v>11400.71</v>
      </c>
      <c r="P10" t="n">
        <v>179.09</v>
      </c>
      <c r="Q10" t="n">
        <v>446.56</v>
      </c>
      <c r="R10" t="n">
        <v>65.25</v>
      </c>
      <c r="S10" t="n">
        <v>40.63</v>
      </c>
      <c r="T10" t="n">
        <v>7194.05</v>
      </c>
      <c r="U10" t="n">
        <v>0.62</v>
      </c>
      <c r="V10" t="n">
        <v>0.76</v>
      </c>
      <c r="W10" t="n">
        <v>2.64</v>
      </c>
      <c r="X10" t="n">
        <v>0.43</v>
      </c>
      <c r="Y10" t="n">
        <v>0.5</v>
      </c>
      <c r="Z10" t="n">
        <v>10</v>
      </c>
      <c r="AA10" t="n">
        <v>201.1684680146501</v>
      </c>
      <c r="AB10" t="n">
        <v>275.2475728639652</v>
      </c>
      <c r="AC10" t="n">
        <v>248.9783308223039</v>
      </c>
      <c r="AD10" t="n">
        <v>201168.4680146501</v>
      </c>
      <c r="AE10" t="n">
        <v>275247.5728639652</v>
      </c>
      <c r="AF10" t="n">
        <v>2.060059257071689e-06</v>
      </c>
      <c r="AG10" t="n">
        <v>0.613125</v>
      </c>
      <c r="AH10" t="n">
        <v>248978.3308223039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3.4041</v>
      </c>
      <c r="E11" t="n">
        <v>29.38</v>
      </c>
      <c r="F11" t="n">
        <v>27.23</v>
      </c>
      <c r="G11" t="n">
        <v>108.9</v>
      </c>
      <c r="H11" t="n">
        <v>1.91</v>
      </c>
      <c r="I11" t="n">
        <v>15</v>
      </c>
      <c r="J11" t="n">
        <v>91.77</v>
      </c>
      <c r="K11" t="n">
        <v>35.1</v>
      </c>
      <c r="L11" t="n">
        <v>10</v>
      </c>
      <c r="M11" t="n">
        <v>4</v>
      </c>
      <c r="N11" t="n">
        <v>11.67</v>
      </c>
      <c r="O11" t="n">
        <v>11551.91</v>
      </c>
      <c r="P11" t="n">
        <v>175.9</v>
      </c>
      <c r="Q11" t="n">
        <v>446.56</v>
      </c>
      <c r="R11" t="n">
        <v>63.76</v>
      </c>
      <c r="S11" t="n">
        <v>40.63</v>
      </c>
      <c r="T11" t="n">
        <v>6454.43</v>
      </c>
      <c r="U11" t="n">
        <v>0.64</v>
      </c>
      <c r="V11" t="n">
        <v>0.76</v>
      </c>
      <c r="W11" t="n">
        <v>2.64</v>
      </c>
      <c r="X11" t="n">
        <v>0.4</v>
      </c>
      <c r="Y11" t="n">
        <v>0.5</v>
      </c>
      <c r="Z11" t="n">
        <v>10</v>
      </c>
      <c r="AA11" t="n">
        <v>198.473749094294</v>
      </c>
      <c r="AB11" t="n">
        <v>271.5605395545276</v>
      </c>
      <c r="AC11" t="n">
        <v>245.6431827971341</v>
      </c>
      <c r="AD11" t="n">
        <v>198473.749094294</v>
      </c>
      <c r="AE11" t="n">
        <v>271560.5395545276</v>
      </c>
      <c r="AF11" t="n">
        <v>2.063696688442876e-06</v>
      </c>
      <c r="AG11" t="n">
        <v>0.6120833333333333</v>
      </c>
      <c r="AH11" t="n">
        <v>245643.1827971341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3.4095</v>
      </c>
      <c r="E12" t="n">
        <v>29.33</v>
      </c>
      <c r="F12" t="n">
        <v>27.2</v>
      </c>
      <c r="G12" t="n">
        <v>116.56</v>
      </c>
      <c r="H12" t="n">
        <v>2.08</v>
      </c>
      <c r="I12" t="n">
        <v>14</v>
      </c>
      <c r="J12" t="n">
        <v>93</v>
      </c>
      <c r="K12" t="n">
        <v>35.1</v>
      </c>
      <c r="L12" t="n">
        <v>11</v>
      </c>
      <c r="M12" t="n">
        <v>0</v>
      </c>
      <c r="N12" t="n">
        <v>11.9</v>
      </c>
      <c r="O12" t="n">
        <v>11703.47</v>
      </c>
      <c r="P12" t="n">
        <v>178.04</v>
      </c>
      <c r="Q12" t="n">
        <v>446.56</v>
      </c>
      <c r="R12" t="n">
        <v>62.78</v>
      </c>
      <c r="S12" t="n">
        <v>40.63</v>
      </c>
      <c r="T12" t="n">
        <v>5969.08</v>
      </c>
      <c r="U12" t="n">
        <v>0.65</v>
      </c>
      <c r="V12" t="n">
        <v>0.76</v>
      </c>
      <c r="W12" t="n">
        <v>2.64</v>
      </c>
      <c r="X12" t="n">
        <v>0.37</v>
      </c>
      <c r="Y12" t="n">
        <v>0.5</v>
      </c>
      <c r="Z12" t="n">
        <v>10</v>
      </c>
      <c r="AA12" t="n">
        <v>199.6032846649717</v>
      </c>
      <c r="AB12" t="n">
        <v>273.1060199539203</v>
      </c>
      <c r="AC12" t="n">
        <v>247.0411647163046</v>
      </c>
      <c r="AD12" t="n">
        <v>199603.2846649717</v>
      </c>
      <c r="AE12" t="n">
        <v>273106.0199539203</v>
      </c>
      <c r="AF12" t="n">
        <v>2.066970376676944e-06</v>
      </c>
      <c r="AG12" t="n">
        <v>0.6110416666666666</v>
      </c>
      <c r="AH12" t="n">
        <v>247041.1647163046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2.4546</v>
      </c>
      <c r="E2" t="n">
        <v>40.74</v>
      </c>
      <c r="F2" t="n">
        <v>33.59</v>
      </c>
      <c r="G2" t="n">
        <v>8.76</v>
      </c>
      <c r="H2" t="n">
        <v>0.16</v>
      </c>
      <c r="I2" t="n">
        <v>230</v>
      </c>
      <c r="J2" t="n">
        <v>107.41</v>
      </c>
      <c r="K2" t="n">
        <v>41.65</v>
      </c>
      <c r="L2" t="n">
        <v>1</v>
      </c>
      <c r="M2" t="n">
        <v>228</v>
      </c>
      <c r="N2" t="n">
        <v>14.77</v>
      </c>
      <c r="O2" t="n">
        <v>13481.73</v>
      </c>
      <c r="P2" t="n">
        <v>317.65</v>
      </c>
      <c r="Q2" t="n">
        <v>446.61</v>
      </c>
      <c r="R2" t="n">
        <v>271.37</v>
      </c>
      <c r="S2" t="n">
        <v>40.63</v>
      </c>
      <c r="T2" t="n">
        <v>109186.98</v>
      </c>
      <c r="U2" t="n">
        <v>0.15</v>
      </c>
      <c r="V2" t="n">
        <v>0.62</v>
      </c>
      <c r="W2" t="n">
        <v>3</v>
      </c>
      <c r="X2" t="n">
        <v>6.76</v>
      </c>
      <c r="Y2" t="n">
        <v>0.5</v>
      </c>
      <c r="Z2" t="n">
        <v>10</v>
      </c>
      <c r="AA2" t="n">
        <v>455.3449128577881</v>
      </c>
      <c r="AB2" t="n">
        <v>623.0229981718137</v>
      </c>
      <c r="AC2" t="n">
        <v>563.5625576445648</v>
      </c>
      <c r="AD2" t="n">
        <v>455344.9128577881</v>
      </c>
      <c r="AE2" t="n">
        <v>623022.9981718137</v>
      </c>
      <c r="AF2" t="n">
        <v>1.423592385416811e-06</v>
      </c>
      <c r="AG2" t="n">
        <v>0.84875</v>
      </c>
      <c r="AH2" t="n">
        <v>563562.5576445648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2.9421</v>
      </c>
      <c r="E3" t="n">
        <v>33.99</v>
      </c>
      <c r="F3" t="n">
        <v>29.71</v>
      </c>
      <c r="G3" t="n">
        <v>17.65</v>
      </c>
      <c r="H3" t="n">
        <v>0.32</v>
      </c>
      <c r="I3" t="n">
        <v>101</v>
      </c>
      <c r="J3" t="n">
        <v>108.68</v>
      </c>
      <c r="K3" t="n">
        <v>41.65</v>
      </c>
      <c r="L3" t="n">
        <v>2</v>
      </c>
      <c r="M3" t="n">
        <v>99</v>
      </c>
      <c r="N3" t="n">
        <v>15.03</v>
      </c>
      <c r="O3" t="n">
        <v>13638.32</v>
      </c>
      <c r="P3" t="n">
        <v>278.04</v>
      </c>
      <c r="Q3" t="n">
        <v>446.62</v>
      </c>
      <c r="R3" t="n">
        <v>145.1</v>
      </c>
      <c r="S3" t="n">
        <v>40.63</v>
      </c>
      <c r="T3" t="n">
        <v>46696.7</v>
      </c>
      <c r="U3" t="n">
        <v>0.28</v>
      </c>
      <c r="V3" t="n">
        <v>0.7</v>
      </c>
      <c r="W3" t="n">
        <v>2.77</v>
      </c>
      <c r="X3" t="n">
        <v>2.88</v>
      </c>
      <c r="Y3" t="n">
        <v>0.5</v>
      </c>
      <c r="Z3" t="n">
        <v>10</v>
      </c>
      <c r="AA3" t="n">
        <v>334.3599217967467</v>
      </c>
      <c r="AB3" t="n">
        <v>457.485995920992</v>
      </c>
      <c r="AC3" t="n">
        <v>413.8241745559197</v>
      </c>
      <c r="AD3" t="n">
        <v>334359.9217967467</v>
      </c>
      <c r="AE3" t="n">
        <v>457485.995920992</v>
      </c>
      <c r="AF3" t="n">
        <v>1.706327367854151e-06</v>
      </c>
      <c r="AG3" t="n">
        <v>0.708125</v>
      </c>
      <c r="AH3" t="n">
        <v>413824.1745559197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3.1085</v>
      </c>
      <c r="E4" t="n">
        <v>32.17</v>
      </c>
      <c r="F4" t="n">
        <v>28.69</v>
      </c>
      <c r="G4" t="n">
        <v>26.48</v>
      </c>
      <c r="H4" t="n">
        <v>0.48</v>
      </c>
      <c r="I4" t="n">
        <v>65</v>
      </c>
      <c r="J4" t="n">
        <v>109.96</v>
      </c>
      <c r="K4" t="n">
        <v>41.65</v>
      </c>
      <c r="L4" t="n">
        <v>3</v>
      </c>
      <c r="M4" t="n">
        <v>63</v>
      </c>
      <c r="N4" t="n">
        <v>15.31</v>
      </c>
      <c r="O4" t="n">
        <v>13795.21</v>
      </c>
      <c r="P4" t="n">
        <v>265.89</v>
      </c>
      <c r="Q4" t="n">
        <v>446.57</v>
      </c>
      <c r="R4" t="n">
        <v>111.93</v>
      </c>
      <c r="S4" t="n">
        <v>40.63</v>
      </c>
      <c r="T4" t="n">
        <v>30292.02</v>
      </c>
      <c r="U4" t="n">
        <v>0.36</v>
      </c>
      <c r="V4" t="n">
        <v>0.72</v>
      </c>
      <c r="W4" t="n">
        <v>2.72</v>
      </c>
      <c r="X4" t="n">
        <v>1.86</v>
      </c>
      <c r="Y4" t="n">
        <v>0.5</v>
      </c>
      <c r="Z4" t="n">
        <v>10</v>
      </c>
      <c r="AA4" t="n">
        <v>303.800076305414</v>
      </c>
      <c r="AB4" t="n">
        <v>415.672667114519</v>
      </c>
      <c r="AC4" t="n">
        <v>376.0014511653609</v>
      </c>
      <c r="AD4" t="n">
        <v>303800.076305414</v>
      </c>
      <c r="AE4" t="n">
        <v>415672.667114519</v>
      </c>
      <c r="AF4" t="n">
        <v>1.802834241859429e-06</v>
      </c>
      <c r="AG4" t="n">
        <v>0.6702083333333334</v>
      </c>
      <c r="AH4" t="n">
        <v>376001.4511653609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3.1967</v>
      </c>
      <c r="E5" t="n">
        <v>31.28</v>
      </c>
      <c r="F5" t="n">
        <v>28.18</v>
      </c>
      <c r="G5" t="n">
        <v>35.22</v>
      </c>
      <c r="H5" t="n">
        <v>0.63</v>
      </c>
      <c r="I5" t="n">
        <v>48</v>
      </c>
      <c r="J5" t="n">
        <v>111.23</v>
      </c>
      <c r="K5" t="n">
        <v>41.65</v>
      </c>
      <c r="L5" t="n">
        <v>4</v>
      </c>
      <c r="M5" t="n">
        <v>46</v>
      </c>
      <c r="N5" t="n">
        <v>15.58</v>
      </c>
      <c r="O5" t="n">
        <v>13952.52</v>
      </c>
      <c r="P5" t="n">
        <v>258.47</v>
      </c>
      <c r="Q5" t="n">
        <v>446.58</v>
      </c>
      <c r="R5" t="n">
        <v>95.31999999999999</v>
      </c>
      <c r="S5" t="n">
        <v>40.63</v>
      </c>
      <c r="T5" t="n">
        <v>22071.51</v>
      </c>
      <c r="U5" t="n">
        <v>0.43</v>
      </c>
      <c r="V5" t="n">
        <v>0.74</v>
      </c>
      <c r="W5" t="n">
        <v>2.69</v>
      </c>
      <c r="X5" t="n">
        <v>1.35</v>
      </c>
      <c r="Y5" t="n">
        <v>0.5</v>
      </c>
      <c r="Z5" t="n">
        <v>10</v>
      </c>
      <c r="AA5" t="n">
        <v>288.2466814800799</v>
      </c>
      <c r="AB5" t="n">
        <v>394.3918261471446</v>
      </c>
      <c r="AC5" t="n">
        <v>356.7516237920648</v>
      </c>
      <c r="AD5" t="n">
        <v>288246.6814800799</v>
      </c>
      <c r="AE5" t="n">
        <v>394391.8261471445</v>
      </c>
      <c r="AF5" t="n">
        <v>1.853987524835785e-06</v>
      </c>
      <c r="AG5" t="n">
        <v>0.6516666666666667</v>
      </c>
      <c r="AH5" t="n">
        <v>356751.6237920648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3.2472</v>
      </c>
      <c r="E6" t="n">
        <v>30.8</v>
      </c>
      <c r="F6" t="n">
        <v>27.92</v>
      </c>
      <c r="G6" t="n">
        <v>44.08</v>
      </c>
      <c r="H6" t="n">
        <v>0.78</v>
      </c>
      <c r="I6" t="n">
        <v>38</v>
      </c>
      <c r="J6" t="n">
        <v>112.51</v>
      </c>
      <c r="K6" t="n">
        <v>41.65</v>
      </c>
      <c r="L6" t="n">
        <v>5</v>
      </c>
      <c r="M6" t="n">
        <v>36</v>
      </c>
      <c r="N6" t="n">
        <v>15.86</v>
      </c>
      <c r="O6" t="n">
        <v>14110.24</v>
      </c>
      <c r="P6" t="n">
        <v>253.15</v>
      </c>
      <c r="Q6" t="n">
        <v>446.56</v>
      </c>
      <c r="R6" t="n">
        <v>86.45999999999999</v>
      </c>
      <c r="S6" t="n">
        <v>40.63</v>
      </c>
      <c r="T6" t="n">
        <v>17689.64</v>
      </c>
      <c r="U6" t="n">
        <v>0.47</v>
      </c>
      <c r="V6" t="n">
        <v>0.74</v>
      </c>
      <c r="W6" t="n">
        <v>2.68</v>
      </c>
      <c r="X6" t="n">
        <v>1.09</v>
      </c>
      <c r="Y6" t="n">
        <v>0.5</v>
      </c>
      <c r="Z6" t="n">
        <v>10</v>
      </c>
      <c r="AA6" t="n">
        <v>279.0232217177686</v>
      </c>
      <c r="AB6" t="n">
        <v>381.7718815900237</v>
      </c>
      <c r="AC6" t="n">
        <v>345.3361090312722</v>
      </c>
      <c r="AD6" t="n">
        <v>279023.2217177686</v>
      </c>
      <c r="AE6" t="n">
        <v>381771.8815900237</v>
      </c>
      <c r="AF6" t="n">
        <v>1.88327596917032e-06</v>
      </c>
      <c r="AG6" t="n">
        <v>0.6416666666666667</v>
      </c>
      <c r="AH6" t="n">
        <v>345336.1090312722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3.2878</v>
      </c>
      <c r="E7" t="n">
        <v>30.42</v>
      </c>
      <c r="F7" t="n">
        <v>27.69</v>
      </c>
      <c r="G7" t="n">
        <v>53.59</v>
      </c>
      <c r="H7" t="n">
        <v>0.93</v>
      </c>
      <c r="I7" t="n">
        <v>31</v>
      </c>
      <c r="J7" t="n">
        <v>113.79</v>
      </c>
      <c r="K7" t="n">
        <v>41.65</v>
      </c>
      <c r="L7" t="n">
        <v>6</v>
      </c>
      <c r="M7" t="n">
        <v>29</v>
      </c>
      <c r="N7" t="n">
        <v>16.14</v>
      </c>
      <c r="O7" t="n">
        <v>14268.39</v>
      </c>
      <c r="P7" t="n">
        <v>249.02</v>
      </c>
      <c r="Q7" t="n">
        <v>446.57</v>
      </c>
      <c r="R7" t="n">
        <v>79.66</v>
      </c>
      <c r="S7" t="n">
        <v>40.63</v>
      </c>
      <c r="T7" t="n">
        <v>14324</v>
      </c>
      <c r="U7" t="n">
        <v>0.51</v>
      </c>
      <c r="V7" t="n">
        <v>0.75</v>
      </c>
      <c r="W7" t="n">
        <v>2.65</v>
      </c>
      <c r="X7" t="n">
        <v>0.86</v>
      </c>
      <c r="Y7" t="n">
        <v>0.5</v>
      </c>
      <c r="Z7" t="n">
        <v>10</v>
      </c>
      <c r="AA7" t="n">
        <v>271.857145318548</v>
      </c>
      <c r="AB7" t="n">
        <v>371.9669397156318</v>
      </c>
      <c r="AC7" t="n">
        <v>336.4669370480498</v>
      </c>
      <c r="AD7" t="n">
        <v>271857.145318548</v>
      </c>
      <c r="AE7" t="n">
        <v>371966.9397156318</v>
      </c>
      <c r="AF7" t="n">
        <v>1.906822718476896e-06</v>
      </c>
      <c r="AG7" t="n">
        <v>0.63375</v>
      </c>
      <c r="AH7" t="n">
        <v>336466.9370480498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3.3075</v>
      </c>
      <c r="E8" t="n">
        <v>30.23</v>
      </c>
      <c r="F8" t="n">
        <v>27.6</v>
      </c>
      <c r="G8" t="n">
        <v>61.33</v>
      </c>
      <c r="H8" t="n">
        <v>1.07</v>
      </c>
      <c r="I8" t="n">
        <v>27</v>
      </c>
      <c r="J8" t="n">
        <v>115.08</v>
      </c>
      <c r="K8" t="n">
        <v>41.65</v>
      </c>
      <c r="L8" t="n">
        <v>7</v>
      </c>
      <c r="M8" t="n">
        <v>25</v>
      </c>
      <c r="N8" t="n">
        <v>16.43</v>
      </c>
      <c r="O8" t="n">
        <v>14426.96</v>
      </c>
      <c r="P8" t="n">
        <v>245.14</v>
      </c>
      <c r="Q8" t="n">
        <v>446.56</v>
      </c>
      <c r="R8" t="n">
        <v>76.27</v>
      </c>
      <c r="S8" t="n">
        <v>40.63</v>
      </c>
      <c r="T8" t="n">
        <v>12650.76</v>
      </c>
      <c r="U8" t="n">
        <v>0.53</v>
      </c>
      <c r="V8" t="n">
        <v>0.75</v>
      </c>
      <c r="W8" t="n">
        <v>2.66</v>
      </c>
      <c r="X8" t="n">
        <v>0.77</v>
      </c>
      <c r="Y8" t="n">
        <v>0.5</v>
      </c>
      <c r="Z8" t="n">
        <v>10</v>
      </c>
      <c r="AA8" t="n">
        <v>267.1363870262889</v>
      </c>
      <c r="AB8" t="n">
        <v>365.5077899550056</v>
      </c>
      <c r="AC8" t="n">
        <v>330.6242394751042</v>
      </c>
      <c r="AD8" t="n">
        <v>267136.3870262889</v>
      </c>
      <c r="AE8" t="n">
        <v>365507.7899550056</v>
      </c>
      <c r="AF8" t="n">
        <v>1.918248111613339e-06</v>
      </c>
      <c r="AG8" t="n">
        <v>0.6297916666666666</v>
      </c>
      <c r="AH8" t="n">
        <v>330624.2394751042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3.3323</v>
      </c>
      <c r="E9" t="n">
        <v>30.01</v>
      </c>
      <c r="F9" t="n">
        <v>27.46</v>
      </c>
      <c r="G9" t="n">
        <v>71.64</v>
      </c>
      <c r="H9" t="n">
        <v>1.21</v>
      </c>
      <c r="I9" t="n">
        <v>23</v>
      </c>
      <c r="J9" t="n">
        <v>116.37</v>
      </c>
      <c r="K9" t="n">
        <v>41.65</v>
      </c>
      <c r="L9" t="n">
        <v>8</v>
      </c>
      <c r="M9" t="n">
        <v>21</v>
      </c>
      <c r="N9" t="n">
        <v>16.72</v>
      </c>
      <c r="O9" t="n">
        <v>14585.96</v>
      </c>
      <c r="P9" t="n">
        <v>241.45</v>
      </c>
      <c r="Q9" t="n">
        <v>446.57</v>
      </c>
      <c r="R9" t="n">
        <v>71.94</v>
      </c>
      <c r="S9" t="n">
        <v>40.63</v>
      </c>
      <c r="T9" t="n">
        <v>10506.3</v>
      </c>
      <c r="U9" t="n">
        <v>0.5600000000000001</v>
      </c>
      <c r="V9" t="n">
        <v>0.76</v>
      </c>
      <c r="W9" t="n">
        <v>2.65</v>
      </c>
      <c r="X9" t="n">
        <v>0.63</v>
      </c>
      <c r="Y9" t="n">
        <v>0.5</v>
      </c>
      <c r="Z9" t="n">
        <v>10</v>
      </c>
      <c r="AA9" t="n">
        <v>262.0606642514792</v>
      </c>
      <c r="AB9" t="n">
        <v>358.5629621294262</v>
      </c>
      <c r="AC9" t="n">
        <v>324.342216270071</v>
      </c>
      <c r="AD9" t="n">
        <v>262060.6642514793</v>
      </c>
      <c r="AE9" t="n">
        <v>358562.9621294262</v>
      </c>
      <c r="AF9" t="n">
        <v>1.932631347642972e-06</v>
      </c>
      <c r="AG9" t="n">
        <v>0.6252083333333334</v>
      </c>
      <c r="AH9" t="n">
        <v>324342.216270071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3.3491</v>
      </c>
      <c r="E10" t="n">
        <v>29.86</v>
      </c>
      <c r="F10" t="n">
        <v>27.38</v>
      </c>
      <c r="G10" t="n">
        <v>82.13</v>
      </c>
      <c r="H10" t="n">
        <v>1.35</v>
      </c>
      <c r="I10" t="n">
        <v>20</v>
      </c>
      <c r="J10" t="n">
        <v>117.66</v>
      </c>
      <c r="K10" t="n">
        <v>41.65</v>
      </c>
      <c r="L10" t="n">
        <v>9</v>
      </c>
      <c r="M10" t="n">
        <v>18</v>
      </c>
      <c r="N10" t="n">
        <v>17.01</v>
      </c>
      <c r="O10" t="n">
        <v>14745.39</v>
      </c>
      <c r="P10" t="n">
        <v>237.09</v>
      </c>
      <c r="Q10" t="n">
        <v>446.56</v>
      </c>
      <c r="R10" t="n">
        <v>69.20999999999999</v>
      </c>
      <c r="S10" t="n">
        <v>40.63</v>
      </c>
      <c r="T10" t="n">
        <v>9155.51</v>
      </c>
      <c r="U10" t="n">
        <v>0.59</v>
      </c>
      <c r="V10" t="n">
        <v>0.76</v>
      </c>
      <c r="W10" t="n">
        <v>2.64</v>
      </c>
      <c r="X10" t="n">
        <v>0.55</v>
      </c>
      <c r="Y10" t="n">
        <v>0.5</v>
      </c>
      <c r="Z10" t="n">
        <v>10</v>
      </c>
      <c r="AA10" t="n">
        <v>257.3657598294577</v>
      </c>
      <c r="AB10" t="n">
        <v>352.1391867744848</v>
      </c>
      <c r="AC10" t="n">
        <v>318.5315170192859</v>
      </c>
      <c r="AD10" t="n">
        <v>257365.7598294577</v>
      </c>
      <c r="AE10" t="n">
        <v>352139.1867744848</v>
      </c>
      <c r="AF10" t="n">
        <v>1.942374830114658e-06</v>
      </c>
      <c r="AG10" t="n">
        <v>0.6220833333333333</v>
      </c>
      <c r="AH10" t="n">
        <v>318531.5170192859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3.3615</v>
      </c>
      <c r="E11" t="n">
        <v>29.75</v>
      </c>
      <c r="F11" t="n">
        <v>27.31</v>
      </c>
      <c r="G11" t="n">
        <v>91.04000000000001</v>
      </c>
      <c r="H11" t="n">
        <v>1.48</v>
      </c>
      <c r="I11" t="n">
        <v>18</v>
      </c>
      <c r="J11" t="n">
        <v>118.96</v>
      </c>
      <c r="K11" t="n">
        <v>41.65</v>
      </c>
      <c r="L11" t="n">
        <v>10</v>
      </c>
      <c r="M11" t="n">
        <v>16</v>
      </c>
      <c r="N11" t="n">
        <v>17.31</v>
      </c>
      <c r="O11" t="n">
        <v>14905.25</v>
      </c>
      <c r="P11" t="n">
        <v>234.94</v>
      </c>
      <c r="Q11" t="n">
        <v>446.56</v>
      </c>
      <c r="R11" t="n">
        <v>67.09</v>
      </c>
      <c r="S11" t="n">
        <v>40.63</v>
      </c>
      <c r="T11" t="n">
        <v>8106.02</v>
      </c>
      <c r="U11" t="n">
        <v>0.61</v>
      </c>
      <c r="V11" t="n">
        <v>0.76</v>
      </c>
      <c r="W11" t="n">
        <v>2.64</v>
      </c>
      <c r="X11" t="n">
        <v>0.48</v>
      </c>
      <c r="Y11" t="n">
        <v>0.5</v>
      </c>
      <c r="Z11" t="n">
        <v>10</v>
      </c>
      <c r="AA11" t="n">
        <v>254.6663463583579</v>
      </c>
      <c r="AB11" t="n">
        <v>348.4457301736105</v>
      </c>
      <c r="AC11" t="n">
        <v>315.1905587325989</v>
      </c>
      <c r="AD11" t="n">
        <v>254666.3463583579</v>
      </c>
      <c r="AE11" t="n">
        <v>348445.7301736105</v>
      </c>
      <c r="AF11" t="n">
        <v>1.949566448129475e-06</v>
      </c>
      <c r="AG11" t="n">
        <v>0.6197916666666666</v>
      </c>
      <c r="AH11" t="n">
        <v>315190.5587325989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3.3714</v>
      </c>
      <c r="E12" t="n">
        <v>29.66</v>
      </c>
      <c r="F12" t="n">
        <v>27.27</v>
      </c>
      <c r="G12" t="n">
        <v>102.26</v>
      </c>
      <c r="H12" t="n">
        <v>1.61</v>
      </c>
      <c r="I12" t="n">
        <v>16</v>
      </c>
      <c r="J12" t="n">
        <v>120.26</v>
      </c>
      <c r="K12" t="n">
        <v>41.65</v>
      </c>
      <c r="L12" t="n">
        <v>11</v>
      </c>
      <c r="M12" t="n">
        <v>14</v>
      </c>
      <c r="N12" t="n">
        <v>17.61</v>
      </c>
      <c r="O12" t="n">
        <v>15065.56</v>
      </c>
      <c r="P12" t="n">
        <v>230.67</v>
      </c>
      <c r="Q12" t="n">
        <v>446.56</v>
      </c>
      <c r="R12" t="n">
        <v>65.53</v>
      </c>
      <c r="S12" t="n">
        <v>40.63</v>
      </c>
      <c r="T12" t="n">
        <v>7336.16</v>
      </c>
      <c r="U12" t="n">
        <v>0.62</v>
      </c>
      <c r="V12" t="n">
        <v>0.76</v>
      </c>
      <c r="W12" t="n">
        <v>2.64</v>
      </c>
      <c r="X12" t="n">
        <v>0.44</v>
      </c>
      <c r="Y12" t="n">
        <v>0.5</v>
      </c>
      <c r="Z12" t="n">
        <v>10</v>
      </c>
      <c r="AA12" t="n">
        <v>250.7406602921245</v>
      </c>
      <c r="AB12" t="n">
        <v>343.0744333087464</v>
      </c>
      <c r="AC12" t="n">
        <v>310.3318909018533</v>
      </c>
      <c r="AD12" t="n">
        <v>250740.6602921245</v>
      </c>
      <c r="AE12" t="n">
        <v>343074.4333087464</v>
      </c>
      <c r="AF12" t="n">
        <v>1.955308143157433e-06</v>
      </c>
      <c r="AG12" t="n">
        <v>0.6179166666666667</v>
      </c>
      <c r="AH12" t="n">
        <v>310331.8909018533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3.3798</v>
      </c>
      <c r="E13" t="n">
        <v>29.59</v>
      </c>
      <c r="F13" t="n">
        <v>27.22</v>
      </c>
      <c r="G13" t="n">
        <v>108.87</v>
      </c>
      <c r="H13" t="n">
        <v>1.74</v>
      </c>
      <c r="I13" t="n">
        <v>15</v>
      </c>
      <c r="J13" t="n">
        <v>121.56</v>
      </c>
      <c r="K13" t="n">
        <v>41.65</v>
      </c>
      <c r="L13" t="n">
        <v>12</v>
      </c>
      <c r="M13" t="n">
        <v>13</v>
      </c>
      <c r="N13" t="n">
        <v>17.91</v>
      </c>
      <c r="O13" t="n">
        <v>15226.31</v>
      </c>
      <c r="P13" t="n">
        <v>227.38</v>
      </c>
      <c r="Q13" t="n">
        <v>446.56</v>
      </c>
      <c r="R13" t="n">
        <v>63.91</v>
      </c>
      <c r="S13" t="n">
        <v>40.63</v>
      </c>
      <c r="T13" t="n">
        <v>6531.46</v>
      </c>
      <c r="U13" t="n">
        <v>0.64</v>
      </c>
      <c r="V13" t="n">
        <v>0.76</v>
      </c>
      <c r="W13" t="n">
        <v>2.63</v>
      </c>
      <c r="X13" t="n">
        <v>0.39</v>
      </c>
      <c r="Y13" t="n">
        <v>0.5</v>
      </c>
      <c r="Z13" t="n">
        <v>10</v>
      </c>
      <c r="AA13" t="n">
        <v>247.618895595034</v>
      </c>
      <c r="AB13" t="n">
        <v>338.8030971276509</v>
      </c>
      <c r="AC13" t="n">
        <v>306.4682050510222</v>
      </c>
      <c r="AD13" t="n">
        <v>247618.8955950341</v>
      </c>
      <c r="AE13" t="n">
        <v>338803.0971276509</v>
      </c>
      <c r="AF13" t="n">
        <v>1.960179884393276e-06</v>
      </c>
      <c r="AG13" t="n">
        <v>0.6164583333333333</v>
      </c>
      <c r="AH13" t="n">
        <v>306468.2050510222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3.385</v>
      </c>
      <c r="E14" t="n">
        <v>29.54</v>
      </c>
      <c r="F14" t="n">
        <v>27.2</v>
      </c>
      <c r="G14" t="n">
        <v>116.55</v>
      </c>
      <c r="H14" t="n">
        <v>1.87</v>
      </c>
      <c r="I14" t="n">
        <v>14</v>
      </c>
      <c r="J14" t="n">
        <v>122.87</v>
      </c>
      <c r="K14" t="n">
        <v>41.65</v>
      </c>
      <c r="L14" t="n">
        <v>13</v>
      </c>
      <c r="M14" t="n">
        <v>12</v>
      </c>
      <c r="N14" t="n">
        <v>18.22</v>
      </c>
      <c r="O14" t="n">
        <v>15387.5</v>
      </c>
      <c r="P14" t="n">
        <v>224.04</v>
      </c>
      <c r="Q14" t="n">
        <v>446.58</v>
      </c>
      <c r="R14" t="n">
        <v>63.17</v>
      </c>
      <c r="S14" t="n">
        <v>40.63</v>
      </c>
      <c r="T14" t="n">
        <v>6165.1</v>
      </c>
      <c r="U14" t="n">
        <v>0.64</v>
      </c>
      <c r="V14" t="n">
        <v>0.76</v>
      </c>
      <c r="W14" t="n">
        <v>2.63</v>
      </c>
      <c r="X14" t="n">
        <v>0.37</v>
      </c>
      <c r="Y14" t="n">
        <v>0.5</v>
      </c>
      <c r="Z14" t="n">
        <v>10</v>
      </c>
      <c r="AA14" t="n">
        <v>244.7948199570096</v>
      </c>
      <c r="AB14" t="n">
        <v>334.9390722502839</v>
      </c>
      <c r="AC14" t="n">
        <v>302.9729572847568</v>
      </c>
      <c r="AD14" t="n">
        <v>244794.8199570096</v>
      </c>
      <c r="AE14" t="n">
        <v>334939.0722502839</v>
      </c>
      <c r="AF14" t="n">
        <v>1.963195724205941e-06</v>
      </c>
      <c r="AG14" t="n">
        <v>0.6154166666666666</v>
      </c>
      <c r="AH14" t="n">
        <v>302972.9572847568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3.3897</v>
      </c>
      <c r="E15" t="n">
        <v>29.5</v>
      </c>
      <c r="F15" t="n">
        <v>27.18</v>
      </c>
      <c r="G15" t="n">
        <v>125.43</v>
      </c>
      <c r="H15" t="n">
        <v>1.99</v>
      </c>
      <c r="I15" t="n">
        <v>13</v>
      </c>
      <c r="J15" t="n">
        <v>124.18</v>
      </c>
      <c r="K15" t="n">
        <v>41.65</v>
      </c>
      <c r="L15" t="n">
        <v>14</v>
      </c>
      <c r="M15" t="n">
        <v>11</v>
      </c>
      <c r="N15" t="n">
        <v>18.53</v>
      </c>
      <c r="O15" t="n">
        <v>15549.15</v>
      </c>
      <c r="P15" t="n">
        <v>222.63</v>
      </c>
      <c r="Q15" t="n">
        <v>446.56</v>
      </c>
      <c r="R15" t="n">
        <v>62.7</v>
      </c>
      <c r="S15" t="n">
        <v>40.63</v>
      </c>
      <c r="T15" t="n">
        <v>5933.88</v>
      </c>
      <c r="U15" t="n">
        <v>0.65</v>
      </c>
      <c r="V15" t="n">
        <v>0.76</v>
      </c>
      <c r="W15" t="n">
        <v>2.63</v>
      </c>
      <c r="X15" t="n">
        <v>0.35</v>
      </c>
      <c r="Y15" t="n">
        <v>0.5</v>
      </c>
      <c r="Z15" t="n">
        <v>10</v>
      </c>
      <c r="AA15" t="n">
        <v>243.3924151519911</v>
      </c>
      <c r="AB15" t="n">
        <v>333.020240126325</v>
      </c>
      <c r="AC15" t="n">
        <v>301.2372558056102</v>
      </c>
      <c r="AD15" t="n">
        <v>243392.4151519911</v>
      </c>
      <c r="AE15" t="n">
        <v>333020.240126325</v>
      </c>
      <c r="AF15" t="n">
        <v>1.965921579421235e-06</v>
      </c>
      <c r="AG15" t="n">
        <v>0.6145833333333334</v>
      </c>
      <c r="AH15" t="n">
        <v>301237.2558056102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3.3958</v>
      </c>
      <c r="E16" t="n">
        <v>29.45</v>
      </c>
      <c r="F16" t="n">
        <v>27.15</v>
      </c>
      <c r="G16" t="n">
        <v>135.73</v>
      </c>
      <c r="H16" t="n">
        <v>2.11</v>
      </c>
      <c r="I16" t="n">
        <v>12</v>
      </c>
      <c r="J16" t="n">
        <v>125.49</v>
      </c>
      <c r="K16" t="n">
        <v>41.65</v>
      </c>
      <c r="L16" t="n">
        <v>15</v>
      </c>
      <c r="M16" t="n">
        <v>10</v>
      </c>
      <c r="N16" t="n">
        <v>18.84</v>
      </c>
      <c r="O16" t="n">
        <v>15711.24</v>
      </c>
      <c r="P16" t="n">
        <v>217.61</v>
      </c>
      <c r="Q16" t="n">
        <v>446.56</v>
      </c>
      <c r="R16" t="n">
        <v>61.59</v>
      </c>
      <c r="S16" t="n">
        <v>40.63</v>
      </c>
      <c r="T16" t="n">
        <v>5387.09</v>
      </c>
      <c r="U16" t="n">
        <v>0.66</v>
      </c>
      <c r="V16" t="n">
        <v>0.77</v>
      </c>
      <c r="W16" t="n">
        <v>2.63</v>
      </c>
      <c r="X16" t="n">
        <v>0.32</v>
      </c>
      <c r="Y16" t="n">
        <v>0.5</v>
      </c>
      <c r="Z16" t="n">
        <v>10</v>
      </c>
      <c r="AA16" t="n">
        <v>239.2941807324755</v>
      </c>
      <c r="AB16" t="n">
        <v>327.4128549922043</v>
      </c>
      <c r="AC16" t="n">
        <v>296.1650316386736</v>
      </c>
      <c r="AD16" t="n">
        <v>239294.1807324755</v>
      </c>
      <c r="AE16" t="n">
        <v>327412.8549922043</v>
      </c>
      <c r="AF16" t="n">
        <v>1.969459391509169e-06</v>
      </c>
      <c r="AG16" t="n">
        <v>0.6135416666666667</v>
      </c>
      <c r="AH16" t="n">
        <v>296165.0316386736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3.4019</v>
      </c>
      <c r="E17" t="n">
        <v>29.4</v>
      </c>
      <c r="F17" t="n">
        <v>27.11</v>
      </c>
      <c r="G17" t="n">
        <v>147.9</v>
      </c>
      <c r="H17" t="n">
        <v>2.23</v>
      </c>
      <c r="I17" t="n">
        <v>11</v>
      </c>
      <c r="J17" t="n">
        <v>126.81</v>
      </c>
      <c r="K17" t="n">
        <v>41.65</v>
      </c>
      <c r="L17" t="n">
        <v>16</v>
      </c>
      <c r="M17" t="n">
        <v>6</v>
      </c>
      <c r="N17" t="n">
        <v>19.16</v>
      </c>
      <c r="O17" t="n">
        <v>15873.8</v>
      </c>
      <c r="P17" t="n">
        <v>214.54</v>
      </c>
      <c r="Q17" t="n">
        <v>446.56</v>
      </c>
      <c r="R17" t="n">
        <v>60.4</v>
      </c>
      <c r="S17" t="n">
        <v>40.63</v>
      </c>
      <c r="T17" t="n">
        <v>4795.75</v>
      </c>
      <c r="U17" t="n">
        <v>0.67</v>
      </c>
      <c r="V17" t="n">
        <v>0.77</v>
      </c>
      <c r="W17" t="n">
        <v>2.63</v>
      </c>
      <c r="X17" t="n">
        <v>0.29</v>
      </c>
      <c r="Y17" t="n">
        <v>0.5</v>
      </c>
      <c r="Z17" t="n">
        <v>10</v>
      </c>
      <c r="AA17" t="n">
        <v>236.5675015370483</v>
      </c>
      <c r="AB17" t="n">
        <v>323.6820922244264</v>
      </c>
      <c r="AC17" t="n">
        <v>292.7903276332928</v>
      </c>
      <c r="AD17" t="n">
        <v>236567.5015370483</v>
      </c>
      <c r="AE17" t="n">
        <v>323682.0922244263</v>
      </c>
      <c r="AF17" t="n">
        <v>1.972997203597102e-06</v>
      </c>
      <c r="AG17" t="n">
        <v>0.6124999999999999</v>
      </c>
      <c r="AH17" t="n">
        <v>292790.3276332928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3.4013</v>
      </c>
      <c r="E18" t="n">
        <v>29.4</v>
      </c>
      <c r="F18" t="n">
        <v>27.12</v>
      </c>
      <c r="G18" t="n">
        <v>147.93</v>
      </c>
      <c r="H18" t="n">
        <v>2.34</v>
      </c>
      <c r="I18" t="n">
        <v>11</v>
      </c>
      <c r="J18" t="n">
        <v>128.13</v>
      </c>
      <c r="K18" t="n">
        <v>41.65</v>
      </c>
      <c r="L18" t="n">
        <v>17</v>
      </c>
      <c r="M18" t="n">
        <v>4</v>
      </c>
      <c r="N18" t="n">
        <v>19.48</v>
      </c>
      <c r="O18" t="n">
        <v>16036.82</v>
      </c>
      <c r="P18" t="n">
        <v>214.55</v>
      </c>
      <c r="Q18" t="n">
        <v>446.56</v>
      </c>
      <c r="R18" t="n">
        <v>60.57</v>
      </c>
      <c r="S18" t="n">
        <v>40.63</v>
      </c>
      <c r="T18" t="n">
        <v>4880.56</v>
      </c>
      <c r="U18" t="n">
        <v>0.67</v>
      </c>
      <c r="V18" t="n">
        <v>0.77</v>
      </c>
      <c r="W18" t="n">
        <v>2.63</v>
      </c>
      <c r="X18" t="n">
        <v>0.29</v>
      </c>
      <c r="Y18" t="n">
        <v>0.5</v>
      </c>
      <c r="Z18" t="n">
        <v>10</v>
      </c>
      <c r="AA18" t="n">
        <v>236.6451600465005</v>
      </c>
      <c r="AB18" t="n">
        <v>323.7883480231105</v>
      </c>
      <c r="AC18" t="n">
        <v>292.8864425276815</v>
      </c>
      <c r="AD18" t="n">
        <v>236645.1600465005</v>
      </c>
      <c r="AE18" t="n">
        <v>323788.3480231105</v>
      </c>
      <c r="AF18" t="n">
        <v>1.972649222080256e-06</v>
      </c>
      <c r="AG18" t="n">
        <v>0.6124999999999999</v>
      </c>
      <c r="AH18" t="n">
        <v>292886.4425276815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3.4022</v>
      </c>
      <c r="E19" t="n">
        <v>29.39</v>
      </c>
      <c r="F19" t="n">
        <v>27.11</v>
      </c>
      <c r="G19" t="n">
        <v>147.88</v>
      </c>
      <c r="H19" t="n">
        <v>2.46</v>
      </c>
      <c r="I19" t="n">
        <v>11</v>
      </c>
      <c r="J19" t="n">
        <v>129.46</v>
      </c>
      <c r="K19" t="n">
        <v>41.65</v>
      </c>
      <c r="L19" t="n">
        <v>18</v>
      </c>
      <c r="M19" t="n">
        <v>1</v>
      </c>
      <c r="N19" t="n">
        <v>19.81</v>
      </c>
      <c r="O19" t="n">
        <v>16200.3</v>
      </c>
      <c r="P19" t="n">
        <v>215.26</v>
      </c>
      <c r="Q19" t="n">
        <v>446.56</v>
      </c>
      <c r="R19" t="n">
        <v>60.11</v>
      </c>
      <c r="S19" t="n">
        <v>40.63</v>
      </c>
      <c r="T19" t="n">
        <v>4649.26</v>
      </c>
      <c r="U19" t="n">
        <v>0.68</v>
      </c>
      <c r="V19" t="n">
        <v>0.77</v>
      </c>
      <c r="W19" t="n">
        <v>2.64</v>
      </c>
      <c r="X19" t="n">
        <v>0.28</v>
      </c>
      <c r="Y19" t="n">
        <v>0.5</v>
      </c>
      <c r="Z19" t="n">
        <v>10</v>
      </c>
      <c r="AA19" t="n">
        <v>237.058039348973</v>
      </c>
      <c r="AB19" t="n">
        <v>324.3532676997023</v>
      </c>
      <c r="AC19" t="n">
        <v>293.3974470632094</v>
      </c>
      <c r="AD19" t="n">
        <v>237058.039348973</v>
      </c>
      <c r="AE19" t="n">
        <v>324353.2676997023</v>
      </c>
      <c r="AF19" t="n">
        <v>1.973171194355525e-06</v>
      </c>
      <c r="AG19" t="n">
        <v>0.6122916666666667</v>
      </c>
      <c r="AH19" t="n">
        <v>293397.4470632094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3.4084</v>
      </c>
      <c r="E20" t="n">
        <v>29.34</v>
      </c>
      <c r="F20" t="n">
        <v>27.08</v>
      </c>
      <c r="G20" t="n">
        <v>162.49</v>
      </c>
      <c r="H20" t="n">
        <v>2.57</v>
      </c>
      <c r="I20" t="n">
        <v>10</v>
      </c>
      <c r="J20" t="n">
        <v>130.79</v>
      </c>
      <c r="K20" t="n">
        <v>41.65</v>
      </c>
      <c r="L20" t="n">
        <v>19</v>
      </c>
      <c r="M20" t="n">
        <v>1</v>
      </c>
      <c r="N20" t="n">
        <v>20.14</v>
      </c>
      <c r="O20" t="n">
        <v>16364.25</v>
      </c>
      <c r="P20" t="n">
        <v>215.92</v>
      </c>
      <c r="Q20" t="n">
        <v>446.56</v>
      </c>
      <c r="R20" t="n">
        <v>59.12</v>
      </c>
      <c r="S20" t="n">
        <v>40.63</v>
      </c>
      <c r="T20" t="n">
        <v>4159.31</v>
      </c>
      <c r="U20" t="n">
        <v>0.6899999999999999</v>
      </c>
      <c r="V20" t="n">
        <v>0.77</v>
      </c>
      <c r="W20" t="n">
        <v>2.64</v>
      </c>
      <c r="X20" t="n">
        <v>0.25</v>
      </c>
      <c r="Y20" t="n">
        <v>0.5</v>
      </c>
      <c r="Z20" t="n">
        <v>10</v>
      </c>
      <c r="AA20" t="n">
        <v>237.0100306929774</v>
      </c>
      <c r="AB20" t="n">
        <v>324.2875801385767</v>
      </c>
      <c r="AC20" t="n">
        <v>293.3380286307245</v>
      </c>
      <c r="AD20" t="n">
        <v>237010.0306929774</v>
      </c>
      <c r="AE20" t="n">
        <v>324287.5801385767</v>
      </c>
      <c r="AF20" t="n">
        <v>1.976767003362933e-06</v>
      </c>
      <c r="AG20" t="n">
        <v>0.61125</v>
      </c>
      <c r="AH20" t="n">
        <v>293338.0286307245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3.4079</v>
      </c>
      <c r="E21" t="n">
        <v>29.34</v>
      </c>
      <c r="F21" t="n">
        <v>27.09</v>
      </c>
      <c r="G21" t="n">
        <v>162.51</v>
      </c>
      <c r="H21" t="n">
        <v>2.67</v>
      </c>
      <c r="I21" t="n">
        <v>10</v>
      </c>
      <c r="J21" t="n">
        <v>132.12</v>
      </c>
      <c r="K21" t="n">
        <v>41.65</v>
      </c>
      <c r="L21" t="n">
        <v>20</v>
      </c>
      <c r="M21" t="n">
        <v>0</v>
      </c>
      <c r="N21" t="n">
        <v>20.47</v>
      </c>
      <c r="O21" t="n">
        <v>16528.68</v>
      </c>
      <c r="P21" t="n">
        <v>218.13</v>
      </c>
      <c r="Q21" t="n">
        <v>446.56</v>
      </c>
      <c r="R21" t="n">
        <v>59.29</v>
      </c>
      <c r="S21" t="n">
        <v>40.63</v>
      </c>
      <c r="T21" t="n">
        <v>4245.93</v>
      </c>
      <c r="U21" t="n">
        <v>0.6899999999999999</v>
      </c>
      <c r="V21" t="n">
        <v>0.77</v>
      </c>
      <c r="W21" t="n">
        <v>2.63</v>
      </c>
      <c r="X21" t="n">
        <v>0.26</v>
      </c>
      <c r="Y21" t="n">
        <v>0.5</v>
      </c>
      <c r="Z21" t="n">
        <v>10</v>
      </c>
      <c r="AA21" t="n">
        <v>238.6421601807795</v>
      </c>
      <c r="AB21" t="n">
        <v>326.5207317082576</v>
      </c>
      <c r="AC21" t="n">
        <v>295.3580513488437</v>
      </c>
      <c r="AD21" t="n">
        <v>238642.1601807795</v>
      </c>
      <c r="AE21" t="n">
        <v>326520.7317082576</v>
      </c>
      <c r="AF21" t="n">
        <v>1.976477018765562e-06</v>
      </c>
      <c r="AG21" t="n">
        <v>0.61125</v>
      </c>
      <c r="AH21" t="n">
        <v>295358.0513488437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2.8731</v>
      </c>
      <c r="E2" t="n">
        <v>34.81</v>
      </c>
      <c r="F2" t="n">
        <v>31.01</v>
      </c>
      <c r="G2" t="n">
        <v>12.92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142</v>
      </c>
      <c r="N2" t="n">
        <v>6.84</v>
      </c>
      <c r="O2" t="n">
        <v>7851.41</v>
      </c>
      <c r="P2" t="n">
        <v>198.15</v>
      </c>
      <c r="Q2" t="n">
        <v>446.61</v>
      </c>
      <c r="R2" t="n">
        <v>187.03</v>
      </c>
      <c r="S2" t="n">
        <v>40.63</v>
      </c>
      <c r="T2" t="n">
        <v>67446.32000000001</v>
      </c>
      <c r="U2" t="n">
        <v>0.22</v>
      </c>
      <c r="V2" t="n">
        <v>0.67</v>
      </c>
      <c r="W2" t="n">
        <v>2.86</v>
      </c>
      <c r="X2" t="n">
        <v>4.18</v>
      </c>
      <c r="Y2" t="n">
        <v>0.5</v>
      </c>
      <c r="Z2" t="n">
        <v>10</v>
      </c>
      <c r="AA2" t="n">
        <v>253.0374229669447</v>
      </c>
      <c r="AB2" t="n">
        <v>346.2169653264519</v>
      </c>
      <c r="AC2" t="n">
        <v>313.1745040743613</v>
      </c>
      <c r="AD2" t="n">
        <v>253037.4229669448</v>
      </c>
      <c r="AE2" t="n">
        <v>346216.9653264519</v>
      </c>
      <c r="AF2" t="n">
        <v>1.808989254578272e-06</v>
      </c>
      <c r="AG2" t="n">
        <v>0.7252083333333333</v>
      </c>
      <c r="AH2" t="n">
        <v>313174.5040743613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3.1842</v>
      </c>
      <c r="E3" t="n">
        <v>31.41</v>
      </c>
      <c r="F3" t="n">
        <v>28.71</v>
      </c>
      <c r="G3" t="n">
        <v>26.5</v>
      </c>
      <c r="H3" t="n">
        <v>0.55</v>
      </c>
      <c r="I3" t="n">
        <v>65</v>
      </c>
      <c r="J3" t="n">
        <v>62.92</v>
      </c>
      <c r="K3" t="n">
        <v>28.92</v>
      </c>
      <c r="L3" t="n">
        <v>2</v>
      </c>
      <c r="M3" t="n">
        <v>63</v>
      </c>
      <c r="N3" t="n">
        <v>7</v>
      </c>
      <c r="O3" t="n">
        <v>7994.37</v>
      </c>
      <c r="P3" t="n">
        <v>178.11</v>
      </c>
      <c r="Q3" t="n">
        <v>446.57</v>
      </c>
      <c r="R3" t="n">
        <v>112.18</v>
      </c>
      <c r="S3" t="n">
        <v>40.63</v>
      </c>
      <c r="T3" t="n">
        <v>30415.32</v>
      </c>
      <c r="U3" t="n">
        <v>0.36</v>
      </c>
      <c r="V3" t="n">
        <v>0.72</v>
      </c>
      <c r="W3" t="n">
        <v>2.72</v>
      </c>
      <c r="X3" t="n">
        <v>1.88</v>
      </c>
      <c r="Y3" t="n">
        <v>0.5</v>
      </c>
      <c r="Z3" t="n">
        <v>10</v>
      </c>
      <c r="AA3" t="n">
        <v>207.7687543850204</v>
      </c>
      <c r="AB3" t="n">
        <v>284.2783758599855</v>
      </c>
      <c r="AC3" t="n">
        <v>257.1472466551984</v>
      </c>
      <c r="AD3" t="n">
        <v>207768.7543850204</v>
      </c>
      <c r="AE3" t="n">
        <v>284278.3758599855</v>
      </c>
      <c r="AF3" t="n">
        <v>2.00486707195299e-06</v>
      </c>
      <c r="AG3" t="n">
        <v>0.654375</v>
      </c>
      <c r="AH3" t="n">
        <v>257147.2466551984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3.2912</v>
      </c>
      <c r="E4" t="n">
        <v>30.38</v>
      </c>
      <c r="F4" t="n">
        <v>28</v>
      </c>
      <c r="G4" t="n">
        <v>40.01</v>
      </c>
      <c r="H4" t="n">
        <v>0.8100000000000001</v>
      </c>
      <c r="I4" t="n">
        <v>42</v>
      </c>
      <c r="J4" t="n">
        <v>64.08</v>
      </c>
      <c r="K4" t="n">
        <v>28.92</v>
      </c>
      <c r="L4" t="n">
        <v>3</v>
      </c>
      <c r="M4" t="n">
        <v>40</v>
      </c>
      <c r="N4" t="n">
        <v>7.16</v>
      </c>
      <c r="O4" t="n">
        <v>8137.65</v>
      </c>
      <c r="P4" t="n">
        <v>168.1</v>
      </c>
      <c r="Q4" t="n">
        <v>446.57</v>
      </c>
      <c r="R4" t="n">
        <v>89.36</v>
      </c>
      <c r="S4" t="n">
        <v>40.63</v>
      </c>
      <c r="T4" t="n">
        <v>19118.04</v>
      </c>
      <c r="U4" t="n">
        <v>0.45</v>
      </c>
      <c r="V4" t="n">
        <v>0.74</v>
      </c>
      <c r="W4" t="n">
        <v>2.68</v>
      </c>
      <c r="X4" t="n">
        <v>1.18</v>
      </c>
      <c r="Y4" t="n">
        <v>0.5</v>
      </c>
      <c r="Z4" t="n">
        <v>10</v>
      </c>
      <c r="AA4" t="n">
        <v>192.0722934574946</v>
      </c>
      <c r="AB4" t="n">
        <v>262.8017855399719</v>
      </c>
      <c r="AC4" t="n">
        <v>237.7203519727363</v>
      </c>
      <c r="AD4" t="n">
        <v>192072.2934574946</v>
      </c>
      <c r="AE4" t="n">
        <v>262801.7855399719</v>
      </c>
      <c r="AF4" t="n">
        <v>2.072237455942365e-06</v>
      </c>
      <c r="AG4" t="n">
        <v>0.6329166666666667</v>
      </c>
      <c r="AH4" t="n">
        <v>237720.3519727363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3.3466</v>
      </c>
      <c r="E5" t="n">
        <v>29.88</v>
      </c>
      <c r="F5" t="n">
        <v>27.67</v>
      </c>
      <c r="G5" t="n">
        <v>55.34</v>
      </c>
      <c r="H5" t="n">
        <v>1.07</v>
      </c>
      <c r="I5" t="n">
        <v>30</v>
      </c>
      <c r="J5" t="n">
        <v>65.25</v>
      </c>
      <c r="K5" t="n">
        <v>28.92</v>
      </c>
      <c r="L5" t="n">
        <v>4</v>
      </c>
      <c r="M5" t="n">
        <v>28</v>
      </c>
      <c r="N5" t="n">
        <v>7.33</v>
      </c>
      <c r="O5" t="n">
        <v>8281.25</v>
      </c>
      <c r="P5" t="n">
        <v>160.77</v>
      </c>
      <c r="Q5" t="n">
        <v>446.58</v>
      </c>
      <c r="R5" t="n">
        <v>78.84999999999999</v>
      </c>
      <c r="S5" t="n">
        <v>40.63</v>
      </c>
      <c r="T5" t="n">
        <v>13925.76</v>
      </c>
      <c r="U5" t="n">
        <v>0.52</v>
      </c>
      <c r="V5" t="n">
        <v>0.75</v>
      </c>
      <c r="W5" t="n">
        <v>2.65</v>
      </c>
      <c r="X5" t="n">
        <v>0.84</v>
      </c>
      <c r="Y5" t="n">
        <v>0.5</v>
      </c>
      <c r="Z5" t="n">
        <v>10</v>
      </c>
      <c r="AA5" t="n">
        <v>182.8737443160989</v>
      </c>
      <c r="AB5" t="n">
        <v>250.2159247933733</v>
      </c>
      <c r="AC5" t="n">
        <v>226.3356681114225</v>
      </c>
      <c r="AD5" t="n">
        <v>182873.7443160989</v>
      </c>
      <c r="AE5" t="n">
        <v>250215.9247933733</v>
      </c>
      <c r="AF5" t="n">
        <v>2.107118944475182e-06</v>
      </c>
      <c r="AG5" t="n">
        <v>0.6224999999999999</v>
      </c>
      <c r="AH5" t="n">
        <v>226335.6681114225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3.3819</v>
      </c>
      <c r="E6" t="n">
        <v>29.57</v>
      </c>
      <c r="F6" t="n">
        <v>27.45</v>
      </c>
      <c r="G6" t="n">
        <v>71.62</v>
      </c>
      <c r="H6" t="n">
        <v>1.31</v>
      </c>
      <c r="I6" t="n">
        <v>23</v>
      </c>
      <c r="J6" t="n">
        <v>66.42</v>
      </c>
      <c r="K6" t="n">
        <v>28.92</v>
      </c>
      <c r="L6" t="n">
        <v>5</v>
      </c>
      <c r="M6" t="n">
        <v>20</v>
      </c>
      <c r="N6" t="n">
        <v>7.49</v>
      </c>
      <c r="O6" t="n">
        <v>8425.16</v>
      </c>
      <c r="P6" t="n">
        <v>153</v>
      </c>
      <c r="Q6" t="n">
        <v>446.62</v>
      </c>
      <c r="R6" t="n">
        <v>71.66</v>
      </c>
      <c r="S6" t="n">
        <v>40.63</v>
      </c>
      <c r="T6" t="n">
        <v>10364.91</v>
      </c>
      <c r="U6" t="n">
        <v>0.57</v>
      </c>
      <c r="V6" t="n">
        <v>0.76</v>
      </c>
      <c r="W6" t="n">
        <v>2.65</v>
      </c>
      <c r="X6" t="n">
        <v>0.62</v>
      </c>
      <c r="Y6" t="n">
        <v>0.5</v>
      </c>
      <c r="Z6" t="n">
        <v>10</v>
      </c>
      <c r="AA6" t="n">
        <v>174.9312873633185</v>
      </c>
      <c r="AB6" t="n">
        <v>239.3487047941136</v>
      </c>
      <c r="AC6" t="n">
        <v>216.5056003366496</v>
      </c>
      <c r="AD6" t="n">
        <v>174931.2873633185</v>
      </c>
      <c r="AE6" t="n">
        <v>239348.7047941136</v>
      </c>
      <c r="AF6" t="n">
        <v>2.129344874894107e-06</v>
      </c>
      <c r="AG6" t="n">
        <v>0.6160416666666667</v>
      </c>
      <c r="AH6" t="n">
        <v>216505.6003366497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3.3945</v>
      </c>
      <c r="E7" t="n">
        <v>29.46</v>
      </c>
      <c r="F7" t="n">
        <v>27.39</v>
      </c>
      <c r="G7" t="n">
        <v>82.16</v>
      </c>
      <c r="H7" t="n">
        <v>1.55</v>
      </c>
      <c r="I7" t="n">
        <v>20</v>
      </c>
      <c r="J7" t="n">
        <v>67.59</v>
      </c>
      <c r="K7" t="n">
        <v>28.92</v>
      </c>
      <c r="L7" t="n">
        <v>6</v>
      </c>
      <c r="M7" t="n">
        <v>7</v>
      </c>
      <c r="N7" t="n">
        <v>7.66</v>
      </c>
      <c r="O7" t="n">
        <v>8569.4</v>
      </c>
      <c r="P7" t="n">
        <v>148.63</v>
      </c>
      <c r="Q7" t="n">
        <v>446.56</v>
      </c>
      <c r="R7" t="n">
        <v>69.12</v>
      </c>
      <c r="S7" t="n">
        <v>40.63</v>
      </c>
      <c r="T7" t="n">
        <v>9108.35</v>
      </c>
      <c r="U7" t="n">
        <v>0.59</v>
      </c>
      <c r="V7" t="n">
        <v>0.76</v>
      </c>
      <c r="W7" t="n">
        <v>2.65</v>
      </c>
      <c r="X7" t="n">
        <v>0.5600000000000001</v>
      </c>
      <c r="Y7" t="n">
        <v>0.5</v>
      </c>
      <c r="Z7" t="n">
        <v>10</v>
      </c>
      <c r="AA7" t="n">
        <v>171.0400888908813</v>
      </c>
      <c r="AB7" t="n">
        <v>234.0245953765668</v>
      </c>
      <c r="AC7" t="n">
        <v>211.6896164494773</v>
      </c>
      <c r="AD7" t="n">
        <v>171040.0888908813</v>
      </c>
      <c r="AE7" t="n">
        <v>234024.5953765668</v>
      </c>
      <c r="AF7" t="n">
        <v>2.137278209831173e-06</v>
      </c>
      <c r="AG7" t="n">
        <v>0.61375</v>
      </c>
      <c r="AH7" t="n">
        <v>211689.6164494774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3.3994</v>
      </c>
      <c r="E8" t="n">
        <v>29.42</v>
      </c>
      <c r="F8" t="n">
        <v>27.36</v>
      </c>
      <c r="G8" t="n">
        <v>86.39</v>
      </c>
      <c r="H8" t="n">
        <v>1.78</v>
      </c>
      <c r="I8" t="n">
        <v>19</v>
      </c>
      <c r="J8" t="n">
        <v>68.76000000000001</v>
      </c>
      <c r="K8" t="n">
        <v>28.92</v>
      </c>
      <c r="L8" t="n">
        <v>7</v>
      </c>
      <c r="M8" t="n">
        <v>1</v>
      </c>
      <c r="N8" t="n">
        <v>7.83</v>
      </c>
      <c r="O8" t="n">
        <v>8713.950000000001</v>
      </c>
      <c r="P8" t="n">
        <v>149.54</v>
      </c>
      <c r="Q8" t="n">
        <v>446.6</v>
      </c>
      <c r="R8" t="n">
        <v>67.97</v>
      </c>
      <c r="S8" t="n">
        <v>40.63</v>
      </c>
      <c r="T8" t="n">
        <v>8542.07</v>
      </c>
      <c r="U8" t="n">
        <v>0.6</v>
      </c>
      <c r="V8" t="n">
        <v>0.76</v>
      </c>
      <c r="W8" t="n">
        <v>2.66</v>
      </c>
      <c r="X8" t="n">
        <v>0.53</v>
      </c>
      <c r="Y8" t="n">
        <v>0.5</v>
      </c>
      <c r="Z8" t="n">
        <v>10</v>
      </c>
      <c r="AA8" t="n">
        <v>171.3765402396811</v>
      </c>
      <c r="AB8" t="n">
        <v>234.4849429551804</v>
      </c>
      <c r="AC8" t="n">
        <v>212.1060291012901</v>
      </c>
      <c r="AD8" t="n">
        <v>171376.5402396811</v>
      </c>
      <c r="AE8" t="n">
        <v>234484.9429551804</v>
      </c>
      <c r="AF8" t="n">
        <v>2.140363395640033e-06</v>
      </c>
      <c r="AG8" t="n">
        <v>0.6129166666666667</v>
      </c>
      <c r="AH8" t="n">
        <v>212106.0291012901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3.3988</v>
      </c>
      <c r="E9" t="n">
        <v>29.42</v>
      </c>
      <c r="F9" t="n">
        <v>27.36</v>
      </c>
      <c r="G9" t="n">
        <v>86.41</v>
      </c>
      <c r="H9" t="n">
        <v>2</v>
      </c>
      <c r="I9" t="n">
        <v>19</v>
      </c>
      <c r="J9" t="n">
        <v>69.93000000000001</v>
      </c>
      <c r="K9" t="n">
        <v>28.92</v>
      </c>
      <c r="L9" t="n">
        <v>8</v>
      </c>
      <c r="M9" t="n">
        <v>0</v>
      </c>
      <c r="N9" t="n">
        <v>8.01</v>
      </c>
      <c r="O9" t="n">
        <v>8858.84</v>
      </c>
      <c r="P9" t="n">
        <v>151.85</v>
      </c>
      <c r="Q9" t="n">
        <v>446.56</v>
      </c>
      <c r="R9" t="n">
        <v>68.02</v>
      </c>
      <c r="S9" t="n">
        <v>40.63</v>
      </c>
      <c r="T9" t="n">
        <v>8565.780000000001</v>
      </c>
      <c r="U9" t="n">
        <v>0.6</v>
      </c>
      <c r="V9" t="n">
        <v>0.76</v>
      </c>
      <c r="W9" t="n">
        <v>2.66</v>
      </c>
      <c r="X9" t="n">
        <v>0.54</v>
      </c>
      <c r="Y9" t="n">
        <v>0.5</v>
      </c>
      <c r="Z9" t="n">
        <v>10</v>
      </c>
      <c r="AA9" t="n">
        <v>173.049948765997</v>
      </c>
      <c r="AB9" t="n">
        <v>236.7745743264585</v>
      </c>
      <c r="AC9" t="n">
        <v>214.177141268012</v>
      </c>
      <c r="AD9" t="n">
        <v>173049.948765997</v>
      </c>
      <c r="AE9" t="n">
        <v>236774.5743264585</v>
      </c>
      <c r="AF9" t="n">
        <v>2.139985617785887e-06</v>
      </c>
      <c r="AG9" t="n">
        <v>0.6129166666666667</v>
      </c>
      <c r="AH9" t="n">
        <v>214177.141268012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1.9669</v>
      </c>
      <c r="E2" t="n">
        <v>50.84</v>
      </c>
      <c r="F2" t="n">
        <v>36.95</v>
      </c>
      <c r="G2" t="n">
        <v>6.52</v>
      </c>
      <c r="H2" t="n">
        <v>0.11</v>
      </c>
      <c r="I2" t="n">
        <v>340</v>
      </c>
      <c r="J2" t="n">
        <v>167.88</v>
      </c>
      <c r="K2" t="n">
        <v>51.39</v>
      </c>
      <c r="L2" t="n">
        <v>1</v>
      </c>
      <c r="M2" t="n">
        <v>338</v>
      </c>
      <c r="N2" t="n">
        <v>30.49</v>
      </c>
      <c r="O2" t="n">
        <v>20939.59</v>
      </c>
      <c r="P2" t="n">
        <v>469.22</v>
      </c>
      <c r="Q2" t="n">
        <v>446.66</v>
      </c>
      <c r="R2" t="n">
        <v>381.48</v>
      </c>
      <c r="S2" t="n">
        <v>40.63</v>
      </c>
      <c r="T2" t="n">
        <v>163690.86</v>
      </c>
      <c r="U2" t="n">
        <v>0.11</v>
      </c>
      <c r="V2" t="n">
        <v>0.5600000000000001</v>
      </c>
      <c r="W2" t="n">
        <v>3.17</v>
      </c>
      <c r="X2" t="n">
        <v>10.11</v>
      </c>
      <c r="Y2" t="n">
        <v>0.5</v>
      </c>
      <c r="Z2" t="n">
        <v>10</v>
      </c>
      <c r="AA2" t="n">
        <v>816.8154097923051</v>
      </c>
      <c r="AB2" t="n">
        <v>1117.602879030465</v>
      </c>
      <c r="AC2" t="n">
        <v>1010.940428821289</v>
      </c>
      <c r="AD2" t="n">
        <v>816815.4097923051</v>
      </c>
      <c r="AE2" t="n">
        <v>1117602.879030465</v>
      </c>
      <c r="AF2" t="n">
        <v>1.059008568194261e-06</v>
      </c>
      <c r="AG2" t="n">
        <v>1.059166666666667</v>
      </c>
      <c r="AH2" t="n">
        <v>1010940.428821289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2.6233</v>
      </c>
      <c r="E3" t="n">
        <v>38.12</v>
      </c>
      <c r="F3" t="n">
        <v>30.93</v>
      </c>
      <c r="G3" t="n">
        <v>13.07</v>
      </c>
      <c r="H3" t="n">
        <v>0.21</v>
      </c>
      <c r="I3" t="n">
        <v>142</v>
      </c>
      <c r="J3" t="n">
        <v>169.33</v>
      </c>
      <c r="K3" t="n">
        <v>51.39</v>
      </c>
      <c r="L3" t="n">
        <v>2</v>
      </c>
      <c r="M3" t="n">
        <v>140</v>
      </c>
      <c r="N3" t="n">
        <v>30.94</v>
      </c>
      <c r="O3" t="n">
        <v>21118.46</v>
      </c>
      <c r="P3" t="n">
        <v>391.26</v>
      </c>
      <c r="Q3" t="n">
        <v>446.59</v>
      </c>
      <c r="R3" t="n">
        <v>184.83</v>
      </c>
      <c r="S3" t="n">
        <v>40.63</v>
      </c>
      <c r="T3" t="n">
        <v>66357</v>
      </c>
      <c r="U3" t="n">
        <v>0.22</v>
      </c>
      <c r="V3" t="n">
        <v>0.67</v>
      </c>
      <c r="W3" t="n">
        <v>2.85</v>
      </c>
      <c r="X3" t="n">
        <v>4.11</v>
      </c>
      <c r="Y3" t="n">
        <v>0.5</v>
      </c>
      <c r="Z3" t="n">
        <v>10</v>
      </c>
      <c r="AA3" t="n">
        <v>512.29068347371</v>
      </c>
      <c r="AB3" t="n">
        <v>700.9387137986106</v>
      </c>
      <c r="AC3" t="n">
        <v>634.0421067273337</v>
      </c>
      <c r="AD3" t="n">
        <v>512290.68347371</v>
      </c>
      <c r="AE3" t="n">
        <v>700938.7137986106</v>
      </c>
      <c r="AF3" t="n">
        <v>1.412424209133156e-06</v>
      </c>
      <c r="AG3" t="n">
        <v>0.7941666666666666</v>
      </c>
      <c r="AH3" t="n">
        <v>634042.1067273337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2.8723</v>
      </c>
      <c r="E4" t="n">
        <v>34.82</v>
      </c>
      <c r="F4" t="n">
        <v>29.39</v>
      </c>
      <c r="G4" t="n">
        <v>19.6</v>
      </c>
      <c r="H4" t="n">
        <v>0.31</v>
      </c>
      <c r="I4" t="n">
        <v>90</v>
      </c>
      <c r="J4" t="n">
        <v>170.79</v>
      </c>
      <c r="K4" t="n">
        <v>51.39</v>
      </c>
      <c r="L4" t="n">
        <v>3</v>
      </c>
      <c r="M4" t="n">
        <v>88</v>
      </c>
      <c r="N4" t="n">
        <v>31.4</v>
      </c>
      <c r="O4" t="n">
        <v>21297.94</v>
      </c>
      <c r="P4" t="n">
        <v>370.45</v>
      </c>
      <c r="Q4" t="n">
        <v>446.57</v>
      </c>
      <c r="R4" t="n">
        <v>135.04</v>
      </c>
      <c r="S4" t="n">
        <v>40.63</v>
      </c>
      <c r="T4" t="n">
        <v>41720.81</v>
      </c>
      <c r="U4" t="n">
        <v>0.3</v>
      </c>
      <c r="V4" t="n">
        <v>0.71</v>
      </c>
      <c r="W4" t="n">
        <v>2.75</v>
      </c>
      <c r="X4" t="n">
        <v>2.56</v>
      </c>
      <c r="Y4" t="n">
        <v>0.5</v>
      </c>
      <c r="Z4" t="n">
        <v>10</v>
      </c>
      <c r="AA4" t="n">
        <v>443.829768734049</v>
      </c>
      <c r="AB4" t="n">
        <v>607.2674699694089</v>
      </c>
      <c r="AC4" t="n">
        <v>549.3107149407748</v>
      </c>
      <c r="AD4" t="n">
        <v>443829.7687340491</v>
      </c>
      <c r="AE4" t="n">
        <v>607267.4699694089</v>
      </c>
      <c r="AF4" t="n">
        <v>1.546489557386942e-06</v>
      </c>
      <c r="AG4" t="n">
        <v>0.7254166666666667</v>
      </c>
      <c r="AH4" t="n">
        <v>549310.7149407748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3.0032</v>
      </c>
      <c r="E5" t="n">
        <v>33.3</v>
      </c>
      <c r="F5" t="n">
        <v>28.69</v>
      </c>
      <c r="G5" t="n">
        <v>26.08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360.14</v>
      </c>
      <c r="Q5" t="n">
        <v>446.57</v>
      </c>
      <c r="R5" t="n">
        <v>111.59</v>
      </c>
      <c r="S5" t="n">
        <v>40.63</v>
      </c>
      <c r="T5" t="n">
        <v>30113.9</v>
      </c>
      <c r="U5" t="n">
        <v>0.36</v>
      </c>
      <c r="V5" t="n">
        <v>0.72</v>
      </c>
      <c r="W5" t="n">
        <v>2.72</v>
      </c>
      <c r="X5" t="n">
        <v>1.86</v>
      </c>
      <c r="Y5" t="n">
        <v>0.5</v>
      </c>
      <c r="Z5" t="n">
        <v>10</v>
      </c>
      <c r="AA5" t="n">
        <v>413.3531094934447</v>
      </c>
      <c r="AB5" t="n">
        <v>565.567960261101</v>
      </c>
      <c r="AC5" t="n">
        <v>511.5909479133984</v>
      </c>
      <c r="AD5" t="n">
        <v>413353.1094934447</v>
      </c>
      <c r="AE5" t="n">
        <v>565567.960261101</v>
      </c>
      <c r="AF5" t="n">
        <v>1.616968087854494e-06</v>
      </c>
      <c r="AG5" t="n">
        <v>0.69375</v>
      </c>
      <c r="AH5" t="n">
        <v>511590.9479133984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3.0845</v>
      </c>
      <c r="E6" t="n">
        <v>32.42</v>
      </c>
      <c r="F6" t="n">
        <v>28.29</v>
      </c>
      <c r="G6" t="n">
        <v>32.64</v>
      </c>
      <c r="H6" t="n">
        <v>0.51</v>
      </c>
      <c r="I6" t="n">
        <v>52</v>
      </c>
      <c r="J6" t="n">
        <v>173.71</v>
      </c>
      <c r="K6" t="n">
        <v>51.39</v>
      </c>
      <c r="L6" t="n">
        <v>5</v>
      </c>
      <c r="M6" t="n">
        <v>50</v>
      </c>
      <c r="N6" t="n">
        <v>32.32</v>
      </c>
      <c r="O6" t="n">
        <v>21658.78</v>
      </c>
      <c r="P6" t="n">
        <v>353.69</v>
      </c>
      <c r="Q6" t="n">
        <v>446.59</v>
      </c>
      <c r="R6" t="n">
        <v>98.7</v>
      </c>
      <c r="S6" t="n">
        <v>40.63</v>
      </c>
      <c r="T6" t="n">
        <v>23741.09</v>
      </c>
      <c r="U6" t="n">
        <v>0.41</v>
      </c>
      <c r="V6" t="n">
        <v>0.73</v>
      </c>
      <c r="W6" t="n">
        <v>2.69</v>
      </c>
      <c r="X6" t="n">
        <v>1.46</v>
      </c>
      <c r="Y6" t="n">
        <v>0.5</v>
      </c>
      <c r="Z6" t="n">
        <v>10</v>
      </c>
      <c r="AA6" t="n">
        <v>395.830265476137</v>
      </c>
      <c r="AB6" t="n">
        <v>541.5924320233021</v>
      </c>
      <c r="AC6" t="n">
        <v>489.9036104407497</v>
      </c>
      <c r="AD6" t="n">
        <v>395830.265476137</v>
      </c>
      <c r="AE6" t="n">
        <v>541592.4320233021</v>
      </c>
      <c r="AF6" t="n">
        <v>1.660741231681935e-06</v>
      </c>
      <c r="AG6" t="n">
        <v>0.6754166666666667</v>
      </c>
      <c r="AH6" t="n">
        <v>489903.6104407497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3.1403</v>
      </c>
      <c r="E7" t="n">
        <v>31.84</v>
      </c>
      <c r="F7" t="n">
        <v>28.01</v>
      </c>
      <c r="G7" t="n">
        <v>39.09</v>
      </c>
      <c r="H7" t="n">
        <v>0.61</v>
      </c>
      <c r="I7" t="n">
        <v>43</v>
      </c>
      <c r="J7" t="n">
        <v>175.18</v>
      </c>
      <c r="K7" t="n">
        <v>51.39</v>
      </c>
      <c r="L7" t="n">
        <v>6</v>
      </c>
      <c r="M7" t="n">
        <v>41</v>
      </c>
      <c r="N7" t="n">
        <v>32.79</v>
      </c>
      <c r="O7" t="n">
        <v>21840.16</v>
      </c>
      <c r="P7" t="n">
        <v>349.09</v>
      </c>
      <c r="Q7" t="n">
        <v>446.56</v>
      </c>
      <c r="R7" t="n">
        <v>89.81999999999999</v>
      </c>
      <c r="S7" t="n">
        <v>40.63</v>
      </c>
      <c r="T7" t="n">
        <v>19343.63</v>
      </c>
      <c r="U7" t="n">
        <v>0.45</v>
      </c>
      <c r="V7" t="n">
        <v>0.74</v>
      </c>
      <c r="W7" t="n">
        <v>2.68</v>
      </c>
      <c r="X7" t="n">
        <v>1.19</v>
      </c>
      <c r="Y7" t="n">
        <v>0.5</v>
      </c>
      <c r="Z7" t="n">
        <v>10</v>
      </c>
      <c r="AA7" t="n">
        <v>384.1734549562906</v>
      </c>
      <c r="AB7" t="n">
        <v>525.6430696078628</v>
      </c>
      <c r="AC7" t="n">
        <v>475.4764327891693</v>
      </c>
      <c r="AD7" t="n">
        <v>384173.4549562906</v>
      </c>
      <c r="AE7" t="n">
        <v>525643.0696078629</v>
      </c>
      <c r="AF7" t="n">
        <v>1.69078479165206e-06</v>
      </c>
      <c r="AG7" t="n">
        <v>0.6633333333333333</v>
      </c>
      <c r="AH7" t="n">
        <v>475476.4327891693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3.1759</v>
      </c>
      <c r="E8" t="n">
        <v>31.49</v>
      </c>
      <c r="F8" t="n">
        <v>27.86</v>
      </c>
      <c r="G8" t="n">
        <v>45.18</v>
      </c>
      <c r="H8" t="n">
        <v>0.7</v>
      </c>
      <c r="I8" t="n">
        <v>37</v>
      </c>
      <c r="J8" t="n">
        <v>176.66</v>
      </c>
      <c r="K8" t="n">
        <v>51.39</v>
      </c>
      <c r="L8" t="n">
        <v>7</v>
      </c>
      <c r="M8" t="n">
        <v>35</v>
      </c>
      <c r="N8" t="n">
        <v>33.27</v>
      </c>
      <c r="O8" t="n">
        <v>22022.17</v>
      </c>
      <c r="P8" t="n">
        <v>346.27</v>
      </c>
      <c r="Q8" t="n">
        <v>446.56</v>
      </c>
      <c r="R8" t="n">
        <v>84.91</v>
      </c>
      <c r="S8" t="n">
        <v>40.63</v>
      </c>
      <c r="T8" t="n">
        <v>16919.21</v>
      </c>
      <c r="U8" t="n">
        <v>0.48</v>
      </c>
      <c r="V8" t="n">
        <v>0.75</v>
      </c>
      <c r="W8" t="n">
        <v>2.67</v>
      </c>
      <c r="X8" t="n">
        <v>1.03</v>
      </c>
      <c r="Y8" t="n">
        <v>0.5</v>
      </c>
      <c r="Z8" t="n">
        <v>10</v>
      </c>
      <c r="AA8" t="n">
        <v>377.1508923738052</v>
      </c>
      <c r="AB8" t="n">
        <v>516.0344896689107</v>
      </c>
      <c r="AC8" t="n">
        <v>466.7848822338642</v>
      </c>
      <c r="AD8" t="n">
        <v>377150.8923738052</v>
      </c>
      <c r="AE8" t="n">
        <v>516034.4896689107</v>
      </c>
      <c r="AF8" t="n">
        <v>1.709952367546979e-06</v>
      </c>
      <c r="AG8" t="n">
        <v>0.6560416666666666</v>
      </c>
      <c r="AH8" t="n">
        <v>466784.8822338642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3.2063</v>
      </c>
      <c r="E9" t="n">
        <v>31.19</v>
      </c>
      <c r="F9" t="n">
        <v>27.73</v>
      </c>
      <c r="G9" t="n">
        <v>52</v>
      </c>
      <c r="H9" t="n">
        <v>0.8</v>
      </c>
      <c r="I9" t="n">
        <v>32</v>
      </c>
      <c r="J9" t="n">
        <v>178.14</v>
      </c>
      <c r="K9" t="n">
        <v>51.39</v>
      </c>
      <c r="L9" t="n">
        <v>8</v>
      </c>
      <c r="M9" t="n">
        <v>30</v>
      </c>
      <c r="N9" t="n">
        <v>33.75</v>
      </c>
      <c r="O9" t="n">
        <v>22204.83</v>
      </c>
      <c r="P9" t="n">
        <v>343.3</v>
      </c>
      <c r="Q9" t="n">
        <v>446.57</v>
      </c>
      <c r="R9" t="n">
        <v>80.62</v>
      </c>
      <c r="S9" t="n">
        <v>40.63</v>
      </c>
      <c r="T9" t="n">
        <v>14798.79</v>
      </c>
      <c r="U9" t="n">
        <v>0.5</v>
      </c>
      <c r="V9" t="n">
        <v>0.75</v>
      </c>
      <c r="W9" t="n">
        <v>2.66</v>
      </c>
      <c r="X9" t="n">
        <v>0.9</v>
      </c>
      <c r="Y9" t="n">
        <v>0.5</v>
      </c>
      <c r="Z9" t="n">
        <v>10</v>
      </c>
      <c r="AA9" t="n">
        <v>370.8456325447696</v>
      </c>
      <c r="AB9" t="n">
        <v>507.4073550023925</v>
      </c>
      <c r="AC9" t="n">
        <v>458.981109191659</v>
      </c>
      <c r="AD9" t="n">
        <v>370845.6325447696</v>
      </c>
      <c r="AE9" t="n">
        <v>507407.3550023925</v>
      </c>
      <c r="AF9" t="n">
        <v>1.726320185165112e-06</v>
      </c>
      <c r="AG9" t="n">
        <v>0.6497916666666667</v>
      </c>
      <c r="AH9" t="n">
        <v>458981.109191659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3.2279</v>
      </c>
      <c r="E10" t="n">
        <v>30.98</v>
      </c>
      <c r="F10" t="n">
        <v>27.62</v>
      </c>
      <c r="G10" t="n">
        <v>57.16</v>
      </c>
      <c r="H10" t="n">
        <v>0.89</v>
      </c>
      <c r="I10" t="n">
        <v>29</v>
      </c>
      <c r="J10" t="n">
        <v>179.63</v>
      </c>
      <c r="K10" t="n">
        <v>51.39</v>
      </c>
      <c r="L10" t="n">
        <v>9</v>
      </c>
      <c r="M10" t="n">
        <v>27</v>
      </c>
      <c r="N10" t="n">
        <v>34.24</v>
      </c>
      <c r="O10" t="n">
        <v>22388.15</v>
      </c>
      <c r="P10" t="n">
        <v>340.59</v>
      </c>
      <c r="Q10" t="n">
        <v>446.56</v>
      </c>
      <c r="R10" t="n">
        <v>77.31</v>
      </c>
      <c r="S10" t="n">
        <v>40.63</v>
      </c>
      <c r="T10" t="n">
        <v>13158.09</v>
      </c>
      <c r="U10" t="n">
        <v>0.53</v>
      </c>
      <c r="V10" t="n">
        <v>0.75</v>
      </c>
      <c r="W10" t="n">
        <v>2.65</v>
      </c>
      <c r="X10" t="n">
        <v>0.8</v>
      </c>
      <c r="Y10" t="n">
        <v>0.5</v>
      </c>
      <c r="Z10" t="n">
        <v>10</v>
      </c>
      <c r="AA10" t="n">
        <v>365.9204048571107</v>
      </c>
      <c r="AB10" t="n">
        <v>500.6684411944275</v>
      </c>
      <c r="AC10" t="n">
        <v>452.8853478594011</v>
      </c>
      <c r="AD10" t="n">
        <v>365920.4048571107</v>
      </c>
      <c r="AE10" t="n">
        <v>500668.4411944275</v>
      </c>
      <c r="AF10" t="n">
        <v>1.737949950314838e-06</v>
      </c>
      <c r="AG10" t="n">
        <v>0.6454166666666666</v>
      </c>
      <c r="AH10" t="n">
        <v>452885.3478594011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3.2473</v>
      </c>
      <c r="E11" t="n">
        <v>30.8</v>
      </c>
      <c r="F11" t="n">
        <v>27.54</v>
      </c>
      <c r="G11" t="n">
        <v>63.56</v>
      </c>
      <c r="H11" t="n">
        <v>0.98</v>
      </c>
      <c r="I11" t="n">
        <v>26</v>
      </c>
      <c r="J11" t="n">
        <v>181.12</v>
      </c>
      <c r="K11" t="n">
        <v>51.39</v>
      </c>
      <c r="L11" t="n">
        <v>10</v>
      </c>
      <c r="M11" t="n">
        <v>24</v>
      </c>
      <c r="N11" t="n">
        <v>34.73</v>
      </c>
      <c r="O11" t="n">
        <v>22572.13</v>
      </c>
      <c r="P11" t="n">
        <v>338.62</v>
      </c>
      <c r="Q11" t="n">
        <v>446.56</v>
      </c>
      <c r="R11" t="n">
        <v>74.34</v>
      </c>
      <c r="S11" t="n">
        <v>40.63</v>
      </c>
      <c r="T11" t="n">
        <v>11688.42</v>
      </c>
      <c r="U11" t="n">
        <v>0.55</v>
      </c>
      <c r="V11" t="n">
        <v>0.75</v>
      </c>
      <c r="W11" t="n">
        <v>2.65</v>
      </c>
      <c r="X11" t="n">
        <v>0.71</v>
      </c>
      <c r="Y11" t="n">
        <v>0.5</v>
      </c>
      <c r="Z11" t="n">
        <v>10</v>
      </c>
      <c r="AA11" t="n">
        <v>361.9707860411564</v>
      </c>
      <c r="AB11" t="n">
        <v>495.2643984855541</v>
      </c>
      <c r="AC11" t="n">
        <v>447.9970594020411</v>
      </c>
      <c r="AD11" t="n">
        <v>361970.7860411564</v>
      </c>
      <c r="AE11" t="n">
        <v>495264.3984855541</v>
      </c>
      <c r="AF11" t="n">
        <v>1.748395202347462e-06</v>
      </c>
      <c r="AG11" t="n">
        <v>0.6416666666666667</v>
      </c>
      <c r="AH11" t="n">
        <v>447997.0594020411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3.2677</v>
      </c>
      <c r="E12" t="n">
        <v>30.6</v>
      </c>
      <c r="F12" t="n">
        <v>27.45</v>
      </c>
      <c r="G12" t="n">
        <v>71.61</v>
      </c>
      <c r="H12" t="n">
        <v>1.07</v>
      </c>
      <c r="I12" t="n">
        <v>23</v>
      </c>
      <c r="J12" t="n">
        <v>182.62</v>
      </c>
      <c r="K12" t="n">
        <v>51.39</v>
      </c>
      <c r="L12" t="n">
        <v>11</v>
      </c>
      <c r="M12" t="n">
        <v>21</v>
      </c>
      <c r="N12" t="n">
        <v>35.22</v>
      </c>
      <c r="O12" t="n">
        <v>22756.91</v>
      </c>
      <c r="P12" t="n">
        <v>336.02</v>
      </c>
      <c r="Q12" t="n">
        <v>446.56</v>
      </c>
      <c r="R12" t="n">
        <v>71.52</v>
      </c>
      <c r="S12" t="n">
        <v>40.63</v>
      </c>
      <c r="T12" t="n">
        <v>10297.43</v>
      </c>
      <c r="U12" t="n">
        <v>0.57</v>
      </c>
      <c r="V12" t="n">
        <v>0.76</v>
      </c>
      <c r="W12" t="n">
        <v>2.65</v>
      </c>
      <c r="X12" t="n">
        <v>0.62</v>
      </c>
      <c r="Y12" t="n">
        <v>0.5</v>
      </c>
      <c r="Z12" t="n">
        <v>10</v>
      </c>
      <c r="AA12" t="n">
        <v>357.4535357136475</v>
      </c>
      <c r="AB12" t="n">
        <v>489.0836973004369</v>
      </c>
      <c r="AC12" t="n">
        <v>442.4062356633629</v>
      </c>
      <c r="AD12" t="n">
        <v>357453.5357136475</v>
      </c>
      <c r="AE12" t="n">
        <v>489083.697300437</v>
      </c>
      <c r="AF12" t="n">
        <v>1.759378869433315e-06</v>
      </c>
      <c r="AG12" t="n">
        <v>0.6375000000000001</v>
      </c>
      <c r="AH12" t="n">
        <v>442406.2356633629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3.2805</v>
      </c>
      <c r="E13" t="n">
        <v>30.48</v>
      </c>
      <c r="F13" t="n">
        <v>27.4</v>
      </c>
      <c r="G13" t="n">
        <v>78.28</v>
      </c>
      <c r="H13" t="n">
        <v>1.16</v>
      </c>
      <c r="I13" t="n">
        <v>21</v>
      </c>
      <c r="J13" t="n">
        <v>184.12</v>
      </c>
      <c r="K13" t="n">
        <v>51.39</v>
      </c>
      <c r="L13" t="n">
        <v>12</v>
      </c>
      <c r="M13" t="n">
        <v>19</v>
      </c>
      <c r="N13" t="n">
        <v>35.73</v>
      </c>
      <c r="O13" t="n">
        <v>22942.24</v>
      </c>
      <c r="P13" t="n">
        <v>333.98</v>
      </c>
      <c r="Q13" t="n">
        <v>446.57</v>
      </c>
      <c r="R13" t="n">
        <v>69.77</v>
      </c>
      <c r="S13" t="n">
        <v>40.63</v>
      </c>
      <c r="T13" t="n">
        <v>9429.959999999999</v>
      </c>
      <c r="U13" t="n">
        <v>0.58</v>
      </c>
      <c r="V13" t="n">
        <v>0.76</v>
      </c>
      <c r="W13" t="n">
        <v>2.64</v>
      </c>
      <c r="X13" t="n">
        <v>0.57</v>
      </c>
      <c r="Y13" t="n">
        <v>0.5</v>
      </c>
      <c r="Z13" t="n">
        <v>10</v>
      </c>
      <c r="AA13" t="n">
        <v>354.3714901671056</v>
      </c>
      <c r="AB13" t="n">
        <v>484.8667066134051</v>
      </c>
      <c r="AC13" t="n">
        <v>438.5917086489178</v>
      </c>
      <c r="AD13" t="n">
        <v>354371.4901671056</v>
      </c>
      <c r="AE13" t="n">
        <v>484866.7066134051</v>
      </c>
      <c r="AF13" t="n">
        <v>1.766270582114634e-06</v>
      </c>
      <c r="AG13" t="n">
        <v>0.635</v>
      </c>
      <c r="AH13" t="n">
        <v>438591.7086489178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3.289</v>
      </c>
      <c r="E14" t="n">
        <v>30.4</v>
      </c>
      <c r="F14" t="n">
        <v>27.35</v>
      </c>
      <c r="G14" t="n">
        <v>82.06</v>
      </c>
      <c r="H14" t="n">
        <v>1.24</v>
      </c>
      <c r="I14" t="n">
        <v>20</v>
      </c>
      <c r="J14" t="n">
        <v>185.63</v>
      </c>
      <c r="K14" t="n">
        <v>51.39</v>
      </c>
      <c r="L14" t="n">
        <v>13</v>
      </c>
      <c r="M14" t="n">
        <v>18</v>
      </c>
      <c r="N14" t="n">
        <v>36.24</v>
      </c>
      <c r="O14" t="n">
        <v>23128.27</v>
      </c>
      <c r="P14" t="n">
        <v>332.66</v>
      </c>
      <c r="Q14" t="n">
        <v>446.56</v>
      </c>
      <c r="R14" t="n">
        <v>68.3</v>
      </c>
      <c r="S14" t="n">
        <v>40.63</v>
      </c>
      <c r="T14" t="n">
        <v>8702.379999999999</v>
      </c>
      <c r="U14" t="n">
        <v>0.59</v>
      </c>
      <c r="V14" t="n">
        <v>0.76</v>
      </c>
      <c r="W14" t="n">
        <v>2.64</v>
      </c>
      <c r="X14" t="n">
        <v>0.53</v>
      </c>
      <c r="Y14" t="n">
        <v>0.5</v>
      </c>
      <c r="Z14" t="n">
        <v>10</v>
      </c>
      <c r="AA14" t="n">
        <v>352.299987120928</v>
      </c>
      <c r="AB14" t="n">
        <v>482.0323847573605</v>
      </c>
      <c r="AC14" t="n">
        <v>436.0278904928183</v>
      </c>
      <c r="AD14" t="n">
        <v>352299.987120928</v>
      </c>
      <c r="AE14" t="n">
        <v>482032.3847573605</v>
      </c>
      <c r="AF14" t="n">
        <v>1.770847110067072e-06</v>
      </c>
      <c r="AG14" t="n">
        <v>0.6333333333333333</v>
      </c>
      <c r="AH14" t="n">
        <v>436027.8904928183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3.3002</v>
      </c>
      <c r="E15" t="n">
        <v>30.3</v>
      </c>
      <c r="F15" t="n">
        <v>27.32</v>
      </c>
      <c r="G15" t="n">
        <v>91.06</v>
      </c>
      <c r="H15" t="n">
        <v>1.33</v>
      </c>
      <c r="I15" t="n">
        <v>18</v>
      </c>
      <c r="J15" t="n">
        <v>187.14</v>
      </c>
      <c r="K15" t="n">
        <v>51.39</v>
      </c>
      <c r="L15" t="n">
        <v>14</v>
      </c>
      <c r="M15" t="n">
        <v>16</v>
      </c>
      <c r="N15" t="n">
        <v>36.75</v>
      </c>
      <c r="O15" t="n">
        <v>23314.98</v>
      </c>
      <c r="P15" t="n">
        <v>331.22</v>
      </c>
      <c r="Q15" t="n">
        <v>446.57</v>
      </c>
      <c r="R15" t="n">
        <v>67.04000000000001</v>
      </c>
      <c r="S15" t="n">
        <v>40.63</v>
      </c>
      <c r="T15" t="n">
        <v>8079.03</v>
      </c>
      <c r="U15" t="n">
        <v>0.61</v>
      </c>
      <c r="V15" t="n">
        <v>0.76</v>
      </c>
      <c r="W15" t="n">
        <v>2.64</v>
      </c>
      <c r="X15" t="n">
        <v>0.49</v>
      </c>
      <c r="Y15" t="n">
        <v>0.5</v>
      </c>
      <c r="Z15" t="n">
        <v>10</v>
      </c>
      <c r="AA15" t="n">
        <v>349.9417693336844</v>
      </c>
      <c r="AB15" t="n">
        <v>478.8057671436276</v>
      </c>
      <c r="AC15" t="n">
        <v>433.1092167355538</v>
      </c>
      <c r="AD15" t="n">
        <v>349941.7693336844</v>
      </c>
      <c r="AE15" t="n">
        <v>478805.7671436276</v>
      </c>
      <c r="AF15" t="n">
        <v>1.776877358663226e-06</v>
      </c>
      <c r="AG15" t="n">
        <v>0.63125</v>
      </c>
      <c r="AH15" t="n">
        <v>433109.2167355538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3.3067</v>
      </c>
      <c r="E16" t="n">
        <v>30.24</v>
      </c>
      <c r="F16" t="n">
        <v>27.29</v>
      </c>
      <c r="G16" t="n">
        <v>96.33</v>
      </c>
      <c r="H16" t="n">
        <v>1.41</v>
      </c>
      <c r="I16" t="n">
        <v>17</v>
      </c>
      <c r="J16" t="n">
        <v>188.66</v>
      </c>
      <c r="K16" t="n">
        <v>51.39</v>
      </c>
      <c r="L16" t="n">
        <v>15</v>
      </c>
      <c r="M16" t="n">
        <v>15</v>
      </c>
      <c r="N16" t="n">
        <v>37.27</v>
      </c>
      <c r="O16" t="n">
        <v>23502.4</v>
      </c>
      <c r="P16" t="n">
        <v>329.15</v>
      </c>
      <c r="Q16" t="n">
        <v>446.56</v>
      </c>
      <c r="R16" t="n">
        <v>66.28</v>
      </c>
      <c r="S16" t="n">
        <v>40.63</v>
      </c>
      <c r="T16" t="n">
        <v>7707.17</v>
      </c>
      <c r="U16" t="n">
        <v>0.61</v>
      </c>
      <c r="V16" t="n">
        <v>0.76</v>
      </c>
      <c r="W16" t="n">
        <v>2.64</v>
      </c>
      <c r="X16" t="n">
        <v>0.47</v>
      </c>
      <c r="Y16" t="n">
        <v>0.5</v>
      </c>
      <c r="Z16" t="n">
        <v>10</v>
      </c>
      <c r="AA16" t="n">
        <v>347.6301310436014</v>
      </c>
      <c r="AB16" t="n">
        <v>475.6428816528522</v>
      </c>
      <c r="AC16" t="n">
        <v>430.2481925968803</v>
      </c>
      <c r="AD16" t="n">
        <v>347630.1310436014</v>
      </c>
      <c r="AE16" t="n">
        <v>475642.8816528522</v>
      </c>
      <c r="AF16" t="n">
        <v>1.780377056509209e-06</v>
      </c>
      <c r="AG16" t="n">
        <v>0.63</v>
      </c>
      <c r="AH16" t="n">
        <v>430248.1925968803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3.3147</v>
      </c>
      <c r="E17" t="n">
        <v>30.17</v>
      </c>
      <c r="F17" t="n">
        <v>27.25</v>
      </c>
      <c r="G17" t="n">
        <v>102.2</v>
      </c>
      <c r="H17" t="n">
        <v>1.49</v>
      </c>
      <c r="I17" t="n">
        <v>16</v>
      </c>
      <c r="J17" t="n">
        <v>190.19</v>
      </c>
      <c r="K17" t="n">
        <v>51.39</v>
      </c>
      <c r="L17" t="n">
        <v>16</v>
      </c>
      <c r="M17" t="n">
        <v>14</v>
      </c>
      <c r="N17" t="n">
        <v>37.79</v>
      </c>
      <c r="O17" t="n">
        <v>23690.52</v>
      </c>
      <c r="P17" t="n">
        <v>327.89</v>
      </c>
      <c r="Q17" t="n">
        <v>446.56</v>
      </c>
      <c r="R17" t="n">
        <v>65.16</v>
      </c>
      <c r="S17" t="n">
        <v>40.63</v>
      </c>
      <c r="T17" t="n">
        <v>7151.39</v>
      </c>
      <c r="U17" t="n">
        <v>0.62</v>
      </c>
      <c r="V17" t="n">
        <v>0.76</v>
      </c>
      <c r="W17" t="n">
        <v>2.63</v>
      </c>
      <c r="X17" t="n">
        <v>0.43</v>
      </c>
      <c r="Y17" t="n">
        <v>0.5</v>
      </c>
      <c r="Z17" t="n">
        <v>10</v>
      </c>
      <c r="AA17" t="n">
        <v>345.7258334615936</v>
      </c>
      <c r="AB17" t="n">
        <v>473.0373376894691</v>
      </c>
      <c r="AC17" t="n">
        <v>427.8913180924586</v>
      </c>
      <c r="AD17" t="n">
        <v>345725.8334615936</v>
      </c>
      <c r="AE17" t="n">
        <v>473037.3376894691</v>
      </c>
      <c r="AF17" t="n">
        <v>1.784684376935033e-06</v>
      </c>
      <c r="AG17" t="n">
        <v>0.6285416666666667</v>
      </c>
      <c r="AH17" t="n">
        <v>427891.3180924586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3.3219</v>
      </c>
      <c r="E18" t="n">
        <v>30.1</v>
      </c>
      <c r="F18" t="n">
        <v>27.22</v>
      </c>
      <c r="G18" t="n">
        <v>108.89</v>
      </c>
      <c r="H18" t="n">
        <v>1.57</v>
      </c>
      <c r="I18" t="n">
        <v>15</v>
      </c>
      <c r="J18" t="n">
        <v>191.72</v>
      </c>
      <c r="K18" t="n">
        <v>51.39</v>
      </c>
      <c r="L18" t="n">
        <v>17</v>
      </c>
      <c r="M18" t="n">
        <v>13</v>
      </c>
      <c r="N18" t="n">
        <v>38.33</v>
      </c>
      <c r="O18" t="n">
        <v>23879.37</v>
      </c>
      <c r="P18" t="n">
        <v>326.13</v>
      </c>
      <c r="Q18" t="n">
        <v>446.56</v>
      </c>
      <c r="R18" t="n">
        <v>64.13</v>
      </c>
      <c r="S18" t="n">
        <v>40.63</v>
      </c>
      <c r="T18" t="n">
        <v>6639.23</v>
      </c>
      <c r="U18" t="n">
        <v>0.63</v>
      </c>
      <c r="V18" t="n">
        <v>0.76</v>
      </c>
      <c r="W18" t="n">
        <v>2.63</v>
      </c>
      <c r="X18" t="n">
        <v>0.4</v>
      </c>
      <c r="Y18" t="n">
        <v>0.5</v>
      </c>
      <c r="Z18" t="n">
        <v>10</v>
      </c>
      <c r="AA18" t="n">
        <v>343.5858650253798</v>
      </c>
      <c r="AB18" t="n">
        <v>470.1093384662969</v>
      </c>
      <c r="AC18" t="n">
        <v>425.2427630056732</v>
      </c>
      <c r="AD18" t="n">
        <v>343585.8650253798</v>
      </c>
      <c r="AE18" t="n">
        <v>470109.3384662969</v>
      </c>
      <c r="AF18" t="n">
        <v>1.788560965318275e-06</v>
      </c>
      <c r="AG18" t="n">
        <v>0.6270833333333333</v>
      </c>
      <c r="AH18" t="n">
        <v>425242.7630056732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3.3274</v>
      </c>
      <c r="E19" t="n">
        <v>30.05</v>
      </c>
      <c r="F19" t="n">
        <v>27.21</v>
      </c>
      <c r="G19" t="n">
        <v>116.6</v>
      </c>
      <c r="H19" t="n">
        <v>1.65</v>
      </c>
      <c r="I19" t="n">
        <v>14</v>
      </c>
      <c r="J19" t="n">
        <v>193.26</v>
      </c>
      <c r="K19" t="n">
        <v>51.39</v>
      </c>
      <c r="L19" t="n">
        <v>18</v>
      </c>
      <c r="M19" t="n">
        <v>12</v>
      </c>
      <c r="N19" t="n">
        <v>38.86</v>
      </c>
      <c r="O19" t="n">
        <v>24068.93</v>
      </c>
      <c r="P19" t="n">
        <v>325.09</v>
      </c>
      <c r="Q19" t="n">
        <v>446.56</v>
      </c>
      <c r="R19" t="n">
        <v>63.58</v>
      </c>
      <c r="S19" t="n">
        <v>40.63</v>
      </c>
      <c r="T19" t="n">
        <v>6367.63</v>
      </c>
      <c r="U19" t="n">
        <v>0.64</v>
      </c>
      <c r="V19" t="n">
        <v>0.76</v>
      </c>
      <c r="W19" t="n">
        <v>2.63</v>
      </c>
      <c r="X19" t="n">
        <v>0.38</v>
      </c>
      <c r="Y19" t="n">
        <v>0.5</v>
      </c>
      <c r="Z19" t="n">
        <v>10</v>
      </c>
      <c r="AA19" t="n">
        <v>342.2272688791695</v>
      </c>
      <c r="AB19" t="n">
        <v>468.2504472820202</v>
      </c>
      <c r="AC19" t="n">
        <v>423.5612817870538</v>
      </c>
      <c r="AD19" t="n">
        <v>342227.2688791695</v>
      </c>
      <c r="AE19" t="n">
        <v>468250.4472820202</v>
      </c>
      <c r="AF19" t="n">
        <v>1.791522248111029e-06</v>
      </c>
      <c r="AG19" t="n">
        <v>0.6260416666666667</v>
      </c>
      <c r="AH19" t="n">
        <v>423561.2817870537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3.3282</v>
      </c>
      <c r="E20" t="n">
        <v>30.05</v>
      </c>
      <c r="F20" t="n">
        <v>27.2</v>
      </c>
      <c r="G20" t="n">
        <v>116.57</v>
      </c>
      <c r="H20" t="n">
        <v>1.73</v>
      </c>
      <c r="I20" t="n">
        <v>14</v>
      </c>
      <c r="J20" t="n">
        <v>194.8</v>
      </c>
      <c r="K20" t="n">
        <v>51.39</v>
      </c>
      <c r="L20" t="n">
        <v>19</v>
      </c>
      <c r="M20" t="n">
        <v>12</v>
      </c>
      <c r="N20" t="n">
        <v>39.41</v>
      </c>
      <c r="O20" t="n">
        <v>24259.23</v>
      </c>
      <c r="P20" t="n">
        <v>322.48</v>
      </c>
      <c r="Q20" t="n">
        <v>446.56</v>
      </c>
      <c r="R20" t="n">
        <v>63.34</v>
      </c>
      <c r="S20" t="n">
        <v>40.63</v>
      </c>
      <c r="T20" t="n">
        <v>6249.7</v>
      </c>
      <c r="U20" t="n">
        <v>0.64</v>
      </c>
      <c r="V20" t="n">
        <v>0.76</v>
      </c>
      <c r="W20" t="n">
        <v>2.63</v>
      </c>
      <c r="X20" t="n">
        <v>0.37</v>
      </c>
      <c r="Y20" t="n">
        <v>0.5</v>
      </c>
      <c r="Z20" t="n">
        <v>10</v>
      </c>
      <c r="AA20" t="n">
        <v>340.2119223912989</v>
      </c>
      <c r="AB20" t="n">
        <v>465.4929613065037</v>
      </c>
      <c r="AC20" t="n">
        <v>421.0669664028846</v>
      </c>
      <c r="AD20" t="n">
        <v>340211.9223912989</v>
      </c>
      <c r="AE20" t="n">
        <v>465492.9613065037</v>
      </c>
      <c r="AF20" t="n">
        <v>1.791952980153612e-06</v>
      </c>
      <c r="AG20" t="n">
        <v>0.6260416666666667</v>
      </c>
      <c r="AH20" t="n">
        <v>421066.9664028846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3.3353</v>
      </c>
      <c r="E21" t="n">
        <v>29.98</v>
      </c>
      <c r="F21" t="n">
        <v>27.17</v>
      </c>
      <c r="G21" t="n">
        <v>125.4</v>
      </c>
      <c r="H21" t="n">
        <v>1.81</v>
      </c>
      <c r="I21" t="n">
        <v>13</v>
      </c>
      <c r="J21" t="n">
        <v>196.35</v>
      </c>
      <c r="K21" t="n">
        <v>51.39</v>
      </c>
      <c r="L21" t="n">
        <v>20</v>
      </c>
      <c r="M21" t="n">
        <v>11</v>
      </c>
      <c r="N21" t="n">
        <v>39.96</v>
      </c>
      <c r="O21" t="n">
        <v>24450.27</v>
      </c>
      <c r="P21" t="n">
        <v>323.18</v>
      </c>
      <c r="Q21" t="n">
        <v>446.56</v>
      </c>
      <c r="R21" t="n">
        <v>62.44</v>
      </c>
      <c r="S21" t="n">
        <v>40.63</v>
      </c>
      <c r="T21" t="n">
        <v>5804.84</v>
      </c>
      <c r="U21" t="n">
        <v>0.65</v>
      </c>
      <c r="V21" t="n">
        <v>0.76</v>
      </c>
      <c r="W21" t="n">
        <v>2.63</v>
      </c>
      <c r="X21" t="n">
        <v>0.34</v>
      </c>
      <c r="Y21" t="n">
        <v>0.5</v>
      </c>
      <c r="Z21" t="n">
        <v>10</v>
      </c>
      <c r="AA21" t="n">
        <v>339.8863924885044</v>
      </c>
      <c r="AB21" t="n">
        <v>465.0475569321344</v>
      </c>
      <c r="AC21" t="n">
        <v>420.6640707968763</v>
      </c>
      <c r="AD21" t="n">
        <v>339886.3924885045</v>
      </c>
      <c r="AE21" t="n">
        <v>465047.5569321344</v>
      </c>
      <c r="AF21" t="n">
        <v>1.795775727031531e-06</v>
      </c>
      <c r="AG21" t="n">
        <v>0.6245833333333334</v>
      </c>
      <c r="AH21" t="n">
        <v>420664.0707968763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3.343</v>
      </c>
      <c r="E22" t="n">
        <v>29.91</v>
      </c>
      <c r="F22" t="n">
        <v>27.13</v>
      </c>
      <c r="G22" t="n">
        <v>135.67</v>
      </c>
      <c r="H22" t="n">
        <v>1.88</v>
      </c>
      <c r="I22" t="n">
        <v>12</v>
      </c>
      <c r="J22" t="n">
        <v>197.9</v>
      </c>
      <c r="K22" t="n">
        <v>51.39</v>
      </c>
      <c r="L22" t="n">
        <v>21</v>
      </c>
      <c r="M22" t="n">
        <v>10</v>
      </c>
      <c r="N22" t="n">
        <v>40.51</v>
      </c>
      <c r="O22" t="n">
        <v>24642.07</v>
      </c>
      <c r="P22" t="n">
        <v>319.99</v>
      </c>
      <c r="Q22" t="n">
        <v>446.56</v>
      </c>
      <c r="R22" t="n">
        <v>61.15</v>
      </c>
      <c r="S22" t="n">
        <v>40.63</v>
      </c>
      <c r="T22" t="n">
        <v>5165.9</v>
      </c>
      <c r="U22" t="n">
        <v>0.66</v>
      </c>
      <c r="V22" t="n">
        <v>0.77</v>
      </c>
      <c r="W22" t="n">
        <v>2.63</v>
      </c>
      <c r="X22" t="n">
        <v>0.31</v>
      </c>
      <c r="Y22" t="n">
        <v>0.5</v>
      </c>
      <c r="Z22" t="n">
        <v>10</v>
      </c>
      <c r="AA22" t="n">
        <v>336.6504194335528</v>
      </c>
      <c r="AB22" t="n">
        <v>460.6199558372941</v>
      </c>
      <c r="AC22" t="n">
        <v>416.6590337363502</v>
      </c>
      <c r="AD22" t="n">
        <v>336650.4194335528</v>
      </c>
      <c r="AE22" t="n">
        <v>460619.9558372941</v>
      </c>
      <c r="AF22" t="n">
        <v>1.799921522941387e-06</v>
      </c>
      <c r="AG22" t="n">
        <v>0.623125</v>
      </c>
      <c r="AH22" t="n">
        <v>416659.0337363502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3.3419</v>
      </c>
      <c r="E23" t="n">
        <v>29.92</v>
      </c>
      <c r="F23" t="n">
        <v>27.14</v>
      </c>
      <c r="G23" t="n">
        <v>135.72</v>
      </c>
      <c r="H23" t="n">
        <v>1.96</v>
      </c>
      <c r="I23" t="n">
        <v>12</v>
      </c>
      <c r="J23" t="n">
        <v>199.46</v>
      </c>
      <c r="K23" t="n">
        <v>51.39</v>
      </c>
      <c r="L23" t="n">
        <v>22</v>
      </c>
      <c r="M23" t="n">
        <v>10</v>
      </c>
      <c r="N23" t="n">
        <v>41.07</v>
      </c>
      <c r="O23" t="n">
        <v>24834.62</v>
      </c>
      <c r="P23" t="n">
        <v>319.81</v>
      </c>
      <c r="Q23" t="n">
        <v>446.57</v>
      </c>
      <c r="R23" t="n">
        <v>61.45</v>
      </c>
      <c r="S23" t="n">
        <v>40.63</v>
      </c>
      <c r="T23" t="n">
        <v>5313.29</v>
      </c>
      <c r="U23" t="n">
        <v>0.66</v>
      </c>
      <c r="V23" t="n">
        <v>0.77</v>
      </c>
      <c r="W23" t="n">
        <v>2.63</v>
      </c>
      <c r="X23" t="n">
        <v>0.32</v>
      </c>
      <c r="Y23" t="n">
        <v>0.5</v>
      </c>
      <c r="Z23" t="n">
        <v>10</v>
      </c>
      <c r="AA23" t="n">
        <v>336.667653243342</v>
      </c>
      <c r="AB23" t="n">
        <v>460.6435358961497</v>
      </c>
      <c r="AC23" t="n">
        <v>416.6803633474836</v>
      </c>
      <c r="AD23" t="n">
        <v>336667.653243342</v>
      </c>
      <c r="AE23" t="n">
        <v>460643.5358961497</v>
      </c>
      <c r="AF23" t="n">
        <v>1.799329266382836e-06</v>
      </c>
      <c r="AG23" t="n">
        <v>0.6233333333333334</v>
      </c>
      <c r="AH23" t="n">
        <v>416680.3633474836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3.3504</v>
      </c>
      <c r="E24" t="n">
        <v>29.85</v>
      </c>
      <c r="F24" t="n">
        <v>27.1</v>
      </c>
      <c r="G24" t="n">
        <v>147.83</v>
      </c>
      <c r="H24" t="n">
        <v>2.03</v>
      </c>
      <c r="I24" t="n">
        <v>11</v>
      </c>
      <c r="J24" t="n">
        <v>201.03</v>
      </c>
      <c r="K24" t="n">
        <v>51.39</v>
      </c>
      <c r="L24" t="n">
        <v>23</v>
      </c>
      <c r="M24" t="n">
        <v>9</v>
      </c>
      <c r="N24" t="n">
        <v>41.64</v>
      </c>
      <c r="O24" t="n">
        <v>25027.94</v>
      </c>
      <c r="P24" t="n">
        <v>317.36</v>
      </c>
      <c r="Q24" t="n">
        <v>446.56</v>
      </c>
      <c r="R24" t="n">
        <v>60.1</v>
      </c>
      <c r="S24" t="n">
        <v>40.63</v>
      </c>
      <c r="T24" t="n">
        <v>4644.69</v>
      </c>
      <c r="U24" t="n">
        <v>0.68</v>
      </c>
      <c r="V24" t="n">
        <v>0.77</v>
      </c>
      <c r="W24" t="n">
        <v>2.63</v>
      </c>
      <c r="X24" t="n">
        <v>0.27</v>
      </c>
      <c r="Y24" t="n">
        <v>0.5</v>
      </c>
      <c r="Z24" t="n">
        <v>10</v>
      </c>
      <c r="AA24" t="n">
        <v>333.9010174296295</v>
      </c>
      <c r="AB24" t="n">
        <v>456.8581027204704</v>
      </c>
      <c r="AC24" t="n">
        <v>413.2562066012023</v>
      </c>
      <c r="AD24" t="n">
        <v>333901.0174296295</v>
      </c>
      <c r="AE24" t="n">
        <v>456858.1027204704</v>
      </c>
      <c r="AF24" t="n">
        <v>1.803905794335275e-06</v>
      </c>
      <c r="AG24" t="n">
        <v>0.6218750000000001</v>
      </c>
      <c r="AH24" t="n">
        <v>413256.2066012023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3.3481</v>
      </c>
      <c r="E25" t="n">
        <v>29.87</v>
      </c>
      <c r="F25" t="n">
        <v>27.12</v>
      </c>
      <c r="G25" t="n">
        <v>147.94</v>
      </c>
      <c r="H25" t="n">
        <v>2.1</v>
      </c>
      <c r="I25" t="n">
        <v>11</v>
      </c>
      <c r="J25" t="n">
        <v>202.61</v>
      </c>
      <c r="K25" t="n">
        <v>51.39</v>
      </c>
      <c r="L25" t="n">
        <v>24</v>
      </c>
      <c r="M25" t="n">
        <v>9</v>
      </c>
      <c r="N25" t="n">
        <v>42.21</v>
      </c>
      <c r="O25" t="n">
        <v>25222.04</v>
      </c>
      <c r="P25" t="n">
        <v>317.76</v>
      </c>
      <c r="Q25" t="n">
        <v>446.56</v>
      </c>
      <c r="R25" t="n">
        <v>60.84</v>
      </c>
      <c r="S25" t="n">
        <v>40.63</v>
      </c>
      <c r="T25" t="n">
        <v>5013.28</v>
      </c>
      <c r="U25" t="n">
        <v>0.67</v>
      </c>
      <c r="V25" t="n">
        <v>0.77</v>
      </c>
      <c r="W25" t="n">
        <v>2.63</v>
      </c>
      <c r="X25" t="n">
        <v>0.29</v>
      </c>
      <c r="Y25" t="n">
        <v>0.5</v>
      </c>
      <c r="Z25" t="n">
        <v>10</v>
      </c>
      <c r="AA25" t="n">
        <v>334.4924885706591</v>
      </c>
      <c r="AB25" t="n">
        <v>457.6673796294921</v>
      </c>
      <c r="AC25" t="n">
        <v>413.9882472578543</v>
      </c>
      <c r="AD25" t="n">
        <v>334492.4885706591</v>
      </c>
      <c r="AE25" t="n">
        <v>457667.3796294921</v>
      </c>
      <c r="AF25" t="n">
        <v>1.80266743971285e-06</v>
      </c>
      <c r="AG25" t="n">
        <v>0.6222916666666667</v>
      </c>
      <c r="AH25" t="n">
        <v>413988.2472578543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3.3566</v>
      </c>
      <c r="E26" t="n">
        <v>29.79</v>
      </c>
      <c r="F26" t="n">
        <v>27.08</v>
      </c>
      <c r="G26" t="n">
        <v>162.49</v>
      </c>
      <c r="H26" t="n">
        <v>2.17</v>
      </c>
      <c r="I26" t="n">
        <v>10</v>
      </c>
      <c r="J26" t="n">
        <v>204.19</v>
      </c>
      <c r="K26" t="n">
        <v>51.39</v>
      </c>
      <c r="L26" t="n">
        <v>25</v>
      </c>
      <c r="M26" t="n">
        <v>8</v>
      </c>
      <c r="N26" t="n">
        <v>42.79</v>
      </c>
      <c r="O26" t="n">
        <v>25417.05</v>
      </c>
      <c r="P26" t="n">
        <v>314.22</v>
      </c>
      <c r="Q26" t="n">
        <v>446.56</v>
      </c>
      <c r="R26" t="n">
        <v>59.54</v>
      </c>
      <c r="S26" t="n">
        <v>40.63</v>
      </c>
      <c r="T26" t="n">
        <v>4369.08</v>
      </c>
      <c r="U26" t="n">
        <v>0.68</v>
      </c>
      <c r="V26" t="n">
        <v>0.77</v>
      </c>
      <c r="W26" t="n">
        <v>2.62</v>
      </c>
      <c r="X26" t="n">
        <v>0.25</v>
      </c>
      <c r="Y26" t="n">
        <v>0.5</v>
      </c>
      <c r="Z26" t="n">
        <v>10</v>
      </c>
      <c r="AA26" t="n">
        <v>330.9501775100476</v>
      </c>
      <c r="AB26" t="n">
        <v>452.8206333606288</v>
      </c>
      <c r="AC26" t="n">
        <v>409.6040676504401</v>
      </c>
      <c r="AD26" t="n">
        <v>330950.1775100476</v>
      </c>
      <c r="AE26" t="n">
        <v>452820.6333606289</v>
      </c>
      <c r="AF26" t="n">
        <v>1.807243967665289e-06</v>
      </c>
      <c r="AG26" t="n">
        <v>0.620625</v>
      </c>
      <c r="AH26" t="n">
        <v>409604.0676504401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3.3555</v>
      </c>
      <c r="E27" t="n">
        <v>29.8</v>
      </c>
      <c r="F27" t="n">
        <v>27.09</v>
      </c>
      <c r="G27" t="n">
        <v>162.54</v>
      </c>
      <c r="H27" t="n">
        <v>2.24</v>
      </c>
      <c r="I27" t="n">
        <v>10</v>
      </c>
      <c r="J27" t="n">
        <v>205.77</v>
      </c>
      <c r="K27" t="n">
        <v>51.39</v>
      </c>
      <c r="L27" t="n">
        <v>26</v>
      </c>
      <c r="M27" t="n">
        <v>8</v>
      </c>
      <c r="N27" t="n">
        <v>43.38</v>
      </c>
      <c r="O27" t="n">
        <v>25612.75</v>
      </c>
      <c r="P27" t="n">
        <v>314.89</v>
      </c>
      <c r="Q27" t="n">
        <v>446.56</v>
      </c>
      <c r="R27" t="n">
        <v>59.93</v>
      </c>
      <c r="S27" t="n">
        <v>40.63</v>
      </c>
      <c r="T27" t="n">
        <v>4564.62</v>
      </c>
      <c r="U27" t="n">
        <v>0.68</v>
      </c>
      <c r="V27" t="n">
        <v>0.77</v>
      </c>
      <c r="W27" t="n">
        <v>2.62</v>
      </c>
      <c r="X27" t="n">
        <v>0.26</v>
      </c>
      <c r="Y27" t="n">
        <v>0.5</v>
      </c>
      <c r="Z27" t="n">
        <v>10</v>
      </c>
      <c r="AA27" t="n">
        <v>331.5781606301091</v>
      </c>
      <c r="AB27" t="n">
        <v>453.6798675701569</v>
      </c>
      <c r="AC27" t="n">
        <v>410.3812977529537</v>
      </c>
      <c r="AD27" t="n">
        <v>331578.1606301091</v>
      </c>
      <c r="AE27" t="n">
        <v>453679.8675701569</v>
      </c>
      <c r="AF27" t="n">
        <v>1.806651711106738e-06</v>
      </c>
      <c r="AG27" t="n">
        <v>0.6208333333333333</v>
      </c>
      <c r="AH27" t="n">
        <v>410381.2977529537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3.3571</v>
      </c>
      <c r="E28" t="n">
        <v>29.79</v>
      </c>
      <c r="F28" t="n">
        <v>27.08</v>
      </c>
      <c r="G28" t="n">
        <v>162.46</v>
      </c>
      <c r="H28" t="n">
        <v>2.31</v>
      </c>
      <c r="I28" t="n">
        <v>10</v>
      </c>
      <c r="J28" t="n">
        <v>207.37</v>
      </c>
      <c r="K28" t="n">
        <v>51.39</v>
      </c>
      <c r="L28" t="n">
        <v>27</v>
      </c>
      <c r="M28" t="n">
        <v>8</v>
      </c>
      <c r="N28" t="n">
        <v>43.97</v>
      </c>
      <c r="O28" t="n">
        <v>25809.25</v>
      </c>
      <c r="P28" t="n">
        <v>312.69</v>
      </c>
      <c r="Q28" t="n">
        <v>446.56</v>
      </c>
      <c r="R28" t="n">
        <v>59.54</v>
      </c>
      <c r="S28" t="n">
        <v>40.63</v>
      </c>
      <c r="T28" t="n">
        <v>4370.5</v>
      </c>
      <c r="U28" t="n">
        <v>0.68</v>
      </c>
      <c r="V28" t="n">
        <v>0.77</v>
      </c>
      <c r="W28" t="n">
        <v>2.62</v>
      </c>
      <c r="X28" t="n">
        <v>0.25</v>
      </c>
      <c r="Y28" t="n">
        <v>0.5</v>
      </c>
      <c r="Z28" t="n">
        <v>10</v>
      </c>
      <c r="AA28" t="n">
        <v>329.7992092904967</v>
      </c>
      <c r="AB28" t="n">
        <v>451.2458278655052</v>
      </c>
      <c r="AC28" t="n">
        <v>408.1795593815178</v>
      </c>
      <c r="AD28" t="n">
        <v>329799.2092904967</v>
      </c>
      <c r="AE28" t="n">
        <v>451245.8278655052</v>
      </c>
      <c r="AF28" t="n">
        <v>1.807513175191903e-06</v>
      </c>
      <c r="AG28" t="n">
        <v>0.620625</v>
      </c>
      <c r="AH28" t="n">
        <v>408179.5593815178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3.3643</v>
      </c>
      <c r="E29" t="n">
        <v>29.72</v>
      </c>
      <c r="F29" t="n">
        <v>27.05</v>
      </c>
      <c r="G29" t="n">
        <v>180.31</v>
      </c>
      <c r="H29" t="n">
        <v>2.38</v>
      </c>
      <c r="I29" t="n">
        <v>9</v>
      </c>
      <c r="J29" t="n">
        <v>208.97</v>
      </c>
      <c r="K29" t="n">
        <v>51.39</v>
      </c>
      <c r="L29" t="n">
        <v>28</v>
      </c>
      <c r="M29" t="n">
        <v>7</v>
      </c>
      <c r="N29" t="n">
        <v>44.57</v>
      </c>
      <c r="O29" t="n">
        <v>26006.56</v>
      </c>
      <c r="P29" t="n">
        <v>309.38</v>
      </c>
      <c r="Q29" t="n">
        <v>446.56</v>
      </c>
      <c r="R29" t="n">
        <v>58.43</v>
      </c>
      <c r="S29" t="n">
        <v>40.63</v>
      </c>
      <c r="T29" t="n">
        <v>3819.89</v>
      </c>
      <c r="U29" t="n">
        <v>0.7</v>
      </c>
      <c r="V29" t="n">
        <v>0.77</v>
      </c>
      <c r="W29" t="n">
        <v>2.62</v>
      </c>
      <c r="X29" t="n">
        <v>0.22</v>
      </c>
      <c r="Y29" t="n">
        <v>0.5</v>
      </c>
      <c r="Z29" t="n">
        <v>10</v>
      </c>
      <c r="AA29" t="n">
        <v>326.6058310125557</v>
      </c>
      <c r="AB29" t="n">
        <v>446.8765068237196</v>
      </c>
      <c r="AC29" t="n">
        <v>404.2272402075797</v>
      </c>
      <c r="AD29" t="n">
        <v>326605.8310125557</v>
      </c>
      <c r="AE29" t="n">
        <v>446876.5068237197</v>
      </c>
      <c r="AF29" t="n">
        <v>1.811389763575145e-06</v>
      </c>
      <c r="AG29" t="n">
        <v>0.6191666666666666</v>
      </c>
      <c r="AH29" t="n">
        <v>404227.2402075796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3.3642</v>
      </c>
      <c r="E30" t="n">
        <v>29.72</v>
      </c>
      <c r="F30" t="n">
        <v>27.05</v>
      </c>
      <c r="G30" t="n">
        <v>180.31</v>
      </c>
      <c r="H30" t="n">
        <v>2.45</v>
      </c>
      <c r="I30" t="n">
        <v>9</v>
      </c>
      <c r="J30" t="n">
        <v>210.57</v>
      </c>
      <c r="K30" t="n">
        <v>51.39</v>
      </c>
      <c r="L30" t="n">
        <v>29</v>
      </c>
      <c r="M30" t="n">
        <v>7</v>
      </c>
      <c r="N30" t="n">
        <v>45.18</v>
      </c>
      <c r="O30" t="n">
        <v>26204.71</v>
      </c>
      <c r="P30" t="n">
        <v>311.59</v>
      </c>
      <c r="Q30" t="n">
        <v>446.56</v>
      </c>
      <c r="R30" t="n">
        <v>58.36</v>
      </c>
      <c r="S30" t="n">
        <v>40.63</v>
      </c>
      <c r="T30" t="n">
        <v>3786.24</v>
      </c>
      <c r="U30" t="n">
        <v>0.7</v>
      </c>
      <c r="V30" t="n">
        <v>0.77</v>
      </c>
      <c r="W30" t="n">
        <v>2.62</v>
      </c>
      <c r="X30" t="n">
        <v>0.22</v>
      </c>
      <c r="Y30" t="n">
        <v>0.5</v>
      </c>
      <c r="Z30" t="n">
        <v>10</v>
      </c>
      <c r="AA30" t="n">
        <v>328.2042661586037</v>
      </c>
      <c r="AB30" t="n">
        <v>449.0635563085241</v>
      </c>
      <c r="AC30" t="n">
        <v>406.2055607590977</v>
      </c>
      <c r="AD30" t="n">
        <v>328204.2661586037</v>
      </c>
      <c r="AE30" t="n">
        <v>449063.5563085242</v>
      </c>
      <c r="AF30" t="n">
        <v>1.811335922069822e-06</v>
      </c>
      <c r="AG30" t="n">
        <v>0.6191666666666666</v>
      </c>
      <c r="AH30" t="n">
        <v>406205.5607590977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3.3636</v>
      </c>
      <c r="E31" t="n">
        <v>29.73</v>
      </c>
      <c r="F31" t="n">
        <v>27.05</v>
      </c>
      <c r="G31" t="n">
        <v>180.35</v>
      </c>
      <c r="H31" t="n">
        <v>2.51</v>
      </c>
      <c r="I31" t="n">
        <v>9</v>
      </c>
      <c r="J31" t="n">
        <v>212.19</v>
      </c>
      <c r="K31" t="n">
        <v>51.39</v>
      </c>
      <c r="L31" t="n">
        <v>30</v>
      </c>
      <c r="M31" t="n">
        <v>7</v>
      </c>
      <c r="N31" t="n">
        <v>45.79</v>
      </c>
      <c r="O31" t="n">
        <v>26403.69</v>
      </c>
      <c r="P31" t="n">
        <v>309.79</v>
      </c>
      <c r="Q31" t="n">
        <v>446.56</v>
      </c>
      <c r="R31" t="n">
        <v>58.66</v>
      </c>
      <c r="S31" t="n">
        <v>40.63</v>
      </c>
      <c r="T31" t="n">
        <v>3933.75</v>
      </c>
      <c r="U31" t="n">
        <v>0.6899999999999999</v>
      </c>
      <c r="V31" t="n">
        <v>0.77</v>
      </c>
      <c r="W31" t="n">
        <v>2.62</v>
      </c>
      <c r="X31" t="n">
        <v>0.22</v>
      </c>
      <c r="Y31" t="n">
        <v>0.5</v>
      </c>
      <c r="Z31" t="n">
        <v>10</v>
      </c>
      <c r="AA31" t="n">
        <v>326.9686046453725</v>
      </c>
      <c r="AB31" t="n">
        <v>447.3728697125827</v>
      </c>
      <c r="AC31" t="n">
        <v>404.6762309189792</v>
      </c>
      <c r="AD31" t="n">
        <v>326968.6046453725</v>
      </c>
      <c r="AE31" t="n">
        <v>447372.8697125827</v>
      </c>
      <c r="AF31" t="n">
        <v>1.811012873037885e-06</v>
      </c>
      <c r="AG31" t="n">
        <v>0.619375</v>
      </c>
      <c r="AH31" t="n">
        <v>404676.2309189792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3.3628</v>
      </c>
      <c r="E32" t="n">
        <v>29.74</v>
      </c>
      <c r="F32" t="n">
        <v>27.06</v>
      </c>
      <c r="G32" t="n">
        <v>180.4</v>
      </c>
      <c r="H32" t="n">
        <v>2.58</v>
      </c>
      <c r="I32" t="n">
        <v>9</v>
      </c>
      <c r="J32" t="n">
        <v>213.81</v>
      </c>
      <c r="K32" t="n">
        <v>51.39</v>
      </c>
      <c r="L32" t="n">
        <v>31</v>
      </c>
      <c r="M32" t="n">
        <v>7</v>
      </c>
      <c r="N32" t="n">
        <v>46.41</v>
      </c>
      <c r="O32" t="n">
        <v>26603.52</v>
      </c>
      <c r="P32" t="n">
        <v>307.14</v>
      </c>
      <c r="Q32" t="n">
        <v>446.56</v>
      </c>
      <c r="R32" t="n">
        <v>58.76</v>
      </c>
      <c r="S32" t="n">
        <v>40.63</v>
      </c>
      <c r="T32" t="n">
        <v>3985.76</v>
      </c>
      <c r="U32" t="n">
        <v>0.6899999999999999</v>
      </c>
      <c r="V32" t="n">
        <v>0.77</v>
      </c>
      <c r="W32" t="n">
        <v>2.62</v>
      </c>
      <c r="X32" t="n">
        <v>0.23</v>
      </c>
      <c r="Y32" t="n">
        <v>0.5</v>
      </c>
      <c r="Z32" t="n">
        <v>10</v>
      </c>
      <c r="AA32" t="n">
        <v>325.1772641291979</v>
      </c>
      <c r="AB32" t="n">
        <v>444.9218785899867</v>
      </c>
      <c r="AC32" t="n">
        <v>402.4591589491362</v>
      </c>
      <c r="AD32" t="n">
        <v>325177.2641291979</v>
      </c>
      <c r="AE32" t="n">
        <v>444921.8785899867</v>
      </c>
      <c r="AF32" t="n">
        <v>1.810582140995303e-06</v>
      </c>
      <c r="AG32" t="n">
        <v>0.6195833333333333</v>
      </c>
      <c r="AH32" t="n">
        <v>402459.1589491362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3.3714</v>
      </c>
      <c r="E33" t="n">
        <v>29.66</v>
      </c>
      <c r="F33" t="n">
        <v>27.02</v>
      </c>
      <c r="G33" t="n">
        <v>202.63</v>
      </c>
      <c r="H33" t="n">
        <v>2.64</v>
      </c>
      <c r="I33" t="n">
        <v>8</v>
      </c>
      <c r="J33" t="n">
        <v>215.43</v>
      </c>
      <c r="K33" t="n">
        <v>51.39</v>
      </c>
      <c r="L33" t="n">
        <v>32</v>
      </c>
      <c r="M33" t="n">
        <v>6</v>
      </c>
      <c r="N33" t="n">
        <v>47.04</v>
      </c>
      <c r="O33" t="n">
        <v>26804.21</v>
      </c>
      <c r="P33" t="n">
        <v>305.4</v>
      </c>
      <c r="Q33" t="n">
        <v>446.56</v>
      </c>
      <c r="R33" t="n">
        <v>57.39</v>
      </c>
      <c r="S33" t="n">
        <v>40.63</v>
      </c>
      <c r="T33" t="n">
        <v>3304.13</v>
      </c>
      <c r="U33" t="n">
        <v>0.71</v>
      </c>
      <c r="V33" t="n">
        <v>0.77</v>
      </c>
      <c r="W33" t="n">
        <v>2.62</v>
      </c>
      <c r="X33" t="n">
        <v>0.19</v>
      </c>
      <c r="Y33" t="n">
        <v>0.5</v>
      </c>
      <c r="Z33" t="n">
        <v>10</v>
      </c>
      <c r="AA33" t="n">
        <v>322.9557327623949</v>
      </c>
      <c r="AB33" t="n">
        <v>441.8822813668799</v>
      </c>
      <c r="AC33" t="n">
        <v>399.7096566189012</v>
      </c>
      <c r="AD33" t="n">
        <v>322955.7327623949</v>
      </c>
      <c r="AE33" t="n">
        <v>441882.2813668799</v>
      </c>
      <c r="AF33" t="n">
        <v>1.815212510453064e-06</v>
      </c>
      <c r="AG33" t="n">
        <v>0.6179166666666667</v>
      </c>
      <c r="AH33" t="n">
        <v>399709.6566189012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3.3718</v>
      </c>
      <c r="E34" t="n">
        <v>29.66</v>
      </c>
      <c r="F34" t="n">
        <v>27.01</v>
      </c>
      <c r="G34" t="n">
        <v>202.61</v>
      </c>
      <c r="H34" t="n">
        <v>2.7</v>
      </c>
      <c r="I34" t="n">
        <v>8</v>
      </c>
      <c r="J34" t="n">
        <v>217.07</v>
      </c>
      <c r="K34" t="n">
        <v>51.39</v>
      </c>
      <c r="L34" t="n">
        <v>33</v>
      </c>
      <c r="M34" t="n">
        <v>6</v>
      </c>
      <c r="N34" t="n">
        <v>47.68</v>
      </c>
      <c r="O34" t="n">
        <v>27005.77</v>
      </c>
      <c r="P34" t="n">
        <v>305.93</v>
      </c>
      <c r="Q34" t="n">
        <v>446.56</v>
      </c>
      <c r="R34" t="n">
        <v>57.28</v>
      </c>
      <c r="S34" t="n">
        <v>40.63</v>
      </c>
      <c r="T34" t="n">
        <v>3248.94</v>
      </c>
      <c r="U34" t="n">
        <v>0.71</v>
      </c>
      <c r="V34" t="n">
        <v>0.77</v>
      </c>
      <c r="W34" t="n">
        <v>2.62</v>
      </c>
      <c r="X34" t="n">
        <v>0.19</v>
      </c>
      <c r="Y34" t="n">
        <v>0.5</v>
      </c>
      <c r="Z34" t="n">
        <v>10</v>
      </c>
      <c r="AA34" t="n">
        <v>323.2612026571773</v>
      </c>
      <c r="AB34" t="n">
        <v>442.3002387533017</v>
      </c>
      <c r="AC34" t="n">
        <v>400.0877247389697</v>
      </c>
      <c r="AD34" t="n">
        <v>323261.2026571772</v>
      </c>
      <c r="AE34" t="n">
        <v>442300.2387533017</v>
      </c>
      <c r="AF34" t="n">
        <v>1.815427876474355e-06</v>
      </c>
      <c r="AG34" t="n">
        <v>0.6179166666666667</v>
      </c>
      <c r="AH34" t="n">
        <v>400087.7247389697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3.3705</v>
      </c>
      <c r="E35" t="n">
        <v>29.67</v>
      </c>
      <c r="F35" t="n">
        <v>27.03</v>
      </c>
      <c r="G35" t="n">
        <v>202.69</v>
      </c>
      <c r="H35" t="n">
        <v>2.76</v>
      </c>
      <c r="I35" t="n">
        <v>8</v>
      </c>
      <c r="J35" t="n">
        <v>218.71</v>
      </c>
      <c r="K35" t="n">
        <v>51.39</v>
      </c>
      <c r="L35" t="n">
        <v>34</v>
      </c>
      <c r="M35" t="n">
        <v>6</v>
      </c>
      <c r="N35" t="n">
        <v>48.32</v>
      </c>
      <c r="O35" t="n">
        <v>27208.22</v>
      </c>
      <c r="P35" t="n">
        <v>304.1</v>
      </c>
      <c r="Q35" t="n">
        <v>446.56</v>
      </c>
      <c r="R35" t="n">
        <v>57.75</v>
      </c>
      <c r="S35" t="n">
        <v>40.63</v>
      </c>
      <c r="T35" t="n">
        <v>3485.25</v>
      </c>
      <c r="U35" t="n">
        <v>0.7</v>
      </c>
      <c r="V35" t="n">
        <v>0.77</v>
      </c>
      <c r="W35" t="n">
        <v>2.62</v>
      </c>
      <c r="X35" t="n">
        <v>0.2</v>
      </c>
      <c r="Y35" t="n">
        <v>0.5</v>
      </c>
      <c r="Z35" t="n">
        <v>10</v>
      </c>
      <c r="AA35" t="n">
        <v>322.1457445486933</v>
      </c>
      <c r="AB35" t="n">
        <v>440.7740197587354</v>
      </c>
      <c r="AC35" t="n">
        <v>398.707165943183</v>
      </c>
      <c r="AD35" t="n">
        <v>322145.7445486933</v>
      </c>
      <c r="AE35" t="n">
        <v>440774.0197587354</v>
      </c>
      <c r="AF35" t="n">
        <v>1.814727936905159e-06</v>
      </c>
      <c r="AG35" t="n">
        <v>0.618125</v>
      </c>
      <c r="AH35" t="n">
        <v>398707.165943183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3.3704</v>
      </c>
      <c r="E36" t="n">
        <v>29.67</v>
      </c>
      <c r="F36" t="n">
        <v>27.03</v>
      </c>
      <c r="G36" t="n">
        <v>202.7</v>
      </c>
      <c r="H36" t="n">
        <v>2.82</v>
      </c>
      <c r="I36" t="n">
        <v>8</v>
      </c>
      <c r="J36" t="n">
        <v>220.36</v>
      </c>
      <c r="K36" t="n">
        <v>51.39</v>
      </c>
      <c r="L36" t="n">
        <v>35</v>
      </c>
      <c r="M36" t="n">
        <v>6</v>
      </c>
      <c r="N36" t="n">
        <v>48.97</v>
      </c>
      <c r="O36" t="n">
        <v>27411.55</v>
      </c>
      <c r="P36" t="n">
        <v>302.68</v>
      </c>
      <c r="Q36" t="n">
        <v>446.56</v>
      </c>
      <c r="R36" t="n">
        <v>57.75</v>
      </c>
      <c r="S36" t="n">
        <v>40.63</v>
      </c>
      <c r="T36" t="n">
        <v>3483.4</v>
      </c>
      <c r="U36" t="n">
        <v>0.7</v>
      </c>
      <c r="V36" t="n">
        <v>0.77</v>
      </c>
      <c r="W36" t="n">
        <v>2.62</v>
      </c>
      <c r="X36" t="n">
        <v>0.2</v>
      </c>
      <c r="Y36" t="n">
        <v>0.5</v>
      </c>
      <c r="Z36" t="n">
        <v>10</v>
      </c>
      <c r="AA36" t="n">
        <v>321.1361660959947</v>
      </c>
      <c r="AB36" t="n">
        <v>439.3926699802952</v>
      </c>
      <c r="AC36" t="n">
        <v>397.4576502488606</v>
      </c>
      <c r="AD36" t="n">
        <v>321136.1660959946</v>
      </c>
      <c r="AE36" t="n">
        <v>439392.6699802952</v>
      </c>
      <c r="AF36" t="n">
        <v>1.814674095399836e-06</v>
      </c>
      <c r="AG36" t="n">
        <v>0.618125</v>
      </c>
      <c r="AH36" t="n">
        <v>397457.6502488606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3.3762</v>
      </c>
      <c r="E37" t="n">
        <v>29.62</v>
      </c>
      <c r="F37" t="n">
        <v>27.01</v>
      </c>
      <c r="G37" t="n">
        <v>231.51</v>
      </c>
      <c r="H37" t="n">
        <v>2.88</v>
      </c>
      <c r="I37" t="n">
        <v>7</v>
      </c>
      <c r="J37" t="n">
        <v>222.01</v>
      </c>
      <c r="K37" t="n">
        <v>51.39</v>
      </c>
      <c r="L37" t="n">
        <v>36</v>
      </c>
      <c r="M37" t="n">
        <v>5</v>
      </c>
      <c r="N37" t="n">
        <v>49.62</v>
      </c>
      <c r="O37" t="n">
        <v>27615.8</v>
      </c>
      <c r="P37" t="n">
        <v>299.61</v>
      </c>
      <c r="Q37" t="n">
        <v>446.56</v>
      </c>
      <c r="R37" t="n">
        <v>57.2</v>
      </c>
      <c r="S37" t="n">
        <v>40.63</v>
      </c>
      <c r="T37" t="n">
        <v>3217.36</v>
      </c>
      <c r="U37" t="n">
        <v>0.71</v>
      </c>
      <c r="V37" t="n">
        <v>0.77</v>
      </c>
      <c r="W37" t="n">
        <v>2.62</v>
      </c>
      <c r="X37" t="n">
        <v>0.18</v>
      </c>
      <c r="Y37" t="n">
        <v>0.5</v>
      </c>
      <c r="Z37" t="n">
        <v>10</v>
      </c>
      <c r="AA37" t="n">
        <v>318.3143953387573</v>
      </c>
      <c r="AB37" t="n">
        <v>435.531798742503</v>
      </c>
      <c r="AC37" t="n">
        <v>393.9652551432365</v>
      </c>
      <c r="AD37" t="n">
        <v>318314.3953387573</v>
      </c>
      <c r="AE37" t="n">
        <v>435531.798742503</v>
      </c>
      <c r="AF37" t="n">
        <v>1.817796902708558e-06</v>
      </c>
      <c r="AG37" t="n">
        <v>0.6170833333333333</v>
      </c>
      <c r="AH37" t="n">
        <v>393965.2551432365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3.3763</v>
      </c>
      <c r="E38" t="n">
        <v>29.62</v>
      </c>
      <c r="F38" t="n">
        <v>27.01</v>
      </c>
      <c r="G38" t="n">
        <v>231.5</v>
      </c>
      <c r="H38" t="n">
        <v>2.94</v>
      </c>
      <c r="I38" t="n">
        <v>7</v>
      </c>
      <c r="J38" t="n">
        <v>223.68</v>
      </c>
      <c r="K38" t="n">
        <v>51.39</v>
      </c>
      <c r="L38" t="n">
        <v>37</v>
      </c>
      <c r="M38" t="n">
        <v>4</v>
      </c>
      <c r="N38" t="n">
        <v>50.29</v>
      </c>
      <c r="O38" t="n">
        <v>27821.09</v>
      </c>
      <c r="P38" t="n">
        <v>301.59</v>
      </c>
      <c r="Q38" t="n">
        <v>446.56</v>
      </c>
      <c r="R38" t="n">
        <v>57.1</v>
      </c>
      <c r="S38" t="n">
        <v>40.63</v>
      </c>
      <c r="T38" t="n">
        <v>3164.9</v>
      </c>
      <c r="U38" t="n">
        <v>0.71</v>
      </c>
      <c r="V38" t="n">
        <v>0.77</v>
      </c>
      <c r="W38" t="n">
        <v>2.62</v>
      </c>
      <c r="X38" t="n">
        <v>0.18</v>
      </c>
      <c r="Y38" t="n">
        <v>0.5</v>
      </c>
      <c r="Z38" t="n">
        <v>10</v>
      </c>
      <c r="AA38" t="n">
        <v>319.7234848583428</v>
      </c>
      <c r="AB38" t="n">
        <v>437.4597771878422</v>
      </c>
      <c r="AC38" t="n">
        <v>395.7092300316872</v>
      </c>
      <c r="AD38" t="n">
        <v>319723.4848583429</v>
      </c>
      <c r="AE38" t="n">
        <v>437459.7771878422</v>
      </c>
      <c r="AF38" t="n">
        <v>1.817850744213881e-06</v>
      </c>
      <c r="AG38" t="n">
        <v>0.6170833333333333</v>
      </c>
      <c r="AH38" t="n">
        <v>395709.2300316872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3.3764</v>
      </c>
      <c r="E39" t="n">
        <v>29.62</v>
      </c>
      <c r="F39" t="n">
        <v>27.01</v>
      </c>
      <c r="G39" t="n">
        <v>231.5</v>
      </c>
      <c r="H39" t="n">
        <v>3</v>
      </c>
      <c r="I39" t="n">
        <v>7</v>
      </c>
      <c r="J39" t="n">
        <v>225.35</v>
      </c>
      <c r="K39" t="n">
        <v>51.39</v>
      </c>
      <c r="L39" t="n">
        <v>38</v>
      </c>
      <c r="M39" t="n">
        <v>4</v>
      </c>
      <c r="N39" t="n">
        <v>50.96</v>
      </c>
      <c r="O39" t="n">
        <v>28027.19</v>
      </c>
      <c r="P39" t="n">
        <v>303.53</v>
      </c>
      <c r="Q39" t="n">
        <v>446.56</v>
      </c>
      <c r="R39" t="n">
        <v>57.21</v>
      </c>
      <c r="S39" t="n">
        <v>40.63</v>
      </c>
      <c r="T39" t="n">
        <v>3222.25</v>
      </c>
      <c r="U39" t="n">
        <v>0.71</v>
      </c>
      <c r="V39" t="n">
        <v>0.77</v>
      </c>
      <c r="W39" t="n">
        <v>2.62</v>
      </c>
      <c r="X39" t="n">
        <v>0.18</v>
      </c>
      <c r="Y39" t="n">
        <v>0.5</v>
      </c>
      <c r="Z39" t="n">
        <v>10</v>
      </c>
      <c r="AA39" t="n">
        <v>321.1038373361138</v>
      </c>
      <c r="AB39" t="n">
        <v>439.3484363447819</v>
      </c>
      <c r="AC39" t="n">
        <v>397.4176382094383</v>
      </c>
      <c r="AD39" t="n">
        <v>321103.8373361138</v>
      </c>
      <c r="AE39" t="n">
        <v>439348.4363447819</v>
      </c>
      <c r="AF39" t="n">
        <v>1.817904585719204e-06</v>
      </c>
      <c r="AG39" t="n">
        <v>0.6170833333333333</v>
      </c>
      <c r="AH39" t="n">
        <v>397417.6382094383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3.3766</v>
      </c>
      <c r="E40" t="n">
        <v>29.62</v>
      </c>
      <c r="F40" t="n">
        <v>27.01</v>
      </c>
      <c r="G40" t="n">
        <v>231.48</v>
      </c>
      <c r="H40" t="n">
        <v>3.05</v>
      </c>
      <c r="I40" t="n">
        <v>7</v>
      </c>
      <c r="J40" t="n">
        <v>227.03</v>
      </c>
      <c r="K40" t="n">
        <v>51.39</v>
      </c>
      <c r="L40" t="n">
        <v>39</v>
      </c>
      <c r="M40" t="n">
        <v>3</v>
      </c>
      <c r="N40" t="n">
        <v>51.64</v>
      </c>
      <c r="O40" t="n">
        <v>28234.24</v>
      </c>
      <c r="P40" t="n">
        <v>304.65</v>
      </c>
      <c r="Q40" t="n">
        <v>446.56</v>
      </c>
      <c r="R40" t="n">
        <v>56.94</v>
      </c>
      <c r="S40" t="n">
        <v>40.63</v>
      </c>
      <c r="T40" t="n">
        <v>3086.08</v>
      </c>
      <c r="U40" t="n">
        <v>0.71</v>
      </c>
      <c r="V40" t="n">
        <v>0.77</v>
      </c>
      <c r="W40" t="n">
        <v>2.62</v>
      </c>
      <c r="X40" t="n">
        <v>0.18</v>
      </c>
      <c r="Y40" t="n">
        <v>0.5</v>
      </c>
      <c r="Z40" t="n">
        <v>10</v>
      </c>
      <c r="AA40" t="n">
        <v>321.8873174539622</v>
      </c>
      <c r="AB40" t="n">
        <v>440.4204284067255</v>
      </c>
      <c r="AC40" t="n">
        <v>398.3873208535403</v>
      </c>
      <c r="AD40" t="n">
        <v>321887.3174539622</v>
      </c>
      <c r="AE40" t="n">
        <v>440420.4284067255</v>
      </c>
      <c r="AF40" t="n">
        <v>1.81801226872985e-06</v>
      </c>
      <c r="AG40" t="n">
        <v>0.6170833333333333</v>
      </c>
      <c r="AH40" t="n">
        <v>398387.3208535403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3.3763</v>
      </c>
      <c r="E41" t="n">
        <v>29.62</v>
      </c>
      <c r="F41" t="n">
        <v>27.01</v>
      </c>
      <c r="G41" t="n">
        <v>231.5</v>
      </c>
      <c r="H41" t="n">
        <v>3.11</v>
      </c>
      <c r="I41" t="n">
        <v>7</v>
      </c>
      <c r="J41" t="n">
        <v>228.71</v>
      </c>
      <c r="K41" t="n">
        <v>51.39</v>
      </c>
      <c r="L41" t="n">
        <v>40</v>
      </c>
      <c r="M41" t="n">
        <v>2</v>
      </c>
      <c r="N41" t="n">
        <v>52.32</v>
      </c>
      <c r="O41" t="n">
        <v>28442.24</v>
      </c>
      <c r="P41" t="n">
        <v>305.7</v>
      </c>
      <c r="Q41" t="n">
        <v>446.56</v>
      </c>
      <c r="R41" t="n">
        <v>57.09</v>
      </c>
      <c r="S41" t="n">
        <v>40.63</v>
      </c>
      <c r="T41" t="n">
        <v>3162.11</v>
      </c>
      <c r="U41" t="n">
        <v>0.71</v>
      </c>
      <c r="V41" t="n">
        <v>0.77</v>
      </c>
      <c r="W41" t="n">
        <v>2.62</v>
      </c>
      <c r="X41" t="n">
        <v>0.18</v>
      </c>
      <c r="Y41" t="n">
        <v>0.5</v>
      </c>
      <c r="Z41" t="n">
        <v>10</v>
      </c>
      <c r="AA41" t="n">
        <v>322.6677268734612</v>
      </c>
      <c r="AB41" t="n">
        <v>441.4882190037177</v>
      </c>
      <c r="AC41" t="n">
        <v>399.3532030146092</v>
      </c>
      <c r="AD41" t="n">
        <v>322667.7268734612</v>
      </c>
      <c r="AE41" t="n">
        <v>441488.2190037177</v>
      </c>
      <c r="AF41" t="n">
        <v>1.817850744213881e-06</v>
      </c>
      <c r="AG41" t="n">
        <v>0.6170833333333333</v>
      </c>
      <c r="AH41" t="n">
        <v>399353.2030146092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2.9801</v>
      </c>
      <c r="E2" t="n">
        <v>33.56</v>
      </c>
      <c r="F2" t="n">
        <v>30.32</v>
      </c>
      <c r="G2" t="n">
        <v>14.91</v>
      </c>
      <c r="H2" t="n">
        <v>0.34</v>
      </c>
      <c r="I2" t="n">
        <v>122</v>
      </c>
      <c r="J2" t="n">
        <v>51.33</v>
      </c>
      <c r="K2" t="n">
        <v>24.83</v>
      </c>
      <c r="L2" t="n">
        <v>1</v>
      </c>
      <c r="M2" t="n">
        <v>120</v>
      </c>
      <c r="N2" t="n">
        <v>5.51</v>
      </c>
      <c r="O2" t="n">
        <v>6564.78</v>
      </c>
      <c r="P2" t="n">
        <v>168.22</v>
      </c>
      <c r="Q2" t="n">
        <v>446.59</v>
      </c>
      <c r="R2" t="n">
        <v>164.61</v>
      </c>
      <c r="S2" t="n">
        <v>40.63</v>
      </c>
      <c r="T2" t="n">
        <v>56343.98</v>
      </c>
      <c r="U2" t="n">
        <v>0.25</v>
      </c>
      <c r="V2" t="n">
        <v>0.6899999999999999</v>
      </c>
      <c r="W2" t="n">
        <v>2.81</v>
      </c>
      <c r="X2" t="n">
        <v>3.49</v>
      </c>
      <c r="Y2" t="n">
        <v>0.5</v>
      </c>
      <c r="Z2" t="n">
        <v>10</v>
      </c>
      <c r="AA2" t="n">
        <v>211.2691425470893</v>
      </c>
      <c r="AB2" t="n">
        <v>289.0677613695524</v>
      </c>
      <c r="AC2" t="n">
        <v>261.4795399336787</v>
      </c>
      <c r="AD2" t="n">
        <v>211269.1425470893</v>
      </c>
      <c r="AE2" t="n">
        <v>289067.7613695525</v>
      </c>
      <c r="AF2" t="n">
        <v>1.920232318178397e-06</v>
      </c>
      <c r="AG2" t="n">
        <v>0.6991666666666667</v>
      </c>
      <c r="AH2" t="n">
        <v>261479.5399336787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3.2418</v>
      </c>
      <c r="E3" t="n">
        <v>30.85</v>
      </c>
      <c r="F3" t="n">
        <v>28.41</v>
      </c>
      <c r="G3" t="n">
        <v>30.44</v>
      </c>
      <c r="H3" t="n">
        <v>0.66</v>
      </c>
      <c r="I3" t="n">
        <v>56</v>
      </c>
      <c r="J3" t="n">
        <v>52.47</v>
      </c>
      <c r="K3" t="n">
        <v>24.83</v>
      </c>
      <c r="L3" t="n">
        <v>2</v>
      </c>
      <c r="M3" t="n">
        <v>54</v>
      </c>
      <c r="N3" t="n">
        <v>5.64</v>
      </c>
      <c r="O3" t="n">
        <v>6705.1</v>
      </c>
      <c r="P3" t="n">
        <v>151.23</v>
      </c>
      <c r="Q3" t="n">
        <v>446.58</v>
      </c>
      <c r="R3" t="n">
        <v>102.82</v>
      </c>
      <c r="S3" t="n">
        <v>40.63</v>
      </c>
      <c r="T3" t="n">
        <v>25780.69</v>
      </c>
      <c r="U3" t="n">
        <v>0.4</v>
      </c>
      <c r="V3" t="n">
        <v>0.73</v>
      </c>
      <c r="W3" t="n">
        <v>2.7</v>
      </c>
      <c r="X3" t="n">
        <v>1.59</v>
      </c>
      <c r="Y3" t="n">
        <v>0.5</v>
      </c>
      <c r="Z3" t="n">
        <v>10</v>
      </c>
      <c r="AA3" t="n">
        <v>177.5815318124731</v>
      </c>
      <c r="AB3" t="n">
        <v>242.9748861699784</v>
      </c>
      <c r="AC3" t="n">
        <v>219.7857040513806</v>
      </c>
      <c r="AD3" t="n">
        <v>177581.5318124731</v>
      </c>
      <c r="AE3" t="n">
        <v>242974.8861699784</v>
      </c>
      <c r="AF3" t="n">
        <v>2.088859141998834e-06</v>
      </c>
      <c r="AG3" t="n">
        <v>0.6427083333333333</v>
      </c>
      <c r="AH3" t="n">
        <v>219785.7040513806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3.3334</v>
      </c>
      <c r="E4" t="n">
        <v>30</v>
      </c>
      <c r="F4" t="n">
        <v>27.82</v>
      </c>
      <c r="G4" t="n">
        <v>47.7</v>
      </c>
      <c r="H4" t="n">
        <v>0.97</v>
      </c>
      <c r="I4" t="n">
        <v>35</v>
      </c>
      <c r="J4" t="n">
        <v>53.61</v>
      </c>
      <c r="K4" t="n">
        <v>24.83</v>
      </c>
      <c r="L4" t="n">
        <v>3</v>
      </c>
      <c r="M4" t="n">
        <v>33</v>
      </c>
      <c r="N4" t="n">
        <v>5.78</v>
      </c>
      <c r="O4" t="n">
        <v>6845.59</v>
      </c>
      <c r="P4" t="n">
        <v>140.87</v>
      </c>
      <c r="Q4" t="n">
        <v>446.58</v>
      </c>
      <c r="R4" t="n">
        <v>83.67</v>
      </c>
      <c r="S4" t="n">
        <v>40.63</v>
      </c>
      <c r="T4" t="n">
        <v>16308.61</v>
      </c>
      <c r="U4" t="n">
        <v>0.49</v>
      </c>
      <c r="V4" t="n">
        <v>0.75</v>
      </c>
      <c r="W4" t="n">
        <v>2.67</v>
      </c>
      <c r="X4" t="n">
        <v>1</v>
      </c>
      <c r="Y4" t="n">
        <v>0.5</v>
      </c>
      <c r="Z4" t="n">
        <v>10</v>
      </c>
      <c r="AA4" t="n">
        <v>164.0011881200924</v>
      </c>
      <c r="AB4" t="n">
        <v>224.3936608075926</v>
      </c>
      <c r="AC4" t="n">
        <v>202.9778447586614</v>
      </c>
      <c r="AD4" t="n">
        <v>164001.1881200924</v>
      </c>
      <c r="AE4" t="n">
        <v>224393.6608075926</v>
      </c>
      <c r="AF4" t="n">
        <v>2.14788175209418e-06</v>
      </c>
      <c r="AG4" t="n">
        <v>0.625</v>
      </c>
      <c r="AH4" t="n">
        <v>202977.8447586614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3.378</v>
      </c>
      <c r="E5" t="n">
        <v>29.6</v>
      </c>
      <c r="F5" t="n">
        <v>27.54</v>
      </c>
      <c r="G5" t="n">
        <v>63.55</v>
      </c>
      <c r="H5" t="n">
        <v>1.27</v>
      </c>
      <c r="I5" t="n">
        <v>26</v>
      </c>
      <c r="J5" t="n">
        <v>54.75</v>
      </c>
      <c r="K5" t="n">
        <v>24.83</v>
      </c>
      <c r="L5" t="n">
        <v>4</v>
      </c>
      <c r="M5" t="n">
        <v>17</v>
      </c>
      <c r="N5" t="n">
        <v>5.92</v>
      </c>
      <c r="O5" t="n">
        <v>6986.39</v>
      </c>
      <c r="P5" t="n">
        <v>133.26</v>
      </c>
      <c r="Q5" t="n">
        <v>446.6</v>
      </c>
      <c r="R5" t="n">
        <v>74.17</v>
      </c>
      <c r="S5" t="n">
        <v>40.63</v>
      </c>
      <c r="T5" t="n">
        <v>11605.33</v>
      </c>
      <c r="U5" t="n">
        <v>0.55</v>
      </c>
      <c r="V5" t="n">
        <v>0.75</v>
      </c>
      <c r="W5" t="n">
        <v>2.66</v>
      </c>
      <c r="X5" t="n">
        <v>0.71</v>
      </c>
      <c r="Y5" t="n">
        <v>0.5</v>
      </c>
      <c r="Z5" t="n">
        <v>10</v>
      </c>
      <c r="AA5" t="n">
        <v>155.8331976759618</v>
      </c>
      <c r="AB5" t="n">
        <v>213.2178559356323</v>
      </c>
      <c r="AC5" t="n">
        <v>192.8686430183369</v>
      </c>
      <c r="AD5" t="n">
        <v>155833.1976759618</v>
      </c>
      <c r="AE5" t="n">
        <v>213217.8559356323</v>
      </c>
      <c r="AF5" t="n">
        <v>2.176619835175539e-06</v>
      </c>
      <c r="AG5" t="n">
        <v>0.6166666666666667</v>
      </c>
      <c r="AH5" t="n">
        <v>192868.6430183369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3.3855</v>
      </c>
      <c r="E6" t="n">
        <v>29.54</v>
      </c>
      <c r="F6" t="n">
        <v>27.5</v>
      </c>
      <c r="G6" t="n">
        <v>68.73999999999999</v>
      </c>
      <c r="H6" t="n">
        <v>1.55</v>
      </c>
      <c r="I6" t="n">
        <v>24</v>
      </c>
      <c r="J6" t="n">
        <v>55.89</v>
      </c>
      <c r="K6" t="n">
        <v>24.83</v>
      </c>
      <c r="L6" t="n">
        <v>5</v>
      </c>
      <c r="M6" t="n">
        <v>0</v>
      </c>
      <c r="N6" t="n">
        <v>6.07</v>
      </c>
      <c r="O6" t="n">
        <v>7127.49</v>
      </c>
      <c r="P6" t="n">
        <v>132.3</v>
      </c>
      <c r="Q6" t="n">
        <v>446.62</v>
      </c>
      <c r="R6" t="n">
        <v>72.13</v>
      </c>
      <c r="S6" t="n">
        <v>40.63</v>
      </c>
      <c r="T6" t="n">
        <v>10594.36</v>
      </c>
      <c r="U6" t="n">
        <v>0.5600000000000001</v>
      </c>
      <c r="V6" t="n">
        <v>0.76</v>
      </c>
      <c r="W6" t="n">
        <v>2.67</v>
      </c>
      <c r="X6" t="n">
        <v>0.67</v>
      </c>
      <c r="Y6" t="n">
        <v>0.5</v>
      </c>
      <c r="Z6" t="n">
        <v>10</v>
      </c>
      <c r="AA6" t="n">
        <v>154.7241865581719</v>
      </c>
      <c r="AB6" t="n">
        <v>211.7004579981554</v>
      </c>
      <c r="AC6" t="n">
        <v>191.4960634103309</v>
      </c>
      <c r="AD6" t="n">
        <v>154724.1865581718</v>
      </c>
      <c r="AE6" t="n">
        <v>211700.4579981554</v>
      </c>
      <c r="AF6" t="n">
        <v>2.181452472465005e-06</v>
      </c>
      <c r="AG6" t="n">
        <v>0.6154166666666666</v>
      </c>
      <c r="AH6" t="n">
        <v>191496.0634103309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2.2356</v>
      </c>
      <c r="E2" t="n">
        <v>44.73</v>
      </c>
      <c r="F2" t="n">
        <v>35.01</v>
      </c>
      <c r="G2" t="n">
        <v>7.58</v>
      </c>
      <c r="H2" t="n">
        <v>0.13</v>
      </c>
      <c r="I2" t="n">
        <v>277</v>
      </c>
      <c r="J2" t="n">
        <v>133.21</v>
      </c>
      <c r="K2" t="n">
        <v>46.47</v>
      </c>
      <c r="L2" t="n">
        <v>1</v>
      </c>
      <c r="M2" t="n">
        <v>275</v>
      </c>
      <c r="N2" t="n">
        <v>20.75</v>
      </c>
      <c r="O2" t="n">
        <v>16663.42</v>
      </c>
      <c r="P2" t="n">
        <v>382.22</v>
      </c>
      <c r="Q2" t="n">
        <v>446.63</v>
      </c>
      <c r="R2" t="n">
        <v>317.85</v>
      </c>
      <c r="S2" t="n">
        <v>40.63</v>
      </c>
      <c r="T2" t="n">
        <v>132191.72</v>
      </c>
      <c r="U2" t="n">
        <v>0.13</v>
      </c>
      <c r="V2" t="n">
        <v>0.59</v>
      </c>
      <c r="W2" t="n">
        <v>3.07</v>
      </c>
      <c r="X2" t="n">
        <v>8.18</v>
      </c>
      <c r="Y2" t="n">
        <v>0.5</v>
      </c>
      <c r="Z2" t="n">
        <v>10</v>
      </c>
      <c r="AA2" t="n">
        <v>593.6797699464615</v>
      </c>
      <c r="AB2" t="n">
        <v>812.2988525437103</v>
      </c>
      <c r="AC2" t="n">
        <v>734.7741901255376</v>
      </c>
      <c r="AD2" t="n">
        <v>593679.7699464615</v>
      </c>
      <c r="AE2" t="n">
        <v>812298.8525437103</v>
      </c>
      <c r="AF2" t="n">
        <v>1.251405385832479e-06</v>
      </c>
      <c r="AG2" t="n">
        <v>0.9318749999999999</v>
      </c>
      <c r="AH2" t="n">
        <v>734774.1901255377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2.803</v>
      </c>
      <c r="E3" t="n">
        <v>35.68</v>
      </c>
      <c r="F3" t="n">
        <v>30.26</v>
      </c>
      <c r="G3" t="n">
        <v>15.26</v>
      </c>
      <c r="H3" t="n">
        <v>0.26</v>
      </c>
      <c r="I3" t="n">
        <v>119</v>
      </c>
      <c r="J3" t="n">
        <v>134.55</v>
      </c>
      <c r="K3" t="n">
        <v>46.47</v>
      </c>
      <c r="L3" t="n">
        <v>2</v>
      </c>
      <c r="M3" t="n">
        <v>117</v>
      </c>
      <c r="N3" t="n">
        <v>21.09</v>
      </c>
      <c r="O3" t="n">
        <v>16828.84</v>
      </c>
      <c r="P3" t="n">
        <v>328.26</v>
      </c>
      <c r="Q3" t="n">
        <v>446.59</v>
      </c>
      <c r="R3" t="n">
        <v>162.45</v>
      </c>
      <c r="S3" t="n">
        <v>40.63</v>
      </c>
      <c r="T3" t="n">
        <v>55280.56</v>
      </c>
      <c r="U3" t="n">
        <v>0.25</v>
      </c>
      <c r="V3" t="n">
        <v>0.6899999999999999</v>
      </c>
      <c r="W3" t="n">
        <v>2.82</v>
      </c>
      <c r="X3" t="n">
        <v>3.43</v>
      </c>
      <c r="Y3" t="n">
        <v>0.5</v>
      </c>
      <c r="Z3" t="n">
        <v>10</v>
      </c>
      <c r="AA3" t="n">
        <v>408.3566580512255</v>
      </c>
      <c r="AB3" t="n">
        <v>558.7315949699762</v>
      </c>
      <c r="AC3" t="n">
        <v>505.4070357307596</v>
      </c>
      <c r="AD3" t="n">
        <v>408356.6580512255</v>
      </c>
      <c r="AE3" t="n">
        <v>558731.5949699762</v>
      </c>
      <c r="AF3" t="n">
        <v>1.569014714836482e-06</v>
      </c>
      <c r="AG3" t="n">
        <v>0.7433333333333333</v>
      </c>
      <c r="AH3" t="n">
        <v>505407.0357307596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3.0085</v>
      </c>
      <c r="E4" t="n">
        <v>33.24</v>
      </c>
      <c r="F4" t="n">
        <v>28.99</v>
      </c>
      <c r="G4" t="n">
        <v>22.89</v>
      </c>
      <c r="H4" t="n">
        <v>0.39</v>
      </c>
      <c r="I4" t="n">
        <v>76</v>
      </c>
      <c r="J4" t="n">
        <v>135.9</v>
      </c>
      <c r="K4" t="n">
        <v>46.47</v>
      </c>
      <c r="L4" t="n">
        <v>3</v>
      </c>
      <c r="M4" t="n">
        <v>74</v>
      </c>
      <c r="N4" t="n">
        <v>21.43</v>
      </c>
      <c r="O4" t="n">
        <v>16994.64</v>
      </c>
      <c r="P4" t="n">
        <v>312.55</v>
      </c>
      <c r="Q4" t="n">
        <v>446.56</v>
      </c>
      <c r="R4" t="n">
        <v>121.87</v>
      </c>
      <c r="S4" t="n">
        <v>40.63</v>
      </c>
      <c r="T4" t="n">
        <v>35203.63</v>
      </c>
      <c r="U4" t="n">
        <v>0.33</v>
      </c>
      <c r="V4" t="n">
        <v>0.72</v>
      </c>
      <c r="W4" t="n">
        <v>2.73</v>
      </c>
      <c r="X4" t="n">
        <v>2.16</v>
      </c>
      <c r="Y4" t="n">
        <v>0.5</v>
      </c>
      <c r="Z4" t="n">
        <v>10</v>
      </c>
      <c r="AA4" t="n">
        <v>363.2323861416905</v>
      </c>
      <c r="AB4" t="n">
        <v>496.9905754009733</v>
      </c>
      <c r="AC4" t="n">
        <v>449.5584924153571</v>
      </c>
      <c r="AD4" t="n">
        <v>363232.3861416905</v>
      </c>
      <c r="AE4" t="n">
        <v>496990.5754009733</v>
      </c>
      <c r="AF4" t="n">
        <v>1.68404593991636e-06</v>
      </c>
      <c r="AG4" t="n">
        <v>0.6925</v>
      </c>
      <c r="AH4" t="n">
        <v>449558.4924153571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3.1124</v>
      </c>
      <c r="E5" t="n">
        <v>32.13</v>
      </c>
      <c r="F5" t="n">
        <v>28.43</v>
      </c>
      <c r="G5" t="n">
        <v>30.46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54</v>
      </c>
      <c r="N5" t="n">
        <v>21.78</v>
      </c>
      <c r="O5" t="n">
        <v>17160.92</v>
      </c>
      <c r="P5" t="n">
        <v>304.55</v>
      </c>
      <c r="Q5" t="n">
        <v>446.57</v>
      </c>
      <c r="R5" t="n">
        <v>103.12</v>
      </c>
      <c r="S5" t="n">
        <v>40.63</v>
      </c>
      <c r="T5" t="n">
        <v>25929.09</v>
      </c>
      <c r="U5" t="n">
        <v>0.39</v>
      </c>
      <c r="V5" t="n">
        <v>0.73</v>
      </c>
      <c r="W5" t="n">
        <v>2.71</v>
      </c>
      <c r="X5" t="n">
        <v>1.6</v>
      </c>
      <c r="Y5" t="n">
        <v>0.5</v>
      </c>
      <c r="Z5" t="n">
        <v>10</v>
      </c>
      <c r="AA5" t="n">
        <v>342.9359172942704</v>
      </c>
      <c r="AB5" t="n">
        <v>469.2200513069229</v>
      </c>
      <c r="AC5" t="n">
        <v>424.4383481646676</v>
      </c>
      <c r="AD5" t="n">
        <v>342935.9172942704</v>
      </c>
      <c r="AE5" t="n">
        <v>469220.0513069229</v>
      </c>
      <c r="AF5" t="n">
        <v>1.742205279506624e-06</v>
      </c>
      <c r="AG5" t="n">
        <v>0.6693750000000001</v>
      </c>
      <c r="AH5" t="n">
        <v>424438.3481646676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3.1813</v>
      </c>
      <c r="E6" t="n">
        <v>31.43</v>
      </c>
      <c r="F6" t="n">
        <v>28.06</v>
      </c>
      <c r="G6" t="n">
        <v>38.26</v>
      </c>
      <c r="H6" t="n">
        <v>0.64</v>
      </c>
      <c r="I6" t="n">
        <v>44</v>
      </c>
      <c r="J6" t="n">
        <v>138.6</v>
      </c>
      <c r="K6" t="n">
        <v>46.47</v>
      </c>
      <c r="L6" t="n">
        <v>5</v>
      </c>
      <c r="M6" t="n">
        <v>42</v>
      </c>
      <c r="N6" t="n">
        <v>22.13</v>
      </c>
      <c r="O6" t="n">
        <v>17327.69</v>
      </c>
      <c r="P6" t="n">
        <v>298.55</v>
      </c>
      <c r="Q6" t="n">
        <v>446.57</v>
      </c>
      <c r="R6" t="n">
        <v>91.14</v>
      </c>
      <c r="S6" t="n">
        <v>40.63</v>
      </c>
      <c r="T6" t="n">
        <v>19998.42</v>
      </c>
      <c r="U6" t="n">
        <v>0.45</v>
      </c>
      <c r="V6" t="n">
        <v>0.74</v>
      </c>
      <c r="W6" t="n">
        <v>2.69</v>
      </c>
      <c r="X6" t="n">
        <v>1.23</v>
      </c>
      <c r="Y6" t="n">
        <v>0.5</v>
      </c>
      <c r="Z6" t="n">
        <v>10</v>
      </c>
      <c r="AA6" t="n">
        <v>329.6837690093888</v>
      </c>
      <c r="AB6" t="n">
        <v>451.0878773800277</v>
      </c>
      <c r="AC6" t="n">
        <v>408.0366834686892</v>
      </c>
      <c r="AD6" t="n">
        <v>329683.7690093888</v>
      </c>
      <c r="AE6" t="n">
        <v>451087.8773800277</v>
      </c>
      <c r="AF6" t="n">
        <v>1.780772926260899e-06</v>
      </c>
      <c r="AG6" t="n">
        <v>0.6547916666666667</v>
      </c>
      <c r="AH6" t="n">
        <v>408036.6834686892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3.2206</v>
      </c>
      <c r="E7" t="n">
        <v>31.05</v>
      </c>
      <c r="F7" t="n">
        <v>27.86</v>
      </c>
      <c r="G7" t="n">
        <v>45.18</v>
      </c>
      <c r="H7" t="n">
        <v>0.76</v>
      </c>
      <c r="I7" t="n">
        <v>37</v>
      </c>
      <c r="J7" t="n">
        <v>139.95</v>
      </c>
      <c r="K7" t="n">
        <v>46.47</v>
      </c>
      <c r="L7" t="n">
        <v>6</v>
      </c>
      <c r="M7" t="n">
        <v>35</v>
      </c>
      <c r="N7" t="n">
        <v>22.49</v>
      </c>
      <c r="O7" t="n">
        <v>17494.97</v>
      </c>
      <c r="P7" t="n">
        <v>295.15</v>
      </c>
      <c r="Q7" t="n">
        <v>446.57</v>
      </c>
      <c r="R7" t="n">
        <v>85.08</v>
      </c>
      <c r="S7" t="n">
        <v>40.63</v>
      </c>
      <c r="T7" t="n">
        <v>17005.84</v>
      </c>
      <c r="U7" t="n">
        <v>0.48</v>
      </c>
      <c r="V7" t="n">
        <v>0.75</v>
      </c>
      <c r="W7" t="n">
        <v>2.67</v>
      </c>
      <c r="X7" t="n">
        <v>1.03</v>
      </c>
      <c r="Y7" t="n">
        <v>0.5</v>
      </c>
      <c r="Z7" t="n">
        <v>10</v>
      </c>
      <c r="AA7" t="n">
        <v>322.4343581692286</v>
      </c>
      <c r="AB7" t="n">
        <v>441.1689136470862</v>
      </c>
      <c r="AC7" t="n">
        <v>399.0643717130666</v>
      </c>
      <c r="AD7" t="n">
        <v>322434.3581692287</v>
      </c>
      <c r="AE7" t="n">
        <v>441168.9136470862</v>
      </c>
      <c r="AF7" t="n">
        <v>1.802771598502453e-06</v>
      </c>
      <c r="AG7" t="n">
        <v>0.646875</v>
      </c>
      <c r="AH7" t="n">
        <v>399064.3717130666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3.2544</v>
      </c>
      <c r="E8" t="n">
        <v>30.73</v>
      </c>
      <c r="F8" t="n">
        <v>27.7</v>
      </c>
      <c r="G8" t="n">
        <v>53.62</v>
      </c>
      <c r="H8" t="n">
        <v>0.88</v>
      </c>
      <c r="I8" t="n">
        <v>31</v>
      </c>
      <c r="J8" t="n">
        <v>141.31</v>
      </c>
      <c r="K8" t="n">
        <v>46.47</v>
      </c>
      <c r="L8" t="n">
        <v>7</v>
      </c>
      <c r="M8" t="n">
        <v>29</v>
      </c>
      <c r="N8" t="n">
        <v>22.85</v>
      </c>
      <c r="O8" t="n">
        <v>17662.75</v>
      </c>
      <c r="P8" t="n">
        <v>291.43</v>
      </c>
      <c r="Q8" t="n">
        <v>446.56</v>
      </c>
      <c r="R8" t="n">
        <v>79.87</v>
      </c>
      <c r="S8" t="n">
        <v>40.63</v>
      </c>
      <c r="T8" t="n">
        <v>14429.89</v>
      </c>
      <c r="U8" t="n">
        <v>0.51</v>
      </c>
      <c r="V8" t="n">
        <v>0.75</v>
      </c>
      <c r="W8" t="n">
        <v>2.66</v>
      </c>
      <c r="X8" t="n">
        <v>0.88</v>
      </c>
      <c r="Y8" t="n">
        <v>0.5</v>
      </c>
      <c r="Z8" t="n">
        <v>10</v>
      </c>
      <c r="AA8" t="n">
        <v>315.7892423895635</v>
      </c>
      <c r="AB8" t="n">
        <v>432.0767730755303</v>
      </c>
      <c r="AC8" t="n">
        <v>390.8399722767606</v>
      </c>
      <c r="AD8" t="n">
        <v>315789.2423895635</v>
      </c>
      <c r="AE8" t="n">
        <v>432076.7730755303</v>
      </c>
      <c r="AF8" t="n">
        <v>1.821691576155493e-06</v>
      </c>
      <c r="AG8" t="n">
        <v>0.6402083333333334</v>
      </c>
      <c r="AH8" t="n">
        <v>390839.9722767607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3.278</v>
      </c>
      <c r="E9" t="n">
        <v>30.51</v>
      </c>
      <c r="F9" t="n">
        <v>27.59</v>
      </c>
      <c r="G9" t="n">
        <v>61.31</v>
      </c>
      <c r="H9" t="n">
        <v>0.99</v>
      </c>
      <c r="I9" t="n">
        <v>27</v>
      </c>
      <c r="J9" t="n">
        <v>142.68</v>
      </c>
      <c r="K9" t="n">
        <v>46.47</v>
      </c>
      <c r="L9" t="n">
        <v>8</v>
      </c>
      <c r="M9" t="n">
        <v>25</v>
      </c>
      <c r="N9" t="n">
        <v>23.21</v>
      </c>
      <c r="O9" t="n">
        <v>17831.04</v>
      </c>
      <c r="P9" t="n">
        <v>288.13</v>
      </c>
      <c r="Q9" t="n">
        <v>446.59</v>
      </c>
      <c r="R9" t="n">
        <v>75.98999999999999</v>
      </c>
      <c r="S9" t="n">
        <v>40.63</v>
      </c>
      <c r="T9" t="n">
        <v>12511.66</v>
      </c>
      <c r="U9" t="n">
        <v>0.53</v>
      </c>
      <c r="V9" t="n">
        <v>0.75</v>
      </c>
      <c r="W9" t="n">
        <v>2.66</v>
      </c>
      <c r="X9" t="n">
        <v>0.76</v>
      </c>
      <c r="Y9" t="n">
        <v>0.5</v>
      </c>
      <c r="Z9" t="n">
        <v>10</v>
      </c>
      <c r="AA9" t="n">
        <v>310.7180959958614</v>
      </c>
      <c r="AB9" t="n">
        <v>425.1382068564778</v>
      </c>
      <c r="AC9" t="n">
        <v>384.5636130793157</v>
      </c>
      <c r="AD9" t="n">
        <v>310718.0959958614</v>
      </c>
      <c r="AE9" t="n">
        <v>425138.2068564778</v>
      </c>
      <c r="AF9" t="n">
        <v>1.834901974753474e-06</v>
      </c>
      <c r="AG9" t="n">
        <v>0.635625</v>
      </c>
      <c r="AH9" t="n">
        <v>384563.6130793157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3.2986</v>
      </c>
      <c r="E10" t="n">
        <v>30.32</v>
      </c>
      <c r="F10" t="n">
        <v>27.48</v>
      </c>
      <c r="G10" t="n">
        <v>68.70999999999999</v>
      </c>
      <c r="H10" t="n">
        <v>1.11</v>
      </c>
      <c r="I10" t="n">
        <v>24</v>
      </c>
      <c r="J10" t="n">
        <v>144.05</v>
      </c>
      <c r="K10" t="n">
        <v>46.47</v>
      </c>
      <c r="L10" t="n">
        <v>9</v>
      </c>
      <c r="M10" t="n">
        <v>22</v>
      </c>
      <c r="N10" t="n">
        <v>23.58</v>
      </c>
      <c r="O10" t="n">
        <v>17999.83</v>
      </c>
      <c r="P10" t="n">
        <v>285.16</v>
      </c>
      <c r="Q10" t="n">
        <v>446.57</v>
      </c>
      <c r="R10" t="n">
        <v>72.73999999999999</v>
      </c>
      <c r="S10" t="n">
        <v>40.63</v>
      </c>
      <c r="T10" t="n">
        <v>10898.22</v>
      </c>
      <c r="U10" t="n">
        <v>0.5600000000000001</v>
      </c>
      <c r="V10" t="n">
        <v>0.76</v>
      </c>
      <c r="W10" t="n">
        <v>2.64</v>
      </c>
      <c r="X10" t="n">
        <v>0.65</v>
      </c>
      <c r="Y10" t="n">
        <v>0.5</v>
      </c>
      <c r="Z10" t="n">
        <v>10</v>
      </c>
      <c r="AA10" t="n">
        <v>306.2379165762558</v>
      </c>
      <c r="AB10" t="n">
        <v>419.008227723007</v>
      </c>
      <c r="AC10" t="n">
        <v>379.0186705508636</v>
      </c>
      <c r="AD10" t="n">
        <v>306237.9165762558</v>
      </c>
      <c r="AE10" t="n">
        <v>419008.227723007</v>
      </c>
      <c r="AF10" t="n">
        <v>1.846433085394085e-06</v>
      </c>
      <c r="AG10" t="n">
        <v>0.6316666666666667</v>
      </c>
      <c r="AH10" t="n">
        <v>379018.6705508636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3.3107</v>
      </c>
      <c r="E11" t="n">
        <v>30.21</v>
      </c>
      <c r="F11" t="n">
        <v>27.43</v>
      </c>
      <c r="G11" t="n">
        <v>74.8</v>
      </c>
      <c r="H11" t="n">
        <v>1.22</v>
      </c>
      <c r="I11" t="n">
        <v>22</v>
      </c>
      <c r="J11" t="n">
        <v>145.42</v>
      </c>
      <c r="K11" t="n">
        <v>46.47</v>
      </c>
      <c r="L11" t="n">
        <v>10</v>
      </c>
      <c r="M11" t="n">
        <v>20</v>
      </c>
      <c r="N11" t="n">
        <v>23.95</v>
      </c>
      <c r="O11" t="n">
        <v>18169.15</v>
      </c>
      <c r="P11" t="n">
        <v>281.83</v>
      </c>
      <c r="Q11" t="n">
        <v>446.6</v>
      </c>
      <c r="R11" t="n">
        <v>70.7</v>
      </c>
      <c r="S11" t="n">
        <v>40.63</v>
      </c>
      <c r="T11" t="n">
        <v>9892</v>
      </c>
      <c r="U11" t="n">
        <v>0.57</v>
      </c>
      <c r="V11" t="n">
        <v>0.76</v>
      </c>
      <c r="W11" t="n">
        <v>2.64</v>
      </c>
      <c r="X11" t="n">
        <v>0.6</v>
      </c>
      <c r="Y11" t="n">
        <v>0.5</v>
      </c>
      <c r="Z11" t="n">
        <v>10</v>
      </c>
      <c r="AA11" t="n">
        <v>302.5233715570299</v>
      </c>
      <c r="AB11" t="n">
        <v>413.9258233535414</v>
      </c>
      <c r="AC11" t="n">
        <v>374.4213237212204</v>
      </c>
      <c r="AD11" t="n">
        <v>302523.3715570298</v>
      </c>
      <c r="AE11" t="n">
        <v>413925.8233535414</v>
      </c>
      <c r="AF11" t="n">
        <v>1.853206213488813e-06</v>
      </c>
      <c r="AG11" t="n">
        <v>0.629375</v>
      </c>
      <c r="AH11" t="n">
        <v>374421.3237212204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3.3222</v>
      </c>
      <c r="E12" t="n">
        <v>30.1</v>
      </c>
      <c r="F12" t="n">
        <v>27.38</v>
      </c>
      <c r="G12" t="n">
        <v>82.13</v>
      </c>
      <c r="H12" t="n">
        <v>1.33</v>
      </c>
      <c r="I12" t="n">
        <v>20</v>
      </c>
      <c r="J12" t="n">
        <v>146.8</v>
      </c>
      <c r="K12" t="n">
        <v>46.47</v>
      </c>
      <c r="L12" t="n">
        <v>11</v>
      </c>
      <c r="M12" t="n">
        <v>18</v>
      </c>
      <c r="N12" t="n">
        <v>24.33</v>
      </c>
      <c r="O12" t="n">
        <v>18338.99</v>
      </c>
      <c r="P12" t="n">
        <v>279.85</v>
      </c>
      <c r="Q12" t="n">
        <v>446.59</v>
      </c>
      <c r="R12" t="n">
        <v>69.12</v>
      </c>
      <c r="S12" t="n">
        <v>40.63</v>
      </c>
      <c r="T12" t="n">
        <v>9112.459999999999</v>
      </c>
      <c r="U12" t="n">
        <v>0.59</v>
      </c>
      <c r="V12" t="n">
        <v>0.76</v>
      </c>
      <c r="W12" t="n">
        <v>2.64</v>
      </c>
      <c r="X12" t="n">
        <v>0.55</v>
      </c>
      <c r="Y12" t="n">
        <v>0.5</v>
      </c>
      <c r="Z12" t="n">
        <v>10</v>
      </c>
      <c r="AA12" t="n">
        <v>299.8718723595998</v>
      </c>
      <c r="AB12" t="n">
        <v>410.2979251757288</v>
      </c>
      <c r="AC12" t="n">
        <v>371.1396670537112</v>
      </c>
      <c r="AD12" t="n">
        <v>299871.8723595997</v>
      </c>
      <c r="AE12" t="n">
        <v>410297.9251757288</v>
      </c>
      <c r="AF12" t="n">
        <v>1.859643483992066e-06</v>
      </c>
      <c r="AG12" t="n">
        <v>0.6270833333333333</v>
      </c>
      <c r="AH12" t="n">
        <v>371139.6670537112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3.3362</v>
      </c>
      <c r="E13" t="n">
        <v>29.97</v>
      </c>
      <c r="F13" t="n">
        <v>27.3</v>
      </c>
      <c r="G13" t="n">
        <v>91.01000000000001</v>
      </c>
      <c r="H13" t="n">
        <v>1.43</v>
      </c>
      <c r="I13" t="n">
        <v>18</v>
      </c>
      <c r="J13" t="n">
        <v>148.18</v>
      </c>
      <c r="K13" t="n">
        <v>46.47</v>
      </c>
      <c r="L13" t="n">
        <v>12</v>
      </c>
      <c r="M13" t="n">
        <v>16</v>
      </c>
      <c r="N13" t="n">
        <v>24.71</v>
      </c>
      <c r="O13" t="n">
        <v>18509.36</v>
      </c>
      <c r="P13" t="n">
        <v>277.31</v>
      </c>
      <c r="Q13" t="n">
        <v>446.56</v>
      </c>
      <c r="R13" t="n">
        <v>66.7</v>
      </c>
      <c r="S13" t="n">
        <v>40.63</v>
      </c>
      <c r="T13" t="n">
        <v>7911.69</v>
      </c>
      <c r="U13" t="n">
        <v>0.61</v>
      </c>
      <c r="V13" t="n">
        <v>0.76</v>
      </c>
      <c r="W13" t="n">
        <v>2.64</v>
      </c>
      <c r="X13" t="n">
        <v>0.48</v>
      </c>
      <c r="Y13" t="n">
        <v>0.5</v>
      </c>
      <c r="Z13" t="n">
        <v>10</v>
      </c>
      <c r="AA13" t="n">
        <v>296.5109310832962</v>
      </c>
      <c r="AB13" t="n">
        <v>405.6993370472258</v>
      </c>
      <c r="AC13" t="n">
        <v>366.9799617220334</v>
      </c>
      <c r="AD13" t="n">
        <v>296510.9310832961</v>
      </c>
      <c r="AE13" t="n">
        <v>405699.3370472257</v>
      </c>
      <c r="AF13" t="n">
        <v>1.867480161126461e-06</v>
      </c>
      <c r="AG13" t="n">
        <v>0.624375</v>
      </c>
      <c r="AH13" t="n">
        <v>366979.9617220334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3.3409</v>
      </c>
      <c r="E14" t="n">
        <v>29.93</v>
      </c>
      <c r="F14" t="n">
        <v>27.29</v>
      </c>
      <c r="G14" t="n">
        <v>96.31</v>
      </c>
      <c r="H14" t="n">
        <v>1.54</v>
      </c>
      <c r="I14" t="n">
        <v>17</v>
      </c>
      <c r="J14" t="n">
        <v>149.56</v>
      </c>
      <c r="K14" t="n">
        <v>46.47</v>
      </c>
      <c r="L14" t="n">
        <v>13</v>
      </c>
      <c r="M14" t="n">
        <v>15</v>
      </c>
      <c r="N14" t="n">
        <v>25.1</v>
      </c>
      <c r="O14" t="n">
        <v>18680.25</v>
      </c>
      <c r="P14" t="n">
        <v>274.99</v>
      </c>
      <c r="Q14" t="n">
        <v>446.56</v>
      </c>
      <c r="R14" t="n">
        <v>66.23999999999999</v>
      </c>
      <c r="S14" t="n">
        <v>40.63</v>
      </c>
      <c r="T14" t="n">
        <v>7685.67</v>
      </c>
      <c r="U14" t="n">
        <v>0.61</v>
      </c>
      <c r="V14" t="n">
        <v>0.76</v>
      </c>
      <c r="W14" t="n">
        <v>2.64</v>
      </c>
      <c r="X14" t="n">
        <v>0.46</v>
      </c>
      <c r="Y14" t="n">
        <v>0.5</v>
      </c>
      <c r="Z14" t="n">
        <v>10</v>
      </c>
      <c r="AA14" t="n">
        <v>294.3832946845144</v>
      </c>
      <c r="AB14" t="n">
        <v>402.7882110617193</v>
      </c>
      <c r="AC14" t="n">
        <v>364.3466695147928</v>
      </c>
      <c r="AD14" t="n">
        <v>294383.2946845144</v>
      </c>
      <c r="AE14" t="n">
        <v>402788.2110617193</v>
      </c>
      <c r="AF14" t="n">
        <v>1.870111045593008e-06</v>
      </c>
      <c r="AG14" t="n">
        <v>0.6235416666666667</v>
      </c>
      <c r="AH14" t="n">
        <v>364346.6695147928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3.3562</v>
      </c>
      <c r="E15" t="n">
        <v>29.8</v>
      </c>
      <c r="F15" t="n">
        <v>27.21</v>
      </c>
      <c r="G15" t="n">
        <v>108.83</v>
      </c>
      <c r="H15" t="n">
        <v>1.64</v>
      </c>
      <c r="I15" t="n">
        <v>15</v>
      </c>
      <c r="J15" t="n">
        <v>150.95</v>
      </c>
      <c r="K15" t="n">
        <v>46.47</v>
      </c>
      <c r="L15" t="n">
        <v>14</v>
      </c>
      <c r="M15" t="n">
        <v>13</v>
      </c>
      <c r="N15" t="n">
        <v>25.49</v>
      </c>
      <c r="O15" t="n">
        <v>18851.69</v>
      </c>
      <c r="P15" t="n">
        <v>271.47</v>
      </c>
      <c r="Q15" t="n">
        <v>446.56</v>
      </c>
      <c r="R15" t="n">
        <v>63.51</v>
      </c>
      <c r="S15" t="n">
        <v>40.63</v>
      </c>
      <c r="T15" t="n">
        <v>6327.67</v>
      </c>
      <c r="U15" t="n">
        <v>0.64</v>
      </c>
      <c r="V15" t="n">
        <v>0.76</v>
      </c>
      <c r="W15" t="n">
        <v>2.63</v>
      </c>
      <c r="X15" t="n">
        <v>0.38</v>
      </c>
      <c r="Y15" t="n">
        <v>0.5</v>
      </c>
      <c r="Z15" t="n">
        <v>10</v>
      </c>
      <c r="AA15" t="n">
        <v>290.2464840775432</v>
      </c>
      <c r="AB15" t="n">
        <v>397.1280442860577</v>
      </c>
      <c r="AC15" t="n">
        <v>359.2267011121064</v>
      </c>
      <c r="AD15" t="n">
        <v>290246.4840775432</v>
      </c>
      <c r="AE15" t="n">
        <v>397128.0442860577</v>
      </c>
      <c r="AF15" t="n">
        <v>1.878675414175598e-06</v>
      </c>
      <c r="AG15" t="n">
        <v>0.6208333333333333</v>
      </c>
      <c r="AH15" t="n">
        <v>359226.7011121064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3.36</v>
      </c>
      <c r="E16" t="n">
        <v>29.76</v>
      </c>
      <c r="F16" t="n">
        <v>27.2</v>
      </c>
      <c r="G16" t="n">
        <v>116.57</v>
      </c>
      <c r="H16" t="n">
        <v>1.74</v>
      </c>
      <c r="I16" t="n">
        <v>14</v>
      </c>
      <c r="J16" t="n">
        <v>152.35</v>
      </c>
      <c r="K16" t="n">
        <v>46.47</v>
      </c>
      <c r="L16" t="n">
        <v>15</v>
      </c>
      <c r="M16" t="n">
        <v>12</v>
      </c>
      <c r="N16" t="n">
        <v>25.88</v>
      </c>
      <c r="O16" t="n">
        <v>19023.66</v>
      </c>
      <c r="P16" t="n">
        <v>270.45</v>
      </c>
      <c r="Q16" t="n">
        <v>446.58</v>
      </c>
      <c r="R16" t="n">
        <v>63.38</v>
      </c>
      <c r="S16" t="n">
        <v>40.63</v>
      </c>
      <c r="T16" t="n">
        <v>6270.67</v>
      </c>
      <c r="U16" t="n">
        <v>0.64</v>
      </c>
      <c r="V16" t="n">
        <v>0.76</v>
      </c>
      <c r="W16" t="n">
        <v>2.63</v>
      </c>
      <c r="X16" t="n">
        <v>0.37</v>
      </c>
      <c r="Y16" t="n">
        <v>0.5</v>
      </c>
      <c r="Z16" t="n">
        <v>10</v>
      </c>
      <c r="AA16" t="n">
        <v>289.1520968702125</v>
      </c>
      <c r="AB16" t="n">
        <v>395.6306554280318</v>
      </c>
      <c r="AC16" t="n">
        <v>357.8722209450921</v>
      </c>
      <c r="AD16" t="n">
        <v>289152.0968702125</v>
      </c>
      <c r="AE16" t="n">
        <v>395630.6554280319</v>
      </c>
      <c r="AF16" t="n">
        <v>1.880802512254934e-06</v>
      </c>
      <c r="AG16" t="n">
        <v>0.62</v>
      </c>
      <c r="AH16" t="n">
        <v>357872.2209450921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3.3655</v>
      </c>
      <c r="E17" t="n">
        <v>29.71</v>
      </c>
      <c r="F17" t="n">
        <v>27.18</v>
      </c>
      <c r="G17" t="n">
        <v>125.44</v>
      </c>
      <c r="H17" t="n">
        <v>1.84</v>
      </c>
      <c r="I17" t="n">
        <v>13</v>
      </c>
      <c r="J17" t="n">
        <v>153.75</v>
      </c>
      <c r="K17" t="n">
        <v>46.47</v>
      </c>
      <c r="L17" t="n">
        <v>16</v>
      </c>
      <c r="M17" t="n">
        <v>11</v>
      </c>
      <c r="N17" t="n">
        <v>26.28</v>
      </c>
      <c r="O17" t="n">
        <v>19196.18</v>
      </c>
      <c r="P17" t="n">
        <v>267.12</v>
      </c>
      <c r="Q17" t="n">
        <v>446.56</v>
      </c>
      <c r="R17" t="n">
        <v>62.69</v>
      </c>
      <c r="S17" t="n">
        <v>40.63</v>
      </c>
      <c r="T17" t="n">
        <v>5930.37</v>
      </c>
      <c r="U17" t="n">
        <v>0.65</v>
      </c>
      <c r="V17" t="n">
        <v>0.76</v>
      </c>
      <c r="W17" t="n">
        <v>2.63</v>
      </c>
      <c r="X17" t="n">
        <v>0.35</v>
      </c>
      <c r="Y17" t="n">
        <v>0.5</v>
      </c>
      <c r="Z17" t="n">
        <v>10</v>
      </c>
      <c r="AA17" t="n">
        <v>286.2226374588734</v>
      </c>
      <c r="AB17" t="n">
        <v>391.6224398228095</v>
      </c>
      <c r="AC17" t="n">
        <v>354.2465438116662</v>
      </c>
      <c r="AD17" t="n">
        <v>286222.6374588733</v>
      </c>
      <c r="AE17" t="n">
        <v>391622.4398228095</v>
      </c>
      <c r="AF17" t="n">
        <v>1.883881206843446e-06</v>
      </c>
      <c r="AG17" t="n">
        <v>0.6189583333333334</v>
      </c>
      <c r="AH17" t="n">
        <v>354246.5438116662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3.366</v>
      </c>
      <c r="E18" t="n">
        <v>29.71</v>
      </c>
      <c r="F18" t="n">
        <v>27.17</v>
      </c>
      <c r="G18" t="n">
        <v>125.42</v>
      </c>
      <c r="H18" t="n">
        <v>1.94</v>
      </c>
      <c r="I18" t="n">
        <v>13</v>
      </c>
      <c r="J18" t="n">
        <v>155.15</v>
      </c>
      <c r="K18" t="n">
        <v>46.47</v>
      </c>
      <c r="L18" t="n">
        <v>17</v>
      </c>
      <c r="M18" t="n">
        <v>11</v>
      </c>
      <c r="N18" t="n">
        <v>26.68</v>
      </c>
      <c r="O18" t="n">
        <v>19369.26</v>
      </c>
      <c r="P18" t="n">
        <v>266.22</v>
      </c>
      <c r="Q18" t="n">
        <v>446.56</v>
      </c>
      <c r="R18" t="n">
        <v>62.73</v>
      </c>
      <c r="S18" t="n">
        <v>40.63</v>
      </c>
      <c r="T18" t="n">
        <v>5950.1</v>
      </c>
      <c r="U18" t="n">
        <v>0.65</v>
      </c>
      <c r="V18" t="n">
        <v>0.76</v>
      </c>
      <c r="W18" t="n">
        <v>2.63</v>
      </c>
      <c r="X18" t="n">
        <v>0.35</v>
      </c>
      <c r="Y18" t="n">
        <v>0.5</v>
      </c>
      <c r="Z18" t="n">
        <v>10</v>
      </c>
      <c r="AA18" t="n">
        <v>285.5008687454592</v>
      </c>
      <c r="AB18" t="n">
        <v>390.6348840269279</v>
      </c>
      <c r="AC18" t="n">
        <v>353.3532389549003</v>
      </c>
      <c r="AD18" t="n">
        <v>285500.8687454592</v>
      </c>
      <c r="AE18" t="n">
        <v>390634.8840269279</v>
      </c>
      <c r="AF18" t="n">
        <v>1.884161088169675e-06</v>
      </c>
      <c r="AG18" t="n">
        <v>0.6189583333333334</v>
      </c>
      <c r="AH18" t="n">
        <v>353353.2389549004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3.3733</v>
      </c>
      <c r="E19" t="n">
        <v>29.64</v>
      </c>
      <c r="F19" t="n">
        <v>27.14</v>
      </c>
      <c r="G19" t="n">
        <v>135.69</v>
      </c>
      <c r="H19" t="n">
        <v>2.04</v>
      </c>
      <c r="I19" t="n">
        <v>12</v>
      </c>
      <c r="J19" t="n">
        <v>156.56</v>
      </c>
      <c r="K19" t="n">
        <v>46.47</v>
      </c>
      <c r="L19" t="n">
        <v>18</v>
      </c>
      <c r="M19" t="n">
        <v>10</v>
      </c>
      <c r="N19" t="n">
        <v>27.09</v>
      </c>
      <c r="O19" t="n">
        <v>19542.89</v>
      </c>
      <c r="P19" t="n">
        <v>263.7</v>
      </c>
      <c r="Q19" t="n">
        <v>446.56</v>
      </c>
      <c r="R19" t="n">
        <v>61.22</v>
      </c>
      <c r="S19" t="n">
        <v>40.63</v>
      </c>
      <c r="T19" t="n">
        <v>5201.44</v>
      </c>
      <c r="U19" t="n">
        <v>0.66</v>
      </c>
      <c r="V19" t="n">
        <v>0.77</v>
      </c>
      <c r="W19" t="n">
        <v>2.63</v>
      </c>
      <c r="X19" t="n">
        <v>0.31</v>
      </c>
      <c r="Y19" t="n">
        <v>0.5</v>
      </c>
      <c r="Z19" t="n">
        <v>10</v>
      </c>
      <c r="AA19" t="n">
        <v>282.979978681686</v>
      </c>
      <c r="AB19" t="n">
        <v>387.185691027853</v>
      </c>
      <c r="AC19" t="n">
        <v>350.2332320946842</v>
      </c>
      <c r="AD19" t="n">
        <v>282979.978681686</v>
      </c>
      <c r="AE19" t="n">
        <v>387185.691027853</v>
      </c>
      <c r="AF19" t="n">
        <v>1.88824735553261e-06</v>
      </c>
      <c r="AG19" t="n">
        <v>0.6175</v>
      </c>
      <c r="AH19" t="n">
        <v>350233.2320946843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3.3801</v>
      </c>
      <c r="E20" t="n">
        <v>29.58</v>
      </c>
      <c r="F20" t="n">
        <v>27.11</v>
      </c>
      <c r="G20" t="n">
        <v>147.85</v>
      </c>
      <c r="H20" t="n">
        <v>2.13</v>
      </c>
      <c r="I20" t="n">
        <v>11</v>
      </c>
      <c r="J20" t="n">
        <v>157.97</v>
      </c>
      <c r="K20" t="n">
        <v>46.47</v>
      </c>
      <c r="L20" t="n">
        <v>19</v>
      </c>
      <c r="M20" t="n">
        <v>9</v>
      </c>
      <c r="N20" t="n">
        <v>27.5</v>
      </c>
      <c r="O20" t="n">
        <v>19717.08</v>
      </c>
      <c r="P20" t="n">
        <v>261.11</v>
      </c>
      <c r="Q20" t="n">
        <v>446.56</v>
      </c>
      <c r="R20" t="n">
        <v>60.21</v>
      </c>
      <c r="S20" t="n">
        <v>40.63</v>
      </c>
      <c r="T20" t="n">
        <v>4700.79</v>
      </c>
      <c r="U20" t="n">
        <v>0.67</v>
      </c>
      <c r="V20" t="n">
        <v>0.77</v>
      </c>
      <c r="W20" t="n">
        <v>2.63</v>
      </c>
      <c r="X20" t="n">
        <v>0.28</v>
      </c>
      <c r="Y20" t="n">
        <v>0.5</v>
      </c>
      <c r="Z20" t="n">
        <v>10</v>
      </c>
      <c r="AA20" t="n">
        <v>280.4615761125635</v>
      </c>
      <c r="AB20" t="n">
        <v>383.7399015286996</v>
      </c>
      <c r="AC20" t="n">
        <v>347.1163039091341</v>
      </c>
      <c r="AD20" t="n">
        <v>280461.5761125635</v>
      </c>
      <c r="AE20" t="n">
        <v>383739.9015286996</v>
      </c>
      <c r="AF20" t="n">
        <v>1.892053741569316e-06</v>
      </c>
      <c r="AG20" t="n">
        <v>0.61625</v>
      </c>
      <c r="AH20" t="n">
        <v>347116.3039091341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3.3793</v>
      </c>
      <c r="E21" t="n">
        <v>29.59</v>
      </c>
      <c r="F21" t="n">
        <v>27.11</v>
      </c>
      <c r="G21" t="n">
        <v>147.88</v>
      </c>
      <c r="H21" t="n">
        <v>2.22</v>
      </c>
      <c r="I21" t="n">
        <v>11</v>
      </c>
      <c r="J21" t="n">
        <v>159.39</v>
      </c>
      <c r="K21" t="n">
        <v>46.47</v>
      </c>
      <c r="L21" t="n">
        <v>20</v>
      </c>
      <c r="M21" t="n">
        <v>9</v>
      </c>
      <c r="N21" t="n">
        <v>27.92</v>
      </c>
      <c r="O21" t="n">
        <v>19891.97</v>
      </c>
      <c r="P21" t="n">
        <v>258.96</v>
      </c>
      <c r="Q21" t="n">
        <v>446.56</v>
      </c>
      <c r="R21" t="n">
        <v>60.48</v>
      </c>
      <c r="S21" t="n">
        <v>40.63</v>
      </c>
      <c r="T21" t="n">
        <v>4835.37</v>
      </c>
      <c r="U21" t="n">
        <v>0.67</v>
      </c>
      <c r="V21" t="n">
        <v>0.77</v>
      </c>
      <c r="W21" t="n">
        <v>2.63</v>
      </c>
      <c r="X21" t="n">
        <v>0.28</v>
      </c>
      <c r="Y21" t="n">
        <v>0.5</v>
      </c>
      <c r="Z21" t="n">
        <v>10</v>
      </c>
      <c r="AA21" t="n">
        <v>278.9890258645677</v>
      </c>
      <c r="AB21" t="n">
        <v>381.7250933150596</v>
      </c>
      <c r="AC21" t="n">
        <v>345.2937861636029</v>
      </c>
      <c r="AD21" t="n">
        <v>278989.0258645677</v>
      </c>
      <c r="AE21" t="n">
        <v>381725.0933150596</v>
      </c>
      <c r="AF21" t="n">
        <v>1.891605931447351e-06</v>
      </c>
      <c r="AG21" t="n">
        <v>0.6164583333333333</v>
      </c>
      <c r="AH21" t="n">
        <v>345293.786163603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3.3857</v>
      </c>
      <c r="E22" t="n">
        <v>29.54</v>
      </c>
      <c r="F22" t="n">
        <v>27.08</v>
      </c>
      <c r="G22" t="n">
        <v>162.5</v>
      </c>
      <c r="H22" t="n">
        <v>2.31</v>
      </c>
      <c r="I22" t="n">
        <v>10</v>
      </c>
      <c r="J22" t="n">
        <v>160.81</v>
      </c>
      <c r="K22" t="n">
        <v>46.47</v>
      </c>
      <c r="L22" t="n">
        <v>21</v>
      </c>
      <c r="M22" t="n">
        <v>8</v>
      </c>
      <c r="N22" t="n">
        <v>28.34</v>
      </c>
      <c r="O22" t="n">
        <v>20067.32</v>
      </c>
      <c r="P22" t="n">
        <v>256.85</v>
      </c>
      <c r="Q22" t="n">
        <v>446.56</v>
      </c>
      <c r="R22" t="n">
        <v>59.56</v>
      </c>
      <c r="S22" t="n">
        <v>40.63</v>
      </c>
      <c r="T22" t="n">
        <v>4382.44</v>
      </c>
      <c r="U22" t="n">
        <v>0.68</v>
      </c>
      <c r="V22" t="n">
        <v>0.77</v>
      </c>
      <c r="W22" t="n">
        <v>2.62</v>
      </c>
      <c r="X22" t="n">
        <v>0.26</v>
      </c>
      <c r="Y22" t="n">
        <v>0.5</v>
      </c>
      <c r="Z22" t="n">
        <v>10</v>
      </c>
      <c r="AA22" t="n">
        <v>276.8589946392773</v>
      </c>
      <c r="AB22" t="n">
        <v>378.8106906222718</v>
      </c>
      <c r="AC22" t="n">
        <v>342.6575299734248</v>
      </c>
      <c r="AD22" t="n">
        <v>276858.9946392773</v>
      </c>
      <c r="AE22" t="n">
        <v>378810.6906222718</v>
      </c>
      <c r="AF22" t="n">
        <v>1.895188412423074e-06</v>
      </c>
      <c r="AG22" t="n">
        <v>0.6154166666666666</v>
      </c>
      <c r="AH22" t="n">
        <v>342657.5299734248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3.3862</v>
      </c>
      <c r="E23" t="n">
        <v>29.53</v>
      </c>
      <c r="F23" t="n">
        <v>27.08</v>
      </c>
      <c r="G23" t="n">
        <v>162.47</v>
      </c>
      <c r="H23" t="n">
        <v>2.4</v>
      </c>
      <c r="I23" t="n">
        <v>10</v>
      </c>
      <c r="J23" t="n">
        <v>162.24</v>
      </c>
      <c r="K23" t="n">
        <v>46.47</v>
      </c>
      <c r="L23" t="n">
        <v>22</v>
      </c>
      <c r="M23" t="n">
        <v>8</v>
      </c>
      <c r="N23" t="n">
        <v>28.77</v>
      </c>
      <c r="O23" t="n">
        <v>20243.25</v>
      </c>
      <c r="P23" t="n">
        <v>252.42</v>
      </c>
      <c r="Q23" t="n">
        <v>446.56</v>
      </c>
      <c r="R23" t="n">
        <v>59.41</v>
      </c>
      <c r="S23" t="n">
        <v>40.63</v>
      </c>
      <c r="T23" t="n">
        <v>4306.86</v>
      </c>
      <c r="U23" t="n">
        <v>0.68</v>
      </c>
      <c r="V23" t="n">
        <v>0.77</v>
      </c>
      <c r="W23" t="n">
        <v>2.63</v>
      </c>
      <c r="X23" t="n">
        <v>0.25</v>
      </c>
      <c r="Y23" t="n">
        <v>0.5</v>
      </c>
      <c r="Z23" t="n">
        <v>10</v>
      </c>
      <c r="AA23" t="n">
        <v>273.6536874182686</v>
      </c>
      <c r="AB23" t="n">
        <v>374.4250478743133</v>
      </c>
      <c r="AC23" t="n">
        <v>338.6904468140432</v>
      </c>
      <c r="AD23" t="n">
        <v>273653.6874182686</v>
      </c>
      <c r="AE23" t="n">
        <v>374425.0478743133</v>
      </c>
      <c r="AF23" t="n">
        <v>1.895468293749303e-06</v>
      </c>
      <c r="AG23" t="n">
        <v>0.6152083333333334</v>
      </c>
      <c r="AH23" t="n">
        <v>338690.4468140432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3.3921</v>
      </c>
      <c r="E24" t="n">
        <v>29.48</v>
      </c>
      <c r="F24" t="n">
        <v>27.05</v>
      </c>
      <c r="G24" t="n">
        <v>180.36</v>
      </c>
      <c r="H24" t="n">
        <v>2.49</v>
      </c>
      <c r="I24" t="n">
        <v>9</v>
      </c>
      <c r="J24" t="n">
        <v>163.67</v>
      </c>
      <c r="K24" t="n">
        <v>46.47</v>
      </c>
      <c r="L24" t="n">
        <v>23</v>
      </c>
      <c r="M24" t="n">
        <v>7</v>
      </c>
      <c r="N24" t="n">
        <v>29.2</v>
      </c>
      <c r="O24" t="n">
        <v>20419.76</v>
      </c>
      <c r="P24" t="n">
        <v>251.61</v>
      </c>
      <c r="Q24" t="n">
        <v>446.56</v>
      </c>
      <c r="R24" t="n">
        <v>58.67</v>
      </c>
      <c r="S24" t="n">
        <v>40.63</v>
      </c>
      <c r="T24" t="n">
        <v>3940.42</v>
      </c>
      <c r="U24" t="n">
        <v>0.6899999999999999</v>
      </c>
      <c r="V24" t="n">
        <v>0.77</v>
      </c>
      <c r="W24" t="n">
        <v>2.62</v>
      </c>
      <c r="X24" t="n">
        <v>0.23</v>
      </c>
      <c r="Y24" t="n">
        <v>0.5</v>
      </c>
      <c r="Z24" t="n">
        <v>10</v>
      </c>
      <c r="AA24" t="n">
        <v>272.5043896984101</v>
      </c>
      <c r="AB24" t="n">
        <v>372.8525280305658</v>
      </c>
      <c r="AC24" t="n">
        <v>337.2680060571376</v>
      </c>
      <c r="AD24" t="n">
        <v>272504.3896984101</v>
      </c>
      <c r="AE24" t="n">
        <v>372852.5280305658</v>
      </c>
      <c r="AF24" t="n">
        <v>1.898770893398798e-06</v>
      </c>
      <c r="AG24" t="n">
        <v>0.6141666666666666</v>
      </c>
      <c r="AH24" t="n">
        <v>337268.0060571376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3.3916</v>
      </c>
      <c r="E25" t="n">
        <v>29.48</v>
      </c>
      <c r="F25" t="n">
        <v>27.06</v>
      </c>
      <c r="G25" t="n">
        <v>180.4</v>
      </c>
      <c r="H25" t="n">
        <v>2.58</v>
      </c>
      <c r="I25" t="n">
        <v>9</v>
      </c>
      <c r="J25" t="n">
        <v>165.1</v>
      </c>
      <c r="K25" t="n">
        <v>46.47</v>
      </c>
      <c r="L25" t="n">
        <v>24</v>
      </c>
      <c r="M25" t="n">
        <v>6</v>
      </c>
      <c r="N25" t="n">
        <v>29.64</v>
      </c>
      <c r="O25" t="n">
        <v>20596.86</v>
      </c>
      <c r="P25" t="n">
        <v>250.64</v>
      </c>
      <c r="Q25" t="n">
        <v>446.56</v>
      </c>
      <c r="R25" t="n">
        <v>58.75</v>
      </c>
      <c r="S25" t="n">
        <v>40.63</v>
      </c>
      <c r="T25" t="n">
        <v>3979.66</v>
      </c>
      <c r="U25" t="n">
        <v>0.6899999999999999</v>
      </c>
      <c r="V25" t="n">
        <v>0.77</v>
      </c>
      <c r="W25" t="n">
        <v>2.62</v>
      </c>
      <c r="X25" t="n">
        <v>0.23</v>
      </c>
      <c r="Y25" t="n">
        <v>0.5</v>
      </c>
      <c r="Z25" t="n">
        <v>10</v>
      </c>
      <c r="AA25" t="n">
        <v>271.8851396955429</v>
      </c>
      <c r="AB25" t="n">
        <v>372.005242857261</v>
      </c>
      <c r="AC25" t="n">
        <v>336.5015845916008</v>
      </c>
      <c r="AD25" t="n">
        <v>271885.1396955429</v>
      </c>
      <c r="AE25" t="n">
        <v>372005.242857261</v>
      </c>
      <c r="AF25" t="n">
        <v>1.898491012072569e-06</v>
      </c>
      <c r="AG25" t="n">
        <v>0.6141666666666666</v>
      </c>
      <c r="AH25" t="n">
        <v>336501.5845916008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3.3912</v>
      </c>
      <c r="E26" t="n">
        <v>29.49</v>
      </c>
      <c r="F26" t="n">
        <v>27.06</v>
      </c>
      <c r="G26" t="n">
        <v>180.42</v>
      </c>
      <c r="H26" t="n">
        <v>2.66</v>
      </c>
      <c r="I26" t="n">
        <v>9</v>
      </c>
      <c r="J26" t="n">
        <v>166.54</v>
      </c>
      <c r="K26" t="n">
        <v>46.47</v>
      </c>
      <c r="L26" t="n">
        <v>25</v>
      </c>
      <c r="M26" t="n">
        <v>5</v>
      </c>
      <c r="N26" t="n">
        <v>30.08</v>
      </c>
      <c r="O26" t="n">
        <v>20774.56</v>
      </c>
      <c r="P26" t="n">
        <v>248.09</v>
      </c>
      <c r="Q26" t="n">
        <v>446.56</v>
      </c>
      <c r="R26" t="n">
        <v>58.84</v>
      </c>
      <c r="S26" t="n">
        <v>40.63</v>
      </c>
      <c r="T26" t="n">
        <v>4027.38</v>
      </c>
      <c r="U26" t="n">
        <v>0.6899999999999999</v>
      </c>
      <c r="V26" t="n">
        <v>0.77</v>
      </c>
      <c r="W26" t="n">
        <v>2.63</v>
      </c>
      <c r="X26" t="n">
        <v>0.24</v>
      </c>
      <c r="Y26" t="n">
        <v>0.5</v>
      </c>
      <c r="Z26" t="n">
        <v>10</v>
      </c>
      <c r="AA26" t="n">
        <v>270.098865210549</v>
      </c>
      <c r="AB26" t="n">
        <v>369.5611833020238</v>
      </c>
      <c r="AC26" t="n">
        <v>334.2907826500563</v>
      </c>
      <c r="AD26" t="n">
        <v>270098.865210549</v>
      </c>
      <c r="AE26" t="n">
        <v>369561.1833020238</v>
      </c>
      <c r="AF26" t="n">
        <v>1.898267107011587e-06</v>
      </c>
      <c r="AG26" t="n">
        <v>0.614375</v>
      </c>
      <c r="AH26" t="n">
        <v>334290.7826500563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3.3977</v>
      </c>
      <c r="E27" t="n">
        <v>29.43</v>
      </c>
      <c r="F27" t="n">
        <v>27.03</v>
      </c>
      <c r="G27" t="n">
        <v>202.75</v>
      </c>
      <c r="H27" t="n">
        <v>2.74</v>
      </c>
      <c r="I27" t="n">
        <v>8</v>
      </c>
      <c r="J27" t="n">
        <v>167.99</v>
      </c>
      <c r="K27" t="n">
        <v>46.47</v>
      </c>
      <c r="L27" t="n">
        <v>26</v>
      </c>
      <c r="M27" t="n">
        <v>1</v>
      </c>
      <c r="N27" t="n">
        <v>30.52</v>
      </c>
      <c r="O27" t="n">
        <v>20952.87</v>
      </c>
      <c r="P27" t="n">
        <v>247.03</v>
      </c>
      <c r="Q27" t="n">
        <v>446.56</v>
      </c>
      <c r="R27" t="n">
        <v>57.63</v>
      </c>
      <c r="S27" t="n">
        <v>40.63</v>
      </c>
      <c r="T27" t="n">
        <v>3423.68</v>
      </c>
      <c r="U27" t="n">
        <v>0.7</v>
      </c>
      <c r="V27" t="n">
        <v>0.77</v>
      </c>
      <c r="W27" t="n">
        <v>2.63</v>
      </c>
      <c r="X27" t="n">
        <v>0.21</v>
      </c>
      <c r="Y27" t="n">
        <v>0.5</v>
      </c>
      <c r="Z27" t="n">
        <v>10</v>
      </c>
      <c r="AA27" t="n">
        <v>268.731853124376</v>
      </c>
      <c r="AB27" t="n">
        <v>367.6907770574051</v>
      </c>
      <c r="AC27" t="n">
        <v>332.5988853522923</v>
      </c>
      <c r="AD27" t="n">
        <v>268731.853124376</v>
      </c>
      <c r="AE27" t="n">
        <v>367690.777057405</v>
      </c>
      <c r="AF27" t="n">
        <v>1.901905564252556e-06</v>
      </c>
      <c r="AG27" t="n">
        <v>0.613125</v>
      </c>
      <c r="AH27" t="n">
        <v>332598.8853522923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3.3979</v>
      </c>
      <c r="E28" t="n">
        <v>29.43</v>
      </c>
      <c r="F28" t="n">
        <v>27.03</v>
      </c>
      <c r="G28" t="n">
        <v>202.74</v>
      </c>
      <c r="H28" t="n">
        <v>2.82</v>
      </c>
      <c r="I28" t="n">
        <v>8</v>
      </c>
      <c r="J28" t="n">
        <v>169.44</v>
      </c>
      <c r="K28" t="n">
        <v>46.47</v>
      </c>
      <c r="L28" t="n">
        <v>27</v>
      </c>
      <c r="M28" t="n">
        <v>1</v>
      </c>
      <c r="N28" t="n">
        <v>30.97</v>
      </c>
      <c r="O28" t="n">
        <v>21131.78</v>
      </c>
      <c r="P28" t="n">
        <v>248.7</v>
      </c>
      <c r="Q28" t="n">
        <v>446.56</v>
      </c>
      <c r="R28" t="n">
        <v>57.56</v>
      </c>
      <c r="S28" t="n">
        <v>40.63</v>
      </c>
      <c r="T28" t="n">
        <v>3390.22</v>
      </c>
      <c r="U28" t="n">
        <v>0.71</v>
      </c>
      <c r="V28" t="n">
        <v>0.77</v>
      </c>
      <c r="W28" t="n">
        <v>2.63</v>
      </c>
      <c r="X28" t="n">
        <v>0.2</v>
      </c>
      <c r="Y28" t="n">
        <v>0.5</v>
      </c>
      <c r="Z28" t="n">
        <v>10</v>
      </c>
      <c r="AA28" t="n">
        <v>269.9049929677718</v>
      </c>
      <c r="AB28" t="n">
        <v>369.2959187464164</v>
      </c>
      <c r="AC28" t="n">
        <v>334.0508345713349</v>
      </c>
      <c r="AD28" t="n">
        <v>269904.9929677718</v>
      </c>
      <c r="AE28" t="n">
        <v>369295.9187464164</v>
      </c>
      <c r="AF28" t="n">
        <v>1.902017516783048e-06</v>
      </c>
      <c r="AG28" t="n">
        <v>0.613125</v>
      </c>
      <c r="AH28" t="n">
        <v>334050.8345713349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3.3979</v>
      </c>
      <c r="E29" t="n">
        <v>29.43</v>
      </c>
      <c r="F29" t="n">
        <v>27.03</v>
      </c>
      <c r="G29" t="n">
        <v>202.74</v>
      </c>
      <c r="H29" t="n">
        <v>2.9</v>
      </c>
      <c r="I29" t="n">
        <v>8</v>
      </c>
      <c r="J29" t="n">
        <v>170.9</v>
      </c>
      <c r="K29" t="n">
        <v>46.47</v>
      </c>
      <c r="L29" t="n">
        <v>28</v>
      </c>
      <c r="M29" t="n">
        <v>1</v>
      </c>
      <c r="N29" t="n">
        <v>31.43</v>
      </c>
      <c r="O29" t="n">
        <v>21311.32</v>
      </c>
      <c r="P29" t="n">
        <v>250.2</v>
      </c>
      <c r="Q29" t="n">
        <v>446.56</v>
      </c>
      <c r="R29" t="n">
        <v>57.52</v>
      </c>
      <c r="S29" t="n">
        <v>40.63</v>
      </c>
      <c r="T29" t="n">
        <v>3369.97</v>
      </c>
      <c r="U29" t="n">
        <v>0.71</v>
      </c>
      <c r="V29" t="n">
        <v>0.77</v>
      </c>
      <c r="W29" t="n">
        <v>2.63</v>
      </c>
      <c r="X29" t="n">
        <v>0.2</v>
      </c>
      <c r="Y29" t="n">
        <v>0.5</v>
      </c>
      <c r="Z29" t="n">
        <v>10</v>
      </c>
      <c r="AA29" t="n">
        <v>270.9727031352201</v>
      </c>
      <c r="AB29" t="n">
        <v>370.7568069015671</v>
      </c>
      <c r="AC29" t="n">
        <v>335.3722976113275</v>
      </c>
      <c r="AD29" t="n">
        <v>270972.70313522</v>
      </c>
      <c r="AE29" t="n">
        <v>370756.8069015671</v>
      </c>
      <c r="AF29" t="n">
        <v>1.902017516783048e-06</v>
      </c>
      <c r="AG29" t="n">
        <v>0.613125</v>
      </c>
      <c r="AH29" t="n">
        <v>335372.2976113275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3.3979</v>
      </c>
      <c r="E30" t="n">
        <v>29.43</v>
      </c>
      <c r="F30" t="n">
        <v>27.03</v>
      </c>
      <c r="G30" t="n">
        <v>202.74</v>
      </c>
      <c r="H30" t="n">
        <v>2.98</v>
      </c>
      <c r="I30" t="n">
        <v>8</v>
      </c>
      <c r="J30" t="n">
        <v>172.36</v>
      </c>
      <c r="K30" t="n">
        <v>46.47</v>
      </c>
      <c r="L30" t="n">
        <v>29</v>
      </c>
      <c r="M30" t="n">
        <v>0</v>
      </c>
      <c r="N30" t="n">
        <v>31.89</v>
      </c>
      <c r="O30" t="n">
        <v>21491.47</v>
      </c>
      <c r="P30" t="n">
        <v>252.19</v>
      </c>
      <c r="Q30" t="n">
        <v>446.56</v>
      </c>
      <c r="R30" t="n">
        <v>57.51</v>
      </c>
      <c r="S30" t="n">
        <v>40.63</v>
      </c>
      <c r="T30" t="n">
        <v>3366.41</v>
      </c>
      <c r="U30" t="n">
        <v>0.71</v>
      </c>
      <c r="V30" t="n">
        <v>0.77</v>
      </c>
      <c r="W30" t="n">
        <v>2.63</v>
      </c>
      <c r="X30" t="n">
        <v>0.2</v>
      </c>
      <c r="Y30" t="n">
        <v>0.5</v>
      </c>
      <c r="Z30" t="n">
        <v>10</v>
      </c>
      <c r="AA30" t="n">
        <v>272.3891986240347</v>
      </c>
      <c r="AB30" t="n">
        <v>372.6949185207339</v>
      </c>
      <c r="AC30" t="n">
        <v>337.1254385777177</v>
      </c>
      <c r="AD30" t="n">
        <v>272389.1986240347</v>
      </c>
      <c r="AE30" t="n">
        <v>372694.9185207339</v>
      </c>
      <c r="AF30" t="n">
        <v>1.902017516783048e-06</v>
      </c>
      <c r="AG30" t="n">
        <v>0.613125</v>
      </c>
      <c r="AH30" t="n">
        <v>337125.4385777177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2.1006</v>
      </c>
      <c r="E2" t="n">
        <v>47.61</v>
      </c>
      <c r="F2" t="n">
        <v>35.92</v>
      </c>
      <c r="G2" t="n">
        <v>7</v>
      </c>
      <c r="H2" t="n">
        <v>0.12</v>
      </c>
      <c r="I2" t="n">
        <v>308</v>
      </c>
      <c r="J2" t="n">
        <v>150.44</v>
      </c>
      <c r="K2" t="n">
        <v>49.1</v>
      </c>
      <c r="L2" t="n">
        <v>1</v>
      </c>
      <c r="M2" t="n">
        <v>306</v>
      </c>
      <c r="N2" t="n">
        <v>25.34</v>
      </c>
      <c r="O2" t="n">
        <v>18787.76</v>
      </c>
      <c r="P2" t="n">
        <v>424.76</v>
      </c>
      <c r="Q2" t="n">
        <v>446.62</v>
      </c>
      <c r="R2" t="n">
        <v>348.84</v>
      </c>
      <c r="S2" t="n">
        <v>40.63</v>
      </c>
      <c r="T2" t="n">
        <v>147528.54</v>
      </c>
      <c r="U2" t="n">
        <v>0.12</v>
      </c>
      <c r="V2" t="n">
        <v>0.58</v>
      </c>
      <c r="W2" t="n">
        <v>3.09</v>
      </c>
      <c r="X2" t="n">
        <v>9.08</v>
      </c>
      <c r="Y2" t="n">
        <v>0.5</v>
      </c>
      <c r="Z2" t="n">
        <v>10</v>
      </c>
      <c r="AA2" t="n">
        <v>696.9509856000224</v>
      </c>
      <c r="AB2" t="n">
        <v>953.5990858053999</v>
      </c>
      <c r="AC2" t="n">
        <v>862.5889274408547</v>
      </c>
      <c r="AD2" t="n">
        <v>696950.9856000224</v>
      </c>
      <c r="AE2" t="n">
        <v>953599.0858053999</v>
      </c>
      <c r="AF2" t="n">
        <v>1.152086417955399e-06</v>
      </c>
      <c r="AG2" t="n">
        <v>0.991875</v>
      </c>
      <c r="AH2" t="n">
        <v>862588.9274408547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2.7094</v>
      </c>
      <c r="E3" t="n">
        <v>36.91</v>
      </c>
      <c r="F3" t="n">
        <v>30.63</v>
      </c>
      <c r="G3" t="n">
        <v>14.03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129</v>
      </c>
      <c r="N3" t="n">
        <v>25.73</v>
      </c>
      <c r="O3" t="n">
        <v>18959.54</v>
      </c>
      <c r="P3" t="n">
        <v>360.36</v>
      </c>
      <c r="Q3" t="n">
        <v>446.63</v>
      </c>
      <c r="R3" t="n">
        <v>175.21</v>
      </c>
      <c r="S3" t="n">
        <v>40.63</v>
      </c>
      <c r="T3" t="n">
        <v>61602.34</v>
      </c>
      <c r="U3" t="n">
        <v>0.23</v>
      </c>
      <c r="V3" t="n">
        <v>0.68</v>
      </c>
      <c r="W3" t="n">
        <v>2.82</v>
      </c>
      <c r="X3" t="n">
        <v>3.8</v>
      </c>
      <c r="Y3" t="n">
        <v>0.5</v>
      </c>
      <c r="Z3" t="n">
        <v>10</v>
      </c>
      <c r="AA3" t="n">
        <v>460.1339535933415</v>
      </c>
      <c r="AB3" t="n">
        <v>629.575574983764</v>
      </c>
      <c r="AC3" t="n">
        <v>569.4897657221818</v>
      </c>
      <c r="AD3" t="n">
        <v>460133.9535933415</v>
      </c>
      <c r="AE3" t="n">
        <v>629575.574983764</v>
      </c>
      <c r="AF3" t="n">
        <v>1.48598635666398e-06</v>
      </c>
      <c r="AG3" t="n">
        <v>0.7689583333333333</v>
      </c>
      <c r="AH3" t="n">
        <v>569489.7657221818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2.9392</v>
      </c>
      <c r="E4" t="n">
        <v>34.02</v>
      </c>
      <c r="F4" t="n">
        <v>29.21</v>
      </c>
      <c r="G4" t="n">
        <v>21.12</v>
      </c>
      <c r="H4" t="n">
        <v>0.35</v>
      </c>
      <c r="I4" t="n">
        <v>83</v>
      </c>
      <c r="J4" t="n">
        <v>153.23</v>
      </c>
      <c r="K4" t="n">
        <v>49.1</v>
      </c>
      <c r="L4" t="n">
        <v>3</v>
      </c>
      <c r="M4" t="n">
        <v>81</v>
      </c>
      <c r="N4" t="n">
        <v>26.13</v>
      </c>
      <c r="O4" t="n">
        <v>19131.85</v>
      </c>
      <c r="P4" t="n">
        <v>342.08</v>
      </c>
      <c r="Q4" t="n">
        <v>446.59</v>
      </c>
      <c r="R4" t="n">
        <v>128.83</v>
      </c>
      <c r="S4" t="n">
        <v>40.63</v>
      </c>
      <c r="T4" t="n">
        <v>38648.67</v>
      </c>
      <c r="U4" t="n">
        <v>0.32</v>
      </c>
      <c r="V4" t="n">
        <v>0.71</v>
      </c>
      <c r="W4" t="n">
        <v>2.74</v>
      </c>
      <c r="X4" t="n">
        <v>2.38</v>
      </c>
      <c r="Y4" t="n">
        <v>0.5</v>
      </c>
      <c r="Z4" t="n">
        <v>10</v>
      </c>
      <c r="AA4" t="n">
        <v>403.5298461321153</v>
      </c>
      <c r="AB4" t="n">
        <v>552.1273379583365</v>
      </c>
      <c r="AC4" t="n">
        <v>499.4330797391779</v>
      </c>
      <c r="AD4" t="n">
        <v>403529.8461321153</v>
      </c>
      <c r="AE4" t="n">
        <v>552127.3379583365</v>
      </c>
      <c r="AF4" t="n">
        <v>1.612021517497147e-06</v>
      </c>
      <c r="AG4" t="n">
        <v>0.7087500000000001</v>
      </c>
      <c r="AH4" t="n">
        <v>499433.0797391778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3.0588</v>
      </c>
      <c r="E5" t="n">
        <v>32.69</v>
      </c>
      <c r="F5" t="n">
        <v>28.55</v>
      </c>
      <c r="G5" t="n">
        <v>28.08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59</v>
      </c>
      <c r="N5" t="n">
        <v>26.53</v>
      </c>
      <c r="O5" t="n">
        <v>19304.72</v>
      </c>
      <c r="P5" t="n">
        <v>332.85</v>
      </c>
      <c r="Q5" t="n">
        <v>446.56</v>
      </c>
      <c r="R5" t="n">
        <v>107.15</v>
      </c>
      <c r="S5" t="n">
        <v>40.63</v>
      </c>
      <c r="T5" t="n">
        <v>27918.84</v>
      </c>
      <c r="U5" t="n">
        <v>0.38</v>
      </c>
      <c r="V5" t="n">
        <v>0.73</v>
      </c>
      <c r="W5" t="n">
        <v>2.71</v>
      </c>
      <c r="X5" t="n">
        <v>1.72</v>
      </c>
      <c r="Y5" t="n">
        <v>0.5</v>
      </c>
      <c r="Z5" t="n">
        <v>10</v>
      </c>
      <c r="AA5" t="n">
        <v>377.9654764779081</v>
      </c>
      <c r="AB5" t="n">
        <v>517.1490395770585</v>
      </c>
      <c r="AC5" t="n">
        <v>467.7930610630589</v>
      </c>
      <c r="AD5" t="n">
        <v>377965.476477908</v>
      </c>
      <c r="AE5" t="n">
        <v>517149.0395770585</v>
      </c>
      <c r="AF5" t="n">
        <v>1.677616840541737e-06</v>
      </c>
      <c r="AG5" t="n">
        <v>0.6810416666666667</v>
      </c>
      <c r="AH5" t="n">
        <v>467793.0610630589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3.1299</v>
      </c>
      <c r="E6" t="n">
        <v>31.95</v>
      </c>
      <c r="F6" t="n">
        <v>28.21</v>
      </c>
      <c r="G6" t="n">
        <v>35.26</v>
      </c>
      <c r="H6" t="n">
        <v>0.57</v>
      </c>
      <c r="I6" t="n">
        <v>48</v>
      </c>
      <c r="J6" t="n">
        <v>156.03</v>
      </c>
      <c r="K6" t="n">
        <v>49.1</v>
      </c>
      <c r="L6" t="n">
        <v>5</v>
      </c>
      <c r="M6" t="n">
        <v>46</v>
      </c>
      <c r="N6" t="n">
        <v>26.94</v>
      </c>
      <c r="O6" t="n">
        <v>19478.15</v>
      </c>
      <c r="P6" t="n">
        <v>327.14</v>
      </c>
      <c r="Q6" t="n">
        <v>446.56</v>
      </c>
      <c r="R6" t="n">
        <v>96.15000000000001</v>
      </c>
      <c r="S6" t="n">
        <v>40.63</v>
      </c>
      <c r="T6" t="n">
        <v>22486.36</v>
      </c>
      <c r="U6" t="n">
        <v>0.42</v>
      </c>
      <c r="V6" t="n">
        <v>0.74</v>
      </c>
      <c r="W6" t="n">
        <v>2.69</v>
      </c>
      <c r="X6" t="n">
        <v>1.38</v>
      </c>
      <c r="Y6" t="n">
        <v>0.5</v>
      </c>
      <c r="Z6" t="n">
        <v>10</v>
      </c>
      <c r="AA6" t="n">
        <v>363.7196610753458</v>
      </c>
      <c r="AB6" t="n">
        <v>497.6572864622534</v>
      </c>
      <c r="AC6" t="n">
        <v>450.1615735086834</v>
      </c>
      <c r="AD6" t="n">
        <v>363719.6610753458</v>
      </c>
      <c r="AE6" t="n">
        <v>497657.2864622534</v>
      </c>
      <c r="AF6" t="n">
        <v>1.716612053488814e-06</v>
      </c>
      <c r="AG6" t="n">
        <v>0.665625</v>
      </c>
      <c r="AH6" t="n">
        <v>450161.5735086834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3.1793</v>
      </c>
      <c r="E7" t="n">
        <v>31.45</v>
      </c>
      <c r="F7" t="n">
        <v>27.95</v>
      </c>
      <c r="G7" t="n">
        <v>41.93</v>
      </c>
      <c r="H7" t="n">
        <v>0.67</v>
      </c>
      <c r="I7" t="n">
        <v>40</v>
      </c>
      <c r="J7" t="n">
        <v>157.44</v>
      </c>
      <c r="K7" t="n">
        <v>49.1</v>
      </c>
      <c r="L7" t="n">
        <v>6</v>
      </c>
      <c r="M7" t="n">
        <v>38</v>
      </c>
      <c r="N7" t="n">
        <v>27.35</v>
      </c>
      <c r="O7" t="n">
        <v>19652.13</v>
      </c>
      <c r="P7" t="n">
        <v>322.5</v>
      </c>
      <c r="Q7" t="n">
        <v>446.58</v>
      </c>
      <c r="R7" t="n">
        <v>87.84</v>
      </c>
      <c r="S7" t="n">
        <v>40.63</v>
      </c>
      <c r="T7" t="n">
        <v>18371.49</v>
      </c>
      <c r="U7" t="n">
        <v>0.46</v>
      </c>
      <c r="V7" t="n">
        <v>0.74</v>
      </c>
      <c r="W7" t="n">
        <v>2.67</v>
      </c>
      <c r="X7" t="n">
        <v>1.13</v>
      </c>
      <c r="Y7" t="n">
        <v>0.5</v>
      </c>
      <c r="Z7" t="n">
        <v>10</v>
      </c>
      <c r="AA7" t="n">
        <v>353.596236879816</v>
      </c>
      <c r="AB7" t="n">
        <v>483.8059708639743</v>
      </c>
      <c r="AC7" t="n">
        <v>437.6322080306607</v>
      </c>
      <c r="AD7" t="n">
        <v>353596.236879816</v>
      </c>
      <c r="AE7" t="n">
        <v>483805.9708639743</v>
      </c>
      <c r="AF7" t="n">
        <v>1.743705773876796e-06</v>
      </c>
      <c r="AG7" t="n">
        <v>0.6552083333333333</v>
      </c>
      <c r="AH7" t="n">
        <v>437632.2080306607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3.2164</v>
      </c>
      <c r="E8" t="n">
        <v>31.09</v>
      </c>
      <c r="F8" t="n">
        <v>27.77</v>
      </c>
      <c r="G8" t="n">
        <v>49.01</v>
      </c>
      <c r="H8" t="n">
        <v>0.78</v>
      </c>
      <c r="I8" t="n">
        <v>34</v>
      </c>
      <c r="J8" t="n">
        <v>158.86</v>
      </c>
      <c r="K8" t="n">
        <v>49.1</v>
      </c>
      <c r="L8" t="n">
        <v>7</v>
      </c>
      <c r="M8" t="n">
        <v>32</v>
      </c>
      <c r="N8" t="n">
        <v>27.77</v>
      </c>
      <c r="O8" t="n">
        <v>19826.68</v>
      </c>
      <c r="P8" t="n">
        <v>319.07</v>
      </c>
      <c r="Q8" t="n">
        <v>446.57</v>
      </c>
      <c r="R8" t="n">
        <v>81.84999999999999</v>
      </c>
      <c r="S8" t="n">
        <v>40.63</v>
      </c>
      <c r="T8" t="n">
        <v>15402.88</v>
      </c>
      <c r="U8" t="n">
        <v>0.5</v>
      </c>
      <c r="V8" t="n">
        <v>0.75</v>
      </c>
      <c r="W8" t="n">
        <v>2.67</v>
      </c>
      <c r="X8" t="n">
        <v>0.95</v>
      </c>
      <c r="Y8" t="n">
        <v>0.5</v>
      </c>
      <c r="Z8" t="n">
        <v>10</v>
      </c>
      <c r="AA8" t="n">
        <v>346.2955952129206</v>
      </c>
      <c r="AB8" t="n">
        <v>473.8169108537491</v>
      </c>
      <c r="AC8" t="n">
        <v>428.5964898880775</v>
      </c>
      <c r="AD8" t="n">
        <v>346295.5952129206</v>
      </c>
      <c r="AE8" t="n">
        <v>473816.9108537491</v>
      </c>
      <c r="AF8" t="n">
        <v>1.764053486961699e-06</v>
      </c>
      <c r="AG8" t="n">
        <v>0.6477083333333333</v>
      </c>
      <c r="AH8" t="n">
        <v>428596.4898880775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3.2395</v>
      </c>
      <c r="E9" t="n">
        <v>30.87</v>
      </c>
      <c r="F9" t="n">
        <v>27.68</v>
      </c>
      <c r="G9" t="n">
        <v>55.35</v>
      </c>
      <c r="H9" t="n">
        <v>0.88</v>
      </c>
      <c r="I9" t="n">
        <v>30</v>
      </c>
      <c r="J9" t="n">
        <v>160.28</v>
      </c>
      <c r="K9" t="n">
        <v>49.1</v>
      </c>
      <c r="L9" t="n">
        <v>8</v>
      </c>
      <c r="M9" t="n">
        <v>28</v>
      </c>
      <c r="N9" t="n">
        <v>28.19</v>
      </c>
      <c r="O9" t="n">
        <v>20001.93</v>
      </c>
      <c r="P9" t="n">
        <v>316.23</v>
      </c>
      <c r="Q9" t="n">
        <v>446.56</v>
      </c>
      <c r="R9" t="n">
        <v>78.72</v>
      </c>
      <c r="S9" t="n">
        <v>40.63</v>
      </c>
      <c r="T9" t="n">
        <v>13862.39</v>
      </c>
      <c r="U9" t="n">
        <v>0.52</v>
      </c>
      <c r="V9" t="n">
        <v>0.75</v>
      </c>
      <c r="W9" t="n">
        <v>2.66</v>
      </c>
      <c r="X9" t="n">
        <v>0.85</v>
      </c>
      <c r="Y9" t="n">
        <v>0.5</v>
      </c>
      <c r="Z9" t="n">
        <v>10</v>
      </c>
      <c r="AA9" t="n">
        <v>341.3891059692613</v>
      </c>
      <c r="AB9" t="n">
        <v>467.1036358115458</v>
      </c>
      <c r="AC9" t="n">
        <v>422.5239203937615</v>
      </c>
      <c r="AD9" t="n">
        <v>341389.1059692613</v>
      </c>
      <c r="AE9" t="n">
        <v>467103.6358115458</v>
      </c>
      <c r="AF9" t="n">
        <v>1.776722817750411e-06</v>
      </c>
      <c r="AG9" t="n">
        <v>0.6431250000000001</v>
      </c>
      <c r="AH9" t="n">
        <v>422523.9203937615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3.2657</v>
      </c>
      <c r="E10" t="n">
        <v>30.62</v>
      </c>
      <c r="F10" t="n">
        <v>27.55</v>
      </c>
      <c r="G10" t="n">
        <v>63.58</v>
      </c>
      <c r="H10" t="n">
        <v>0.99</v>
      </c>
      <c r="I10" t="n">
        <v>26</v>
      </c>
      <c r="J10" t="n">
        <v>161.71</v>
      </c>
      <c r="K10" t="n">
        <v>49.1</v>
      </c>
      <c r="L10" t="n">
        <v>9</v>
      </c>
      <c r="M10" t="n">
        <v>24</v>
      </c>
      <c r="N10" t="n">
        <v>28.61</v>
      </c>
      <c r="O10" t="n">
        <v>20177.64</v>
      </c>
      <c r="P10" t="n">
        <v>313.39</v>
      </c>
      <c r="Q10" t="n">
        <v>446.56</v>
      </c>
      <c r="R10" t="n">
        <v>74.78</v>
      </c>
      <c r="S10" t="n">
        <v>40.63</v>
      </c>
      <c r="T10" t="n">
        <v>11908.17</v>
      </c>
      <c r="U10" t="n">
        <v>0.54</v>
      </c>
      <c r="V10" t="n">
        <v>0.75</v>
      </c>
      <c r="W10" t="n">
        <v>2.65</v>
      </c>
      <c r="X10" t="n">
        <v>0.72</v>
      </c>
      <c r="Y10" t="n">
        <v>0.5</v>
      </c>
      <c r="Z10" t="n">
        <v>10</v>
      </c>
      <c r="AA10" t="n">
        <v>336.0889759974912</v>
      </c>
      <c r="AB10" t="n">
        <v>459.8517641589383</v>
      </c>
      <c r="AC10" t="n">
        <v>415.964157193613</v>
      </c>
      <c r="AD10" t="n">
        <v>336088.9759974912</v>
      </c>
      <c r="AE10" t="n">
        <v>459851.7641589383</v>
      </c>
      <c r="AF10" t="n">
        <v>1.791092361761851e-06</v>
      </c>
      <c r="AG10" t="n">
        <v>0.6379166666666667</v>
      </c>
      <c r="AH10" t="n">
        <v>415964.157193613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3.2796</v>
      </c>
      <c r="E11" t="n">
        <v>30.49</v>
      </c>
      <c r="F11" t="n">
        <v>27.48</v>
      </c>
      <c r="G11" t="n">
        <v>68.7</v>
      </c>
      <c r="H11" t="n">
        <v>1.09</v>
      </c>
      <c r="I11" t="n">
        <v>24</v>
      </c>
      <c r="J11" t="n">
        <v>163.13</v>
      </c>
      <c r="K11" t="n">
        <v>49.1</v>
      </c>
      <c r="L11" t="n">
        <v>10</v>
      </c>
      <c r="M11" t="n">
        <v>22</v>
      </c>
      <c r="N11" t="n">
        <v>29.04</v>
      </c>
      <c r="O11" t="n">
        <v>20353.94</v>
      </c>
      <c r="P11" t="n">
        <v>310.8</v>
      </c>
      <c r="Q11" t="n">
        <v>446.57</v>
      </c>
      <c r="R11" t="n">
        <v>72.75</v>
      </c>
      <c r="S11" t="n">
        <v>40.63</v>
      </c>
      <c r="T11" t="n">
        <v>10907.09</v>
      </c>
      <c r="U11" t="n">
        <v>0.5600000000000001</v>
      </c>
      <c r="V11" t="n">
        <v>0.76</v>
      </c>
      <c r="W11" t="n">
        <v>2.64</v>
      </c>
      <c r="X11" t="n">
        <v>0.65</v>
      </c>
      <c r="Y11" t="n">
        <v>0.5</v>
      </c>
      <c r="Z11" t="n">
        <v>10</v>
      </c>
      <c r="AA11" t="n">
        <v>332.5089236088952</v>
      </c>
      <c r="AB11" t="n">
        <v>454.9533785400968</v>
      </c>
      <c r="AC11" t="n">
        <v>411.5332666233064</v>
      </c>
      <c r="AD11" t="n">
        <v>332508.9236088952</v>
      </c>
      <c r="AE11" t="n">
        <v>454953.3785400968</v>
      </c>
      <c r="AF11" t="n">
        <v>1.798715898470211e-06</v>
      </c>
      <c r="AG11" t="n">
        <v>0.6352083333333333</v>
      </c>
      <c r="AH11" t="n">
        <v>411533.2666233064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3.2915</v>
      </c>
      <c r="E12" t="n">
        <v>30.38</v>
      </c>
      <c r="F12" t="n">
        <v>27.43</v>
      </c>
      <c r="G12" t="n">
        <v>74.81999999999999</v>
      </c>
      <c r="H12" t="n">
        <v>1.18</v>
      </c>
      <c r="I12" t="n">
        <v>22</v>
      </c>
      <c r="J12" t="n">
        <v>164.57</v>
      </c>
      <c r="K12" t="n">
        <v>49.1</v>
      </c>
      <c r="L12" t="n">
        <v>11</v>
      </c>
      <c r="M12" t="n">
        <v>20</v>
      </c>
      <c r="N12" t="n">
        <v>29.47</v>
      </c>
      <c r="O12" t="n">
        <v>20530.82</v>
      </c>
      <c r="P12" t="n">
        <v>308.23</v>
      </c>
      <c r="Q12" t="n">
        <v>446.56</v>
      </c>
      <c r="R12" t="n">
        <v>70.83</v>
      </c>
      <c r="S12" t="n">
        <v>40.63</v>
      </c>
      <c r="T12" t="n">
        <v>9953.209999999999</v>
      </c>
      <c r="U12" t="n">
        <v>0.57</v>
      </c>
      <c r="V12" t="n">
        <v>0.76</v>
      </c>
      <c r="W12" t="n">
        <v>2.65</v>
      </c>
      <c r="X12" t="n">
        <v>0.6</v>
      </c>
      <c r="Y12" t="n">
        <v>0.5</v>
      </c>
      <c r="Z12" t="n">
        <v>10</v>
      </c>
      <c r="AA12" t="n">
        <v>329.2445759450134</v>
      </c>
      <c r="AB12" t="n">
        <v>450.4869540535187</v>
      </c>
      <c r="AC12" t="n">
        <v>407.4931114210611</v>
      </c>
      <c r="AD12" t="n">
        <v>329244.5759450134</v>
      </c>
      <c r="AE12" t="n">
        <v>450486.9540535187</v>
      </c>
      <c r="AF12" t="n">
        <v>1.805242523421972e-06</v>
      </c>
      <c r="AG12" t="n">
        <v>0.6329166666666667</v>
      </c>
      <c r="AH12" t="n">
        <v>407493.1114210611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3.3065</v>
      </c>
      <c r="E13" t="n">
        <v>30.24</v>
      </c>
      <c r="F13" t="n">
        <v>27.36</v>
      </c>
      <c r="G13" t="n">
        <v>82.06999999999999</v>
      </c>
      <c r="H13" t="n">
        <v>1.28</v>
      </c>
      <c r="I13" t="n">
        <v>20</v>
      </c>
      <c r="J13" t="n">
        <v>166.01</v>
      </c>
      <c r="K13" t="n">
        <v>49.1</v>
      </c>
      <c r="L13" t="n">
        <v>12</v>
      </c>
      <c r="M13" t="n">
        <v>18</v>
      </c>
      <c r="N13" t="n">
        <v>29.91</v>
      </c>
      <c r="O13" t="n">
        <v>20708.3</v>
      </c>
      <c r="P13" t="n">
        <v>306.67</v>
      </c>
      <c r="Q13" t="n">
        <v>446.56</v>
      </c>
      <c r="R13" t="n">
        <v>68.5</v>
      </c>
      <c r="S13" t="n">
        <v>40.63</v>
      </c>
      <c r="T13" t="n">
        <v>8801.57</v>
      </c>
      <c r="U13" t="n">
        <v>0.59</v>
      </c>
      <c r="V13" t="n">
        <v>0.76</v>
      </c>
      <c r="W13" t="n">
        <v>2.64</v>
      </c>
      <c r="X13" t="n">
        <v>0.53</v>
      </c>
      <c r="Y13" t="n">
        <v>0.5</v>
      </c>
      <c r="Z13" t="n">
        <v>10</v>
      </c>
      <c r="AA13" t="n">
        <v>326.366694556119</v>
      </c>
      <c r="AB13" t="n">
        <v>446.5493097740671</v>
      </c>
      <c r="AC13" t="n">
        <v>403.9312703851219</v>
      </c>
      <c r="AD13" t="n">
        <v>326366.694556119</v>
      </c>
      <c r="AE13" t="n">
        <v>446549.3097740671</v>
      </c>
      <c r="AF13" t="n">
        <v>1.813469361596461e-06</v>
      </c>
      <c r="AG13" t="n">
        <v>0.63</v>
      </c>
      <c r="AH13" t="n">
        <v>403931.2703851219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3.3171</v>
      </c>
      <c r="E14" t="n">
        <v>30.15</v>
      </c>
      <c r="F14" t="n">
        <v>27.32</v>
      </c>
      <c r="G14" t="n">
        <v>91.06999999999999</v>
      </c>
      <c r="H14" t="n">
        <v>1.38</v>
      </c>
      <c r="I14" t="n">
        <v>18</v>
      </c>
      <c r="J14" t="n">
        <v>167.45</v>
      </c>
      <c r="K14" t="n">
        <v>49.1</v>
      </c>
      <c r="L14" t="n">
        <v>13</v>
      </c>
      <c r="M14" t="n">
        <v>16</v>
      </c>
      <c r="N14" t="n">
        <v>30.36</v>
      </c>
      <c r="O14" t="n">
        <v>20886.38</v>
      </c>
      <c r="P14" t="n">
        <v>305.12</v>
      </c>
      <c r="Q14" t="n">
        <v>446.56</v>
      </c>
      <c r="R14" t="n">
        <v>67.34</v>
      </c>
      <c r="S14" t="n">
        <v>40.63</v>
      </c>
      <c r="T14" t="n">
        <v>8229.450000000001</v>
      </c>
      <c r="U14" t="n">
        <v>0.6</v>
      </c>
      <c r="V14" t="n">
        <v>0.76</v>
      </c>
      <c r="W14" t="n">
        <v>2.64</v>
      </c>
      <c r="X14" t="n">
        <v>0.49</v>
      </c>
      <c r="Y14" t="n">
        <v>0.5</v>
      </c>
      <c r="Z14" t="n">
        <v>10</v>
      </c>
      <c r="AA14" t="n">
        <v>324.0567619926384</v>
      </c>
      <c r="AB14" t="n">
        <v>443.3887581336804</v>
      </c>
      <c r="AC14" t="n">
        <v>401.0723573574317</v>
      </c>
      <c r="AD14" t="n">
        <v>324056.7619926383</v>
      </c>
      <c r="AE14" t="n">
        <v>443388.7581336804</v>
      </c>
      <c r="AF14" t="n">
        <v>1.819282993906433e-06</v>
      </c>
      <c r="AG14" t="n">
        <v>0.6281249999999999</v>
      </c>
      <c r="AH14" t="n">
        <v>401072.3573574317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3.3252</v>
      </c>
      <c r="E15" t="n">
        <v>30.07</v>
      </c>
      <c r="F15" t="n">
        <v>27.28</v>
      </c>
      <c r="G15" t="n">
        <v>96.27</v>
      </c>
      <c r="H15" t="n">
        <v>1.47</v>
      </c>
      <c r="I15" t="n">
        <v>17</v>
      </c>
      <c r="J15" t="n">
        <v>168.9</v>
      </c>
      <c r="K15" t="n">
        <v>49.1</v>
      </c>
      <c r="L15" t="n">
        <v>14</v>
      </c>
      <c r="M15" t="n">
        <v>15</v>
      </c>
      <c r="N15" t="n">
        <v>30.81</v>
      </c>
      <c r="O15" t="n">
        <v>21065.06</v>
      </c>
      <c r="P15" t="n">
        <v>302.8</v>
      </c>
      <c r="Q15" t="n">
        <v>446.57</v>
      </c>
      <c r="R15" t="n">
        <v>66.06999999999999</v>
      </c>
      <c r="S15" t="n">
        <v>40.63</v>
      </c>
      <c r="T15" t="n">
        <v>7598.11</v>
      </c>
      <c r="U15" t="n">
        <v>0.61</v>
      </c>
      <c r="V15" t="n">
        <v>0.76</v>
      </c>
      <c r="W15" t="n">
        <v>2.63</v>
      </c>
      <c r="X15" t="n">
        <v>0.45</v>
      </c>
      <c r="Y15" t="n">
        <v>0.5</v>
      </c>
      <c r="Z15" t="n">
        <v>10</v>
      </c>
      <c r="AA15" t="n">
        <v>321.441043069753</v>
      </c>
      <c r="AB15" t="n">
        <v>439.8098161060141</v>
      </c>
      <c r="AC15" t="n">
        <v>397.8349845338091</v>
      </c>
      <c r="AD15" t="n">
        <v>321441.043069753</v>
      </c>
      <c r="AE15" t="n">
        <v>439809.8161060141</v>
      </c>
      <c r="AF15" t="n">
        <v>1.823725486520656e-06</v>
      </c>
      <c r="AG15" t="n">
        <v>0.6264583333333333</v>
      </c>
      <c r="AH15" t="n">
        <v>397834.9845338091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3.3291</v>
      </c>
      <c r="E16" t="n">
        <v>30.04</v>
      </c>
      <c r="F16" t="n">
        <v>27.27</v>
      </c>
      <c r="G16" t="n">
        <v>102.27</v>
      </c>
      <c r="H16" t="n">
        <v>1.56</v>
      </c>
      <c r="I16" t="n">
        <v>16</v>
      </c>
      <c r="J16" t="n">
        <v>170.35</v>
      </c>
      <c r="K16" t="n">
        <v>49.1</v>
      </c>
      <c r="L16" t="n">
        <v>15</v>
      </c>
      <c r="M16" t="n">
        <v>14</v>
      </c>
      <c r="N16" t="n">
        <v>31.26</v>
      </c>
      <c r="O16" t="n">
        <v>21244.37</v>
      </c>
      <c r="P16" t="n">
        <v>301.7</v>
      </c>
      <c r="Q16" t="n">
        <v>446.57</v>
      </c>
      <c r="R16" t="n">
        <v>65.81</v>
      </c>
      <c r="S16" t="n">
        <v>40.63</v>
      </c>
      <c r="T16" t="n">
        <v>7477.44</v>
      </c>
      <c r="U16" t="n">
        <v>0.62</v>
      </c>
      <c r="V16" t="n">
        <v>0.76</v>
      </c>
      <c r="W16" t="n">
        <v>2.63</v>
      </c>
      <c r="X16" t="n">
        <v>0.44</v>
      </c>
      <c r="Y16" t="n">
        <v>0.5</v>
      </c>
      <c r="Z16" t="n">
        <v>10</v>
      </c>
      <c r="AA16" t="n">
        <v>320.232139986388</v>
      </c>
      <c r="AB16" t="n">
        <v>438.1557415743141</v>
      </c>
      <c r="AC16" t="n">
        <v>396.3387725539064</v>
      </c>
      <c r="AD16" t="n">
        <v>320232.139986388</v>
      </c>
      <c r="AE16" t="n">
        <v>438155.7415743141</v>
      </c>
      <c r="AF16" t="n">
        <v>1.825864464446024e-06</v>
      </c>
      <c r="AG16" t="n">
        <v>0.6258333333333334</v>
      </c>
      <c r="AH16" t="n">
        <v>396338.7725539064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3.3378</v>
      </c>
      <c r="E17" t="n">
        <v>29.96</v>
      </c>
      <c r="F17" t="n">
        <v>27.23</v>
      </c>
      <c r="G17" t="n">
        <v>108.9</v>
      </c>
      <c r="H17" t="n">
        <v>1.65</v>
      </c>
      <c r="I17" t="n">
        <v>15</v>
      </c>
      <c r="J17" t="n">
        <v>171.81</v>
      </c>
      <c r="K17" t="n">
        <v>49.1</v>
      </c>
      <c r="L17" t="n">
        <v>16</v>
      </c>
      <c r="M17" t="n">
        <v>13</v>
      </c>
      <c r="N17" t="n">
        <v>31.72</v>
      </c>
      <c r="O17" t="n">
        <v>21424.29</v>
      </c>
      <c r="P17" t="n">
        <v>298.74</v>
      </c>
      <c r="Q17" t="n">
        <v>446.56</v>
      </c>
      <c r="R17" t="n">
        <v>64.25</v>
      </c>
      <c r="S17" t="n">
        <v>40.63</v>
      </c>
      <c r="T17" t="n">
        <v>6700.41</v>
      </c>
      <c r="U17" t="n">
        <v>0.63</v>
      </c>
      <c r="V17" t="n">
        <v>0.76</v>
      </c>
      <c r="W17" t="n">
        <v>2.63</v>
      </c>
      <c r="X17" t="n">
        <v>0.4</v>
      </c>
      <c r="Y17" t="n">
        <v>0.5</v>
      </c>
      <c r="Z17" t="n">
        <v>10</v>
      </c>
      <c r="AA17" t="n">
        <v>317.1149542236955</v>
      </c>
      <c r="AB17" t="n">
        <v>433.8906704932681</v>
      </c>
      <c r="AC17" t="n">
        <v>392.4807538707706</v>
      </c>
      <c r="AD17" t="n">
        <v>317114.9542236955</v>
      </c>
      <c r="AE17" t="n">
        <v>433890.6704932681</v>
      </c>
      <c r="AF17" t="n">
        <v>1.830636030587227e-06</v>
      </c>
      <c r="AG17" t="n">
        <v>0.6241666666666666</v>
      </c>
      <c r="AH17" t="n">
        <v>392480.7538707706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3.3435</v>
      </c>
      <c r="E18" t="n">
        <v>29.91</v>
      </c>
      <c r="F18" t="n">
        <v>27.2</v>
      </c>
      <c r="G18" t="n">
        <v>116.59</v>
      </c>
      <c r="H18" t="n">
        <v>1.74</v>
      </c>
      <c r="I18" t="n">
        <v>14</v>
      </c>
      <c r="J18" t="n">
        <v>173.28</v>
      </c>
      <c r="K18" t="n">
        <v>49.1</v>
      </c>
      <c r="L18" t="n">
        <v>17</v>
      </c>
      <c r="M18" t="n">
        <v>12</v>
      </c>
      <c r="N18" t="n">
        <v>32.18</v>
      </c>
      <c r="O18" t="n">
        <v>21604.83</v>
      </c>
      <c r="P18" t="n">
        <v>297.3</v>
      </c>
      <c r="Q18" t="n">
        <v>446.57</v>
      </c>
      <c r="R18" t="n">
        <v>63.45</v>
      </c>
      <c r="S18" t="n">
        <v>40.63</v>
      </c>
      <c r="T18" t="n">
        <v>6302.71</v>
      </c>
      <c r="U18" t="n">
        <v>0.64</v>
      </c>
      <c r="V18" t="n">
        <v>0.76</v>
      </c>
      <c r="W18" t="n">
        <v>2.63</v>
      </c>
      <c r="X18" t="n">
        <v>0.38</v>
      </c>
      <c r="Y18" t="n">
        <v>0.5</v>
      </c>
      <c r="Z18" t="n">
        <v>10</v>
      </c>
      <c r="AA18" t="n">
        <v>315.4294192893915</v>
      </c>
      <c r="AB18" t="n">
        <v>431.5844472356003</v>
      </c>
      <c r="AC18" t="n">
        <v>390.3946333240098</v>
      </c>
      <c r="AD18" t="n">
        <v>315429.4192893915</v>
      </c>
      <c r="AE18" t="n">
        <v>431584.4472356003</v>
      </c>
      <c r="AF18" t="n">
        <v>1.833762229093533e-06</v>
      </c>
      <c r="AG18" t="n">
        <v>0.623125</v>
      </c>
      <c r="AH18" t="n">
        <v>390394.6333240098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3.35</v>
      </c>
      <c r="E19" t="n">
        <v>29.85</v>
      </c>
      <c r="F19" t="n">
        <v>27.18</v>
      </c>
      <c r="G19" t="n">
        <v>125.43</v>
      </c>
      <c r="H19" t="n">
        <v>1.83</v>
      </c>
      <c r="I19" t="n">
        <v>13</v>
      </c>
      <c r="J19" t="n">
        <v>174.75</v>
      </c>
      <c r="K19" t="n">
        <v>49.1</v>
      </c>
      <c r="L19" t="n">
        <v>18</v>
      </c>
      <c r="M19" t="n">
        <v>11</v>
      </c>
      <c r="N19" t="n">
        <v>32.65</v>
      </c>
      <c r="O19" t="n">
        <v>21786.02</v>
      </c>
      <c r="P19" t="n">
        <v>296.26</v>
      </c>
      <c r="Q19" t="n">
        <v>446.56</v>
      </c>
      <c r="R19" t="n">
        <v>62.76</v>
      </c>
      <c r="S19" t="n">
        <v>40.63</v>
      </c>
      <c r="T19" t="n">
        <v>5965.23</v>
      </c>
      <c r="U19" t="n">
        <v>0.65</v>
      </c>
      <c r="V19" t="n">
        <v>0.76</v>
      </c>
      <c r="W19" t="n">
        <v>2.63</v>
      </c>
      <c r="X19" t="n">
        <v>0.35</v>
      </c>
      <c r="Y19" t="n">
        <v>0.5</v>
      </c>
      <c r="Z19" t="n">
        <v>10</v>
      </c>
      <c r="AA19" t="n">
        <v>313.9989257935103</v>
      </c>
      <c r="AB19" t="n">
        <v>429.6271829256165</v>
      </c>
      <c r="AC19" t="n">
        <v>388.6241675727333</v>
      </c>
      <c r="AD19" t="n">
        <v>313998.9257935103</v>
      </c>
      <c r="AE19" t="n">
        <v>429627.1829256164</v>
      </c>
      <c r="AF19" t="n">
        <v>1.837327192302478e-06</v>
      </c>
      <c r="AG19" t="n">
        <v>0.6218750000000001</v>
      </c>
      <c r="AH19" t="n">
        <v>388624.1675727332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3.3507</v>
      </c>
      <c r="E20" t="n">
        <v>29.84</v>
      </c>
      <c r="F20" t="n">
        <v>27.17</v>
      </c>
      <c r="G20" t="n">
        <v>125.4</v>
      </c>
      <c r="H20" t="n">
        <v>1.91</v>
      </c>
      <c r="I20" t="n">
        <v>13</v>
      </c>
      <c r="J20" t="n">
        <v>176.22</v>
      </c>
      <c r="K20" t="n">
        <v>49.1</v>
      </c>
      <c r="L20" t="n">
        <v>19</v>
      </c>
      <c r="M20" t="n">
        <v>11</v>
      </c>
      <c r="N20" t="n">
        <v>33.13</v>
      </c>
      <c r="O20" t="n">
        <v>21967.84</v>
      </c>
      <c r="P20" t="n">
        <v>292.87</v>
      </c>
      <c r="Q20" t="n">
        <v>446.56</v>
      </c>
      <c r="R20" t="n">
        <v>62.34</v>
      </c>
      <c r="S20" t="n">
        <v>40.63</v>
      </c>
      <c r="T20" t="n">
        <v>5753.28</v>
      </c>
      <c r="U20" t="n">
        <v>0.65</v>
      </c>
      <c r="V20" t="n">
        <v>0.76</v>
      </c>
      <c r="W20" t="n">
        <v>2.63</v>
      </c>
      <c r="X20" t="n">
        <v>0.34</v>
      </c>
      <c r="Y20" t="n">
        <v>0.5</v>
      </c>
      <c r="Z20" t="n">
        <v>10</v>
      </c>
      <c r="AA20" t="n">
        <v>311.451039988671</v>
      </c>
      <c r="AB20" t="n">
        <v>426.1410531626468</v>
      </c>
      <c r="AC20" t="n">
        <v>385.4707491415276</v>
      </c>
      <c r="AD20" t="n">
        <v>311451.039988671</v>
      </c>
      <c r="AE20" t="n">
        <v>426141.0531626468</v>
      </c>
      <c r="AF20" t="n">
        <v>1.837711111417287e-06</v>
      </c>
      <c r="AG20" t="n">
        <v>0.6216666666666667</v>
      </c>
      <c r="AH20" t="n">
        <v>385470.7491415276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3.3586</v>
      </c>
      <c r="E21" t="n">
        <v>29.77</v>
      </c>
      <c r="F21" t="n">
        <v>27.13</v>
      </c>
      <c r="G21" t="n">
        <v>135.66</v>
      </c>
      <c r="H21" t="n">
        <v>2</v>
      </c>
      <c r="I21" t="n">
        <v>12</v>
      </c>
      <c r="J21" t="n">
        <v>177.7</v>
      </c>
      <c r="K21" t="n">
        <v>49.1</v>
      </c>
      <c r="L21" t="n">
        <v>20</v>
      </c>
      <c r="M21" t="n">
        <v>10</v>
      </c>
      <c r="N21" t="n">
        <v>33.61</v>
      </c>
      <c r="O21" t="n">
        <v>22150.3</v>
      </c>
      <c r="P21" t="n">
        <v>292.07</v>
      </c>
      <c r="Q21" t="n">
        <v>446.57</v>
      </c>
      <c r="R21" t="n">
        <v>61.19</v>
      </c>
      <c r="S21" t="n">
        <v>40.63</v>
      </c>
      <c r="T21" t="n">
        <v>5182.95</v>
      </c>
      <c r="U21" t="n">
        <v>0.66</v>
      </c>
      <c r="V21" t="n">
        <v>0.77</v>
      </c>
      <c r="W21" t="n">
        <v>2.63</v>
      </c>
      <c r="X21" t="n">
        <v>0.3</v>
      </c>
      <c r="Y21" t="n">
        <v>0.5</v>
      </c>
      <c r="Z21" t="n">
        <v>10</v>
      </c>
      <c r="AA21" t="n">
        <v>310.0053543780529</v>
      </c>
      <c r="AB21" t="n">
        <v>424.1630023310513</v>
      </c>
      <c r="AC21" t="n">
        <v>383.6814807050877</v>
      </c>
      <c r="AD21" t="n">
        <v>310005.3543780529</v>
      </c>
      <c r="AE21" t="n">
        <v>424163.0023310513</v>
      </c>
      <c r="AF21" t="n">
        <v>1.842043912855852e-06</v>
      </c>
      <c r="AG21" t="n">
        <v>0.6202083333333334</v>
      </c>
      <c r="AH21" t="n">
        <v>383681.4807050877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3.3653</v>
      </c>
      <c r="E22" t="n">
        <v>29.72</v>
      </c>
      <c r="F22" t="n">
        <v>27.1</v>
      </c>
      <c r="G22" t="n">
        <v>147.83</v>
      </c>
      <c r="H22" t="n">
        <v>2.08</v>
      </c>
      <c r="I22" t="n">
        <v>11</v>
      </c>
      <c r="J22" t="n">
        <v>179.18</v>
      </c>
      <c r="K22" t="n">
        <v>49.1</v>
      </c>
      <c r="L22" t="n">
        <v>21</v>
      </c>
      <c r="M22" t="n">
        <v>9</v>
      </c>
      <c r="N22" t="n">
        <v>34.09</v>
      </c>
      <c r="O22" t="n">
        <v>22333.43</v>
      </c>
      <c r="P22" t="n">
        <v>289.5</v>
      </c>
      <c r="Q22" t="n">
        <v>446.56</v>
      </c>
      <c r="R22" t="n">
        <v>60.09</v>
      </c>
      <c r="S22" t="n">
        <v>40.63</v>
      </c>
      <c r="T22" t="n">
        <v>4637.72</v>
      </c>
      <c r="U22" t="n">
        <v>0.68</v>
      </c>
      <c r="V22" t="n">
        <v>0.77</v>
      </c>
      <c r="W22" t="n">
        <v>2.63</v>
      </c>
      <c r="X22" t="n">
        <v>0.28</v>
      </c>
      <c r="Y22" t="n">
        <v>0.5</v>
      </c>
      <c r="Z22" t="n">
        <v>10</v>
      </c>
      <c r="AA22" t="n">
        <v>307.4397057907177</v>
      </c>
      <c r="AB22" t="n">
        <v>420.652568745432</v>
      </c>
      <c r="AC22" t="n">
        <v>380.5060779739554</v>
      </c>
      <c r="AD22" t="n">
        <v>307439.7057907177</v>
      </c>
      <c r="AE22" t="n">
        <v>420652.568745432</v>
      </c>
      <c r="AF22" t="n">
        <v>1.845718567240457e-06</v>
      </c>
      <c r="AG22" t="n">
        <v>0.6191666666666666</v>
      </c>
      <c r="AH22" t="n">
        <v>380506.0779739554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3.365</v>
      </c>
      <c r="E23" t="n">
        <v>29.72</v>
      </c>
      <c r="F23" t="n">
        <v>27.11</v>
      </c>
      <c r="G23" t="n">
        <v>147.85</v>
      </c>
      <c r="H23" t="n">
        <v>2.16</v>
      </c>
      <c r="I23" t="n">
        <v>11</v>
      </c>
      <c r="J23" t="n">
        <v>180.67</v>
      </c>
      <c r="K23" t="n">
        <v>49.1</v>
      </c>
      <c r="L23" t="n">
        <v>22</v>
      </c>
      <c r="M23" t="n">
        <v>9</v>
      </c>
      <c r="N23" t="n">
        <v>34.58</v>
      </c>
      <c r="O23" t="n">
        <v>22517.21</v>
      </c>
      <c r="P23" t="n">
        <v>289.28</v>
      </c>
      <c r="Q23" t="n">
        <v>446.56</v>
      </c>
      <c r="R23" t="n">
        <v>60.27</v>
      </c>
      <c r="S23" t="n">
        <v>40.63</v>
      </c>
      <c r="T23" t="n">
        <v>4728.3</v>
      </c>
      <c r="U23" t="n">
        <v>0.67</v>
      </c>
      <c r="V23" t="n">
        <v>0.77</v>
      </c>
      <c r="W23" t="n">
        <v>2.63</v>
      </c>
      <c r="X23" t="n">
        <v>0.28</v>
      </c>
      <c r="Y23" t="n">
        <v>0.5</v>
      </c>
      <c r="Z23" t="n">
        <v>10</v>
      </c>
      <c r="AA23" t="n">
        <v>307.3437621303286</v>
      </c>
      <c r="AB23" t="n">
        <v>420.521294396552</v>
      </c>
      <c r="AC23" t="n">
        <v>380.3873322646878</v>
      </c>
      <c r="AD23" t="n">
        <v>307343.7621303286</v>
      </c>
      <c r="AE23" t="n">
        <v>420521.294396552</v>
      </c>
      <c r="AF23" t="n">
        <v>1.845554030476967e-06</v>
      </c>
      <c r="AG23" t="n">
        <v>0.6191666666666666</v>
      </c>
      <c r="AH23" t="n">
        <v>380387.3322646878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3.371</v>
      </c>
      <c r="E24" t="n">
        <v>29.66</v>
      </c>
      <c r="F24" t="n">
        <v>27.08</v>
      </c>
      <c r="G24" t="n">
        <v>162.5</v>
      </c>
      <c r="H24" t="n">
        <v>2.24</v>
      </c>
      <c r="I24" t="n">
        <v>10</v>
      </c>
      <c r="J24" t="n">
        <v>182.17</v>
      </c>
      <c r="K24" t="n">
        <v>49.1</v>
      </c>
      <c r="L24" t="n">
        <v>23</v>
      </c>
      <c r="M24" t="n">
        <v>8</v>
      </c>
      <c r="N24" t="n">
        <v>35.08</v>
      </c>
      <c r="O24" t="n">
        <v>22701.78</v>
      </c>
      <c r="P24" t="n">
        <v>286.28</v>
      </c>
      <c r="Q24" t="n">
        <v>446.56</v>
      </c>
      <c r="R24" t="n">
        <v>59.66</v>
      </c>
      <c r="S24" t="n">
        <v>40.63</v>
      </c>
      <c r="T24" t="n">
        <v>4431.08</v>
      </c>
      <c r="U24" t="n">
        <v>0.68</v>
      </c>
      <c r="V24" t="n">
        <v>0.77</v>
      </c>
      <c r="W24" t="n">
        <v>2.62</v>
      </c>
      <c r="X24" t="n">
        <v>0.26</v>
      </c>
      <c r="Y24" t="n">
        <v>0.5</v>
      </c>
      <c r="Z24" t="n">
        <v>10</v>
      </c>
      <c r="AA24" t="n">
        <v>304.5413239923598</v>
      </c>
      <c r="AB24" t="n">
        <v>416.6868749013382</v>
      </c>
      <c r="AC24" t="n">
        <v>376.9188643844557</v>
      </c>
      <c r="AD24" t="n">
        <v>304541.3239923597</v>
      </c>
      <c r="AE24" t="n">
        <v>416686.8749013382</v>
      </c>
      <c r="AF24" t="n">
        <v>1.848844765746762e-06</v>
      </c>
      <c r="AG24" t="n">
        <v>0.6179166666666667</v>
      </c>
      <c r="AH24" t="n">
        <v>376918.8643844557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3.3706</v>
      </c>
      <c r="E25" t="n">
        <v>29.67</v>
      </c>
      <c r="F25" t="n">
        <v>27.09</v>
      </c>
      <c r="G25" t="n">
        <v>162.52</v>
      </c>
      <c r="H25" t="n">
        <v>2.32</v>
      </c>
      <c r="I25" t="n">
        <v>10</v>
      </c>
      <c r="J25" t="n">
        <v>183.67</v>
      </c>
      <c r="K25" t="n">
        <v>49.1</v>
      </c>
      <c r="L25" t="n">
        <v>24</v>
      </c>
      <c r="M25" t="n">
        <v>8</v>
      </c>
      <c r="N25" t="n">
        <v>35.58</v>
      </c>
      <c r="O25" t="n">
        <v>22886.92</v>
      </c>
      <c r="P25" t="n">
        <v>285.21</v>
      </c>
      <c r="Q25" t="n">
        <v>446.56</v>
      </c>
      <c r="R25" t="n">
        <v>59.7</v>
      </c>
      <c r="S25" t="n">
        <v>40.63</v>
      </c>
      <c r="T25" t="n">
        <v>4449.99</v>
      </c>
      <c r="U25" t="n">
        <v>0.68</v>
      </c>
      <c r="V25" t="n">
        <v>0.77</v>
      </c>
      <c r="W25" t="n">
        <v>2.62</v>
      </c>
      <c r="X25" t="n">
        <v>0.26</v>
      </c>
      <c r="Y25" t="n">
        <v>0.5</v>
      </c>
      <c r="Z25" t="n">
        <v>10</v>
      </c>
      <c r="AA25" t="n">
        <v>303.8451025206132</v>
      </c>
      <c r="AB25" t="n">
        <v>415.734273968571</v>
      </c>
      <c r="AC25" t="n">
        <v>376.057178347728</v>
      </c>
      <c r="AD25" t="n">
        <v>303845.1025206132</v>
      </c>
      <c r="AE25" t="n">
        <v>415734.273968571</v>
      </c>
      <c r="AF25" t="n">
        <v>1.848625383395443e-06</v>
      </c>
      <c r="AG25" t="n">
        <v>0.618125</v>
      </c>
      <c r="AH25" t="n">
        <v>376057.178347728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3.3707</v>
      </c>
      <c r="E26" t="n">
        <v>29.67</v>
      </c>
      <c r="F26" t="n">
        <v>27.09</v>
      </c>
      <c r="G26" t="n">
        <v>162.51</v>
      </c>
      <c r="H26" t="n">
        <v>2.4</v>
      </c>
      <c r="I26" t="n">
        <v>10</v>
      </c>
      <c r="J26" t="n">
        <v>185.18</v>
      </c>
      <c r="K26" t="n">
        <v>49.1</v>
      </c>
      <c r="L26" t="n">
        <v>25</v>
      </c>
      <c r="M26" t="n">
        <v>8</v>
      </c>
      <c r="N26" t="n">
        <v>36.08</v>
      </c>
      <c r="O26" t="n">
        <v>23072.73</v>
      </c>
      <c r="P26" t="n">
        <v>280.37</v>
      </c>
      <c r="Q26" t="n">
        <v>446.56</v>
      </c>
      <c r="R26" t="n">
        <v>59.6</v>
      </c>
      <c r="S26" t="n">
        <v>40.63</v>
      </c>
      <c r="T26" t="n">
        <v>4398.84</v>
      </c>
      <c r="U26" t="n">
        <v>0.68</v>
      </c>
      <c r="V26" t="n">
        <v>0.77</v>
      </c>
      <c r="W26" t="n">
        <v>2.63</v>
      </c>
      <c r="X26" t="n">
        <v>0.26</v>
      </c>
      <c r="Y26" t="n">
        <v>0.5</v>
      </c>
      <c r="Z26" t="n">
        <v>10</v>
      </c>
      <c r="AA26" t="n">
        <v>300.3632654092257</v>
      </c>
      <c r="AB26" t="n">
        <v>410.9702708249583</v>
      </c>
      <c r="AC26" t="n">
        <v>371.7478449778213</v>
      </c>
      <c r="AD26" t="n">
        <v>300363.2654092257</v>
      </c>
      <c r="AE26" t="n">
        <v>410970.2708249583</v>
      </c>
      <c r="AF26" t="n">
        <v>1.848680228983272e-06</v>
      </c>
      <c r="AG26" t="n">
        <v>0.618125</v>
      </c>
      <c r="AH26" t="n">
        <v>371747.8449778213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3.3779</v>
      </c>
      <c r="E27" t="n">
        <v>29.6</v>
      </c>
      <c r="F27" t="n">
        <v>27.05</v>
      </c>
      <c r="G27" t="n">
        <v>180.35</v>
      </c>
      <c r="H27" t="n">
        <v>2.47</v>
      </c>
      <c r="I27" t="n">
        <v>9</v>
      </c>
      <c r="J27" t="n">
        <v>186.69</v>
      </c>
      <c r="K27" t="n">
        <v>49.1</v>
      </c>
      <c r="L27" t="n">
        <v>26</v>
      </c>
      <c r="M27" t="n">
        <v>7</v>
      </c>
      <c r="N27" t="n">
        <v>36.6</v>
      </c>
      <c r="O27" t="n">
        <v>23259.24</v>
      </c>
      <c r="P27" t="n">
        <v>281.76</v>
      </c>
      <c r="Q27" t="n">
        <v>446.56</v>
      </c>
      <c r="R27" t="n">
        <v>58.63</v>
      </c>
      <c r="S27" t="n">
        <v>40.63</v>
      </c>
      <c r="T27" t="n">
        <v>3921.77</v>
      </c>
      <c r="U27" t="n">
        <v>0.6899999999999999</v>
      </c>
      <c r="V27" t="n">
        <v>0.77</v>
      </c>
      <c r="W27" t="n">
        <v>2.62</v>
      </c>
      <c r="X27" t="n">
        <v>0.23</v>
      </c>
      <c r="Y27" t="n">
        <v>0.5</v>
      </c>
      <c r="Z27" t="n">
        <v>10</v>
      </c>
      <c r="AA27" t="n">
        <v>300.5811772537492</v>
      </c>
      <c r="AB27" t="n">
        <v>411.2684274242274</v>
      </c>
      <c r="AC27" t="n">
        <v>372.0175459297216</v>
      </c>
      <c r="AD27" t="n">
        <v>300581.1772537492</v>
      </c>
      <c r="AE27" t="n">
        <v>411268.4274242274</v>
      </c>
      <c r="AF27" t="n">
        <v>1.852629111307027e-06</v>
      </c>
      <c r="AG27" t="n">
        <v>0.6166666666666667</v>
      </c>
      <c r="AH27" t="n">
        <v>372017.5459297216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3.3784</v>
      </c>
      <c r="E28" t="n">
        <v>29.6</v>
      </c>
      <c r="F28" t="n">
        <v>27.05</v>
      </c>
      <c r="G28" t="n">
        <v>180.32</v>
      </c>
      <c r="H28" t="n">
        <v>2.55</v>
      </c>
      <c r="I28" t="n">
        <v>9</v>
      </c>
      <c r="J28" t="n">
        <v>188.21</v>
      </c>
      <c r="K28" t="n">
        <v>49.1</v>
      </c>
      <c r="L28" t="n">
        <v>27</v>
      </c>
      <c r="M28" t="n">
        <v>7</v>
      </c>
      <c r="N28" t="n">
        <v>37.11</v>
      </c>
      <c r="O28" t="n">
        <v>23446.45</v>
      </c>
      <c r="P28" t="n">
        <v>279.64</v>
      </c>
      <c r="Q28" t="n">
        <v>446.56</v>
      </c>
      <c r="R28" t="n">
        <v>58.54</v>
      </c>
      <c r="S28" t="n">
        <v>40.63</v>
      </c>
      <c r="T28" t="n">
        <v>3875.66</v>
      </c>
      <c r="U28" t="n">
        <v>0.6899999999999999</v>
      </c>
      <c r="V28" t="n">
        <v>0.77</v>
      </c>
      <c r="W28" t="n">
        <v>2.62</v>
      </c>
      <c r="X28" t="n">
        <v>0.22</v>
      </c>
      <c r="Y28" t="n">
        <v>0.5</v>
      </c>
      <c r="Z28" t="n">
        <v>10</v>
      </c>
      <c r="AA28" t="n">
        <v>299.019562482137</v>
      </c>
      <c r="AB28" t="n">
        <v>409.1317572001262</v>
      </c>
      <c r="AC28" t="n">
        <v>370.0847965129731</v>
      </c>
      <c r="AD28" t="n">
        <v>299019.562482137</v>
      </c>
      <c r="AE28" t="n">
        <v>409131.7572001262</v>
      </c>
      <c r="AF28" t="n">
        <v>1.852903339246177e-06</v>
      </c>
      <c r="AG28" t="n">
        <v>0.6166666666666667</v>
      </c>
      <c r="AH28" t="n">
        <v>370084.7965129731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3.3785</v>
      </c>
      <c r="E29" t="n">
        <v>29.6</v>
      </c>
      <c r="F29" t="n">
        <v>27.05</v>
      </c>
      <c r="G29" t="n">
        <v>180.32</v>
      </c>
      <c r="H29" t="n">
        <v>2.62</v>
      </c>
      <c r="I29" t="n">
        <v>9</v>
      </c>
      <c r="J29" t="n">
        <v>189.73</v>
      </c>
      <c r="K29" t="n">
        <v>49.1</v>
      </c>
      <c r="L29" t="n">
        <v>28</v>
      </c>
      <c r="M29" t="n">
        <v>7</v>
      </c>
      <c r="N29" t="n">
        <v>37.64</v>
      </c>
      <c r="O29" t="n">
        <v>23634.36</v>
      </c>
      <c r="P29" t="n">
        <v>276.66</v>
      </c>
      <c r="Q29" t="n">
        <v>446.56</v>
      </c>
      <c r="R29" t="n">
        <v>58.5</v>
      </c>
      <c r="S29" t="n">
        <v>40.63</v>
      </c>
      <c r="T29" t="n">
        <v>3855.05</v>
      </c>
      <c r="U29" t="n">
        <v>0.6899999999999999</v>
      </c>
      <c r="V29" t="n">
        <v>0.77</v>
      </c>
      <c r="W29" t="n">
        <v>2.62</v>
      </c>
      <c r="X29" t="n">
        <v>0.22</v>
      </c>
      <c r="Y29" t="n">
        <v>0.5</v>
      </c>
      <c r="Z29" t="n">
        <v>10</v>
      </c>
      <c r="AA29" t="n">
        <v>296.8774696481958</v>
      </c>
      <c r="AB29" t="n">
        <v>406.2008512822616</v>
      </c>
      <c r="AC29" t="n">
        <v>367.4336121423572</v>
      </c>
      <c r="AD29" t="n">
        <v>296877.4696481958</v>
      </c>
      <c r="AE29" t="n">
        <v>406200.8512822616</v>
      </c>
      <c r="AF29" t="n">
        <v>1.852958184834006e-06</v>
      </c>
      <c r="AG29" t="n">
        <v>0.6166666666666667</v>
      </c>
      <c r="AH29" t="n">
        <v>367433.6121423572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3.3844</v>
      </c>
      <c r="E30" t="n">
        <v>29.55</v>
      </c>
      <c r="F30" t="n">
        <v>27.03</v>
      </c>
      <c r="G30" t="n">
        <v>202.7</v>
      </c>
      <c r="H30" t="n">
        <v>2.69</v>
      </c>
      <c r="I30" t="n">
        <v>8</v>
      </c>
      <c r="J30" t="n">
        <v>191.26</v>
      </c>
      <c r="K30" t="n">
        <v>49.1</v>
      </c>
      <c r="L30" t="n">
        <v>29</v>
      </c>
      <c r="M30" t="n">
        <v>6</v>
      </c>
      <c r="N30" t="n">
        <v>38.17</v>
      </c>
      <c r="O30" t="n">
        <v>23822.99</v>
      </c>
      <c r="P30" t="n">
        <v>275.62</v>
      </c>
      <c r="Q30" t="n">
        <v>446.56</v>
      </c>
      <c r="R30" t="n">
        <v>57.76</v>
      </c>
      <c r="S30" t="n">
        <v>40.63</v>
      </c>
      <c r="T30" t="n">
        <v>3492.4</v>
      </c>
      <c r="U30" t="n">
        <v>0.7</v>
      </c>
      <c r="V30" t="n">
        <v>0.77</v>
      </c>
      <c r="W30" t="n">
        <v>2.62</v>
      </c>
      <c r="X30" t="n">
        <v>0.2</v>
      </c>
      <c r="Y30" t="n">
        <v>0.5</v>
      </c>
      <c r="Z30" t="n">
        <v>10</v>
      </c>
      <c r="AA30" t="n">
        <v>295.5497880765925</v>
      </c>
      <c r="AB30" t="n">
        <v>404.3842587828169</v>
      </c>
      <c r="AC30" t="n">
        <v>365.790392681456</v>
      </c>
      <c r="AD30" t="n">
        <v>295549.7880765925</v>
      </c>
      <c r="AE30" t="n">
        <v>404384.2587828169</v>
      </c>
      <c r="AF30" t="n">
        <v>1.856194074515972e-06</v>
      </c>
      <c r="AG30" t="n">
        <v>0.615625</v>
      </c>
      <c r="AH30" t="n">
        <v>365790.3926814559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3.3848</v>
      </c>
      <c r="E31" t="n">
        <v>29.54</v>
      </c>
      <c r="F31" t="n">
        <v>27.02</v>
      </c>
      <c r="G31" t="n">
        <v>202.67</v>
      </c>
      <c r="H31" t="n">
        <v>2.76</v>
      </c>
      <c r="I31" t="n">
        <v>8</v>
      </c>
      <c r="J31" t="n">
        <v>192.8</v>
      </c>
      <c r="K31" t="n">
        <v>49.1</v>
      </c>
      <c r="L31" t="n">
        <v>30</v>
      </c>
      <c r="M31" t="n">
        <v>5</v>
      </c>
      <c r="N31" t="n">
        <v>38.7</v>
      </c>
      <c r="O31" t="n">
        <v>24012.34</v>
      </c>
      <c r="P31" t="n">
        <v>275.48</v>
      </c>
      <c r="Q31" t="n">
        <v>446.56</v>
      </c>
      <c r="R31" t="n">
        <v>57.6</v>
      </c>
      <c r="S31" t="n">
        <v>40.63</v>
      </c>
      <c r="T31" t="n">
        <v>3410.05</v>
      </c>
      <c r="U31" t="n">
        <v>0.71</v>
      </c>
      <c r="V31" t="n">
        <v>0.77</v>
      </c>
      <c r="W31" t="n">
        <v>2.62</v>
      </c>
      <c r="X31" t="n">
        <v>0.2</v>
      </c>
      <c r="Y31" t="n">
        <v>0.5</v>
      </c>
      <c r="Z31" t="n">
        <v>10</v>
      </c>
      <c r="AA31" t="n">
        <v>295.379527093248</v>
      </c>
      <c r="AB31" t="n">
        <v>404.1513001940206</v>
      </c>
      <c r="AC31" t="n">
        <v>365.5796673334148</v>
      </c>
      <c r="AD31" t="n">
        <v>295379.527093248</v>
      </c>
      <c r="AE31" t="n">
        <v>404151.3001940206</v>
      </c>
      <c r="AF31" t="n">
        <v>1.856413456867292e-06</v>
      </c>
      <c r="AG31" t="n">
        <v>0.6154166666666666</v>
      </c>
      <c r="AH31" t="n">
        <v>365579.6673334148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3.3834</v>
      </c>
      <c r="E32" t="n">
        <v>29.56</v>
      </c>
      <c r="F32" t="n">
        <v>27.04</v>
      </c>
      <c r="G32" t="n">
        <v>202.76</v>
      </c>
      <c r="H32" t="n">
        <v>2.83</v>
      </c>
      <c r="I32" t="n">
        <v>8</v>
      </c>
      <c r="J32" t="n">
        <v>194.34</v>
      </c>
      <c r="K32" t="n">
        <v>49.1</v>
      </c>
      <c r="L32" t="n">
        <v>31</v>
      </c>
      <c r="M32" t="n">
        <v>5</v>
      </c>
      <c r="N32" t="n">
        <v>39.24</v>
      </c>
      <c r="O32" t="n">
        <v>24202.42</v>
      </c>
      <c r="P32" t="n">
        <v>272.06</v>
      </c>
      <c r="Q32" t="n">
        <v>446.56</v>
      </c>
      <c r="R32" t="n">
        <v>58.02</v>
      </c>
      <c r="S32" t="n">
        <v>40.63</v>
      </c>
      <c r="T32" t="n">
        <v>3620.57</v>
      </c>
      <c r="U32" t="n">
        <v>0.7</v>
      </c>
      <c r="V32" t="n">
        <v>0.77</v>
      </c>
      <c r="W32" t="n">
        <v>2.62</v>
      </c>
      <c r="X32" t="n">
        <v>0.21</v>
      </c>
      <c r="Y32" t="n">
        <v>0.5</v>
      </c>
      <c r="Z32" t="n">
        <v>10</v>
      </c>
      <c r="AA32" t="n">
        <v>293.1268269786603</v>
      </c>
      <c r="AB32" t="n">
        <v>401.0690565151267</v>
      </c>
      <c r="AC32" t="n">
        <v>362.7915886652785</v>
      </c>
      <c r="AD32" t="n">
        <v>293126.8269786603</v>
      </c>
      <c r="AE32" t="n">
        <v>401069.0565151267</v>
      </c>
      <c r="AF32" t="n">
        <v>1.855645618637673e-06</v>
      </c>
      <c r="AG32" t="n">
        <v>0.6158333333333333</v>
      </c>
      <c r="AH32" t="n">
        <v>362791.5886652785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3.3851</v>
      </c>
      <c r="E33" t="n">
        <v>29.54</v>
      </c>
      <c r="F33" t="n">
        <v>27.02</v>
      </c>
      <c r="G33" t="n">
        <v>202.65</v>
      </c>
      <c r="H33" t="n">
        <v>2.9</v>
      </c>
      <c r="I33" t="n">
        <v>8</v>
      </c>
      <c r="J33" t="n">
        <v>195.89</v>
      </c>
      <c r="K33" t="n">
        <v>49.1</v>
      </c>
      <c r="L33" t="n">
        <v>32</v>
      </c>
      <c r="M33" t="n">
        <v>3</v>
      </c>
      <c r="N33" t="n">
        <v>39.79</v>
      </c>
      <c r="O33" t="n">
        <v>24393.24</v>
      </c>
      <c r="P33" t="n">
        <v>270.31</v>
      </c>
      <c r="Q33" t="n">
        <v>446.56</v>
      </c>
      <c r="R33" t="n">
        <v>57.45</v>
      </c>
      <c r="S33" t="n">
        <v>40.63</v>
      </c>
      <c r="T33" t="n">
        <v>3336.95</v>
      </c>
      <c r="U33" t="n">
        <v>0.71</v>
      </c>
      <c r="V33" t="n">
        <v>0.77</v>
      </c>
      <c r="W33" t="n">
        <v>2.62</v>
      </c>
      <c r="X33" t="n">
        <v>0.19</v>
      </c>
      <c r="Y33" t="n">
        <v>0.5</v>
      </c>
      <c r="Z33" t="n">
        <v>10</v>
      </c>
      <c r="AA33" t="n">
        <v>291.6597588391223</v>
      </c>
      <c r="AB33" t="n">
        <v>399.0617491641323</v>
      </c>
      <c r="AC33" t="n">
        <v>360.9758559105894</v>
      </c>
      <c r="AD33" t="n">
        <v>291659.7588391223</v>
      </c>
      <c r="AE33" t="n">
        <v>399061.7491641323</v>
      </c>
      <c r="AF33" t="n">
        <v>1.856577993630782e-06</v>
      </c>
      <c r="AG33" t="n">
        <v>0.6154166666666666</v>
      </c>
      <c r="AH33" t="n">
        <v>360975.8559105893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3.39</v>
      </c>
      <c r="E34" t="n">
        <v>29.5</v>
      </c>
      <c r="F34" t="n">
        <v>27.01</v>
      </c>
      <c r="G34" t="n">
        <v>231.5</v>
      </c>
      <c r="H34" t="n">
        <v>2.97</v>
      </c>
      <c r="I34" t="n">
        <v>7</v>
      </c>
      <c r="J34" t="n">
        <v>197.44</v>
      </c>
      <c r="K34" t="n">
        <v>49.1</v>
      </c>
      <c r="L34" t="n">
        <v>33</v>
      </c>
      <c r="M34" t="n">
        <v>0</v>
      </c>
      <c r="N34" t="n">
        <v>40.34</v>
      </c>
      <c r="O34" t="n">
        <v>24584.81</v>
      </c>
      <c r="P34" t="n">
        <v>268.87</v>
      </c>
      <c r="Q34" t="n">
        <v>446.56</v>
      </c>
      <c r="R34" t="n">
        <v>57.06</v>
      </c>
      <c r="S34" t="n">
        <v>40.63</v>
      </c>
      <c r="T34" t="n">
        <v>3147.15</v>
      </c>
      <c r="U34" t="n">
        <v>0.71</v>
      </c>
      <c r="V34" t="n">
        <v>0.77</v>
      </c>
      <c r="W34" t="n">
        <v>2.62</v>
      </c>
      <c r="X34" t="n">
        <v>0.18</v>
      </c>
      <c r="Y34" t="n">
        <v>0.5</v>
      </c>
      <c r="Z34" t="n">
        <v>10</v>
      </c>
      <c r="AA34" t="n">
        <v>290.178497410047</v>
      </c>
      <c r="AB34" t="n">
        <v>397.0350219282294</v>
      </c>
      <c r="AC34" t="n">
        <v>359.1425566775515</v>
      </c>
      <c r="AD34" t="n">
        <v>290178.497410047</v>
      </c>
      <c r="AE34" t="n">
        <v>397035.0219282294</v>
      </c>
      <c r="AF34" t="n">
        <v>1.859265427434448e-06</v>
      </c>
      <c r="AG34" t="n">
        <v>0.6145833333333334</v>
      </c>
      <c r="AH34" t="n">
        <v>359142.5566775515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1.8401</v>
      </c>
      <c r="E2" t="n">
        <v>54.34</v>
      </c>
      <c r="F2" t="n">
        <v>37.99</v>
      </c>
      <c r="G2" t="n">
        <v>6.11</v>
      </c>
      <c r="H2" t="n">
        <v>0.1</v>
      </c>
      <c r="I2" t="n">
        <v>373</v>
      </c>
      <c r="J2" t="n">
        <v>185.69</v>
      </c>
      <c r="K2" t="n">
        <v>53.44</v>
      </c>
      <c r="L2" t="n">
        <v>1</v>
      </c>
      <c r="M2" t="n">
        <v>371</v>
      </c>
      <c r="N2" t="n">
        <v>36.26</v>
      </c>
      <c r="O2" t="n">
        <v>23136.14</v>
      </c>
      <c r="P2" t="n">
        <v>514.84</v>
      </c>
      <c r="Q2" t="n">
        <v>446.69</v>
      </c>
      <c r="R2" t="n">
        <v>415.69</v>
      </c>
      <c r="S2" t="n">
        <v>40.63</v>
      </c>
      <c r="T2" t="n">
        <v>180631.94</v>
      </c>
      <c r="U2" t="n">
        <v>0.1</v>
      </c>
      <c r="V2" t="n">
        <v>0.55</v>
      </c>
      <c r="W2" t="n">
        <v>3.23</v>
      </c>
      <c r="X2" t="n">
        <v>11.16</v>
      </c>
      <c r="Y2" t="n">
        <v>0.5</v>
      </c>
      <c r="Z2" t="n">
        <v>10</v>
      </c>
      <c r="AA2" t="n">
        <v>951.8155014965209</v>
      </c>
      <c r="AB2" t="n">
        <v>1302.315960283881</v>
      </c>
      <c r="AC2" t="n">
        <v>1178.024752846317</v>
      </c>
      <c r="AD2" t="n">
        <v>951815.5014965209</v>
      </c>
      <c r="AE2" t="n">
        <v>1302315.960283881</v>
      </c>
      <c r="AF2" t="n">
        <v>9.741163302385688e-07</v>
      </c>
      <c r="AG2" t="n">
        <v>1.132083333333333</v>
      </c>
      <c r="AH2" t="n">
        <v>1178024.752846317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2.5359</v>
      </c>
      <c r="E3" t="n">
        <v>39.43</v>
      </c>
      <c r="F3" t="n">
        <v>31.27</v>
      </c>
      <c r="G3" t="n">
        <v>12.26</v>
      </c>
      <c r="H3" t="n">
        <v>0.19</v>
      </c>
      <c r="I3" t="n">
        <v>153</v>
      </c>
      <c r="J3" t="n">
        <v>187.21</v>
      </c>
      <c r="K3" t="n">
        <v>53.44</v>
      </c>
      <c r="L3" t="n">
        <v>2</v>
      </c>
      <c r="M3" t="n">
        <v>151</v>
      </c>
      <c r="N3" t="n">
        <v>36.77</v>
      </c>
      <c r="O3" t="n">
        <v>23322.88</v>
      </c>
      <c r="P3" t="n">
        <v>422.38</v>
      </c>
      <c r="Q3" t="n">
        <v>446.6</v>
      </c>
      <c r="R3" t="n">
        <v>195.76</v>
      </c>
      <c r="S3" t="n">
        <v>40.63</v>
      </c>
      <c r="T3" t="n">
        <v>71763.16</v>
      </c>
      <c r="U3" t="n">
        <v>0.21</v>
      </c>
      <c r="V3" t="n">
        <v>0.66</v>
      </c>
      <c r="W3" t="n">
        <v>2.87</v>
      </c>
      <c r="X3" t="n">
        <v>4.44</v>
      </c>
      <c r="Y3" t="n">
        <v>0.5</v>
      </c>
      <c r="Z3" t="n">
        <v>10</v>
      </c>
      <c r="AA3" t="n">
        <v>568.32141268865</v>
      </c>
      <c r="AB3" t="n">
        <v>777.6024294118062</v>
      </c>
      <c r="AC3" t="n">
        <v>703.3891449206068</v>
      </c>
      <c r="AD3" t="n">
        <v>568321.41268865</v>
      </c>
      <c r="AE3" t="n">
        <v>777602.4294118062</v>
      </c>
      <c r="AF3" t="n">
        <v>1.342460519456544e-06</v>
      </c>
      <c r="AG3" t="n">
        <v>0.8214583333333333</v>
      </c>
      <c r="AH3" t="n">
        <v>703389.1449206067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2.8003</v>
      </c>
      <c r="E4" t="n">
        <v>35.71</v>
      </c>
      <c r="F4" t="n">
        <v>29.63</v>
      </c>
      <c r="G4" t="n">
        <v>18.33</v>
      </c>
      <c r="H4" t="n">
        <v>0.28</v>
      </c>
      <c r="I4" t="n">
        <v>97</v>
      </c>
      <c r="J4" t="n">
        <v>188.73</v>
      </c>
      <c r="K4" t="n">
        <v>53.44</v>
      </c>
      <c r="L4" t="n">
        <v>3</v>
      </c>
      <c r="M4" t="n">
        <v>95</v>
      </c>
      <c r="N4" t="n">
        <v>37.29</v>
      </c>
      <c r="O4" t="n">
        <v>23510.33</v>
      </c>
      <c r="P4" t="n">
        <v>399.06</v>
      </c>
      <c r="Q4" t="n">
        <v>446.6</v>
      </c>
      <c r="R4" t="n">
        <v>142.36</v>
      </c>
      <c r="S4" t="n">
        <v>40.63</v>
      </c>
      <c r="T4" t="n">
        <v>45346.17</v>
      </c>
      <c r="U4" t="n">
        <v>0.29</v>
      </c>
      <c r="V4" t="n">
        <v>0.7</v>
      </c>
      <c r="W4" t="n">
        <v>2.77</v>
      </c>
      <c r="X4" t="n">
        <v>2.8</v>
      </c>
      <c r="Y4" t="n">
        <v>0.5</v>
      </c>
      <c r="Z4" t="n">
        <v>10</v>
      </c>
      <c r="AA4" t="n">
        <v>487.0550836087904</v>
      </c>
      <c r="AB4" t="n">
        <v>666.4102527473353</v>
      </c>
      <c r="AC4" t="n">
        <v>602.808993537793</v>
      </c>
      <c r="AD4" t="n">
        <v>487055.0836087904</v>
      </c>
      <c r="AE4" t="n">
        <v>666410.2527473354</v>
      </c>
      <c r="AF4" t="n">
        <v>1.482429193830262e-06</v>
      </c>
      <c r="AG4" t="n">
        <v>0.7439583333333334</v>
      </c>
      <c r="AH4" t="n">
        <v>602808.9935377929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2.9456</v>
      </c>
      <c r="E5" t="n">
        <v>33.95</v>
      </c>
      <c r="F5" t="n">
        <v>28.84</v>
      </c>
      <c r="G5" t="n">
        <v>24.37</v>
      </c>
      <c r="H5" t="n">
        <v>0.37</v>
      </c>
      <c r="I5" t="n">
        <v>71</v>
      </c>
      <c r="J5" t="n">
        <v>190.25</v>
      </c>
      <c r="K5" t="n">
        <v>53.44</v>
      </c>
      <c r="L5" t="n">
        <v>4</v>
      </c>
      <c r="M5" t="n">
        <v>69</v>
      </c>
      <c r="N5" t="n">
        <v>37.82</v>
      </c>
      <c r="O5" t="n">
        <v>23698.48</v>
      </c>
      <c r="P5" t="n">
        <v>387.54</v>
      </c>
      <c r="Q5" t="n">
        <v>446.57</v>
      </c>
      <c r="R5" t="n">
        <v>116.71</v>
      </c>
      <c r="S5" t="n">
        <v>40.63</v>
      </c>
      <c r="T5" t="n">
        <v>32648.61</v>
      </c>
      <c r="U5" t="n">
        <v>0.35</v>
      </c>
      <c r="V5" t="n">
        <v>0.72</v>
      </c>
      <c r="W5" t="n">
        <v>2.72</v>
      </c>
      <c r="X5" t="n">
        <v>2.01</v>
      </c>
      <c r="Y5" t="n">
        <v>0.5</v>
      </c>
      <c r="Z5" t="n">
        <v>10</v>
      </c>
      <c r="AA5" t="n">
        <v>450.1621747365538</v>
      </c>
      <c r="AB5" t="n">
        <v>615.9317472280721</v>
      </c>
      <c r="AC5" t="n">
        <v>557.1480857382606</v>
      </c>
      <c r="AD5" t="n">
        <v>450162.1747365537</v>
      </c>
      <c r="AE5" t="n">
        <v>615931.7472280721</v>
      </c>
      <c r="AF5" t="n">
        <v>1.559348438862414e-06</v>
      </c>
      <c r="AG5" t="n">
        <v>0.7072916666666668</v>
      </c>
      <c r="AH5" t="n">
        <v>557148.0857382606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3.0323</v>
      </c>
      <c r="E6" t="n">
        <v>32.98</v>
      </c>
      <c r="F6" t="n">
        <v>28.43</v>
      </c>
      <c r="G6" t="n">
        <v>30.46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54</v>
      </c>
      <c r="N6" t="n">
        <v>38.35</v>
      </c>
      <c r="O6" t="n">
        <v>23887.36</v>
      </c>
      <c r="P6" t="n">
        <v>380.83</v>
      </c>
      <c r="Q6" t="n">
        <v>446.57</v>
      </c>
      <c r="R6" t="n">
        <v>103.21</v>
      </c>
      <c r="S6" t="n">
        <v>40.63</v>
      </c>
      <c r="T6" t="n">
        <v>25976.33</v>
      </c>
      <c r="U6" t="n">
        <v>0.39</v>
      </c>
      <c r="V6" t="n">
        <v>0.73</v>
      </c>
      <c r="W6" t="n">
        <v>2.7</v>
      </c>
      <c r="X6" t="n">
        <v>1.6</v>
      </c>
      <c r="Y6" t="n">
        <v>0.5</v>
      </c>
      <c r="Z6" t="n">
        <v>10</v>
      </c>
      <c r="AA6" t="n">
        <v>430.2267108148532</v>
      </c>
      <c r="AB6" t="n">
        <v>588.6551659998045</v>
      </c>
      <c r="AC6" t="n">
        <v>532.4747431394969</v>
      </c>
      <c r="AD6" t="n">
        <v>430226.7108148532</v>
      </c>
      <c r="AE6" t="n">
        <v>588655.1659998045</v>
      </c>
      <c r="AF6" t="n">
        <v>1.605245882388138e-06</v>
      </c>
      <c r="AG6" t="n">
        <v>0.6870833333333333</v>
      </c>
      <c r="AH6" t="n">
        <v>532474.7431394969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3.0949</v>
      </c>
      <c r="E7" t="n">
        <v>32.31</v>
      </c>
      <c r="F7" t="n">
        <v>28.13</v>
      </c>
      <c r="G7" t="n">
        <v>36.69</v>
      </c>
      <c r="H7" t="n">
        <v>0.55</v>
      </c>
      <c r="I7" t="n">
        <v>46</v>
      </c>
      <c r="J7" t="n">
        <v>193.32</v>
      </c>
      <c r="K7" t="n">
        <v>53.44</v>
      </c>
      <c r="L7" t="n">
        <v>6</v>
      </c>
      <c r="M7" t="n">
        <v>44</v>
      </c>
      <c r="N7" t="n">
        <v>38.89</v>
      </c>
      <c r="O7" t="n">
        <v>24076.95</v>
      </c>
      <c r="P7" t="n">
        <v>375.64</v>
      </c>
      <c r="Q7" t="n">
        <v>446.61</v>
      </c>
      <c r="R7" t="n">
        <v>93.67</v>
      </c>
      <c r="S7" t="n">
        <v>40.63</v>
      </c>
      <c r="T7" t="n">
        <v>21255.77</v>
      </c>
      <c r="U7" t="n">
        <v>0.43</v>
      </c>
      <c r="V7" t="n">
        <v>0.74</v>
      </c>
      <c r="W7" t="n">
        <v>2.68</v>
      </c>
      <c r="X7" t="n">
        <v>1.3</v>
      </c>
      <c r="Y7" t="n">
        <v>0.5</v>
      </c>
      <c r="Z7" t="n">
        <v>10</v>
      </c>
      <c r="AA7" t="n">
        <v>416.2403540793195</v>
      </c>
      <c r="AB7" t="n">
        <v>569.5184156797362</v>
      </c>
      <c r="AC7" t="n">
        <v>515.1643774113782</v>
      </c>
      <c r="AD7" t="n">
        <v>416240.3540793195</v>
      </c>
      <c r="AE7" t="n">
        <v>569518.4156797362</v>
      </c>
      <c r="AF7" t="n">
        <v>1.638385213007634e-06</v>
      </c>
      <c r="AG7" t="n">
        <v>0.6731250000000001</v>
      </c>
      <c r="AH7" t="n">
        <v>515164.3774113782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3.134</v>
      </c>
      <c r="E8" t="n">
        <v>31.91</v>
      </c>
      <c r="F8" t="n">
        <v>27.95</v>
      </c>
      <c r="G8" t="n">
        <v>41.93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38</v>
      </c>
      <c r="N8" t="n">
        <v>39.43</v>
      </c>
      <c r="O8" t="n">
        <v>24267.28</v>
      </c>
      <c r="P8" t="n">
        <v>372.38</v>
      </c>
      <c r="Q8" t="n">
        <v>446.57</v>
      </c>
      <c r="R8" t="n">
        <v>87.38</v>
      </c>
      <c r="S8" t="n">
        <v>40.63</v>
      </c>
      <c r="T8" t="n">
        <v>18139.5</v>
      </c>
      <c r="U8" t="n">
        <v>0.46</v>
      </c>
      <c r="V8" t="n">
        <v>0.74</v>
      </c>
      <c r="W8" t="n">
        <v>2.69</v>
      </c>
      <c r="X8" t="n">
        <v>1.12</v>
      </c>
      <c r="Y8" t="n">
        <v>0.5</v>
      </c>
      <c r="Z8" t="n">
        <v>10</v>
      </c>
      <c r="AA8" t="n">
        <v>407.8048713959108</v>
      </c>
      <c r="AB8" t="n">
        <v>557.9766161250651</v>
      </c>
      <c r="AC8" t="n">
        <v>504.7241110071873</v>
      </c>
      <c r="AD8" t="n">
        <v>407804.8713959107</v>
      </c>
      <c r="AE8" t="n">
        <v>557976.6161250651</v>
      </c>
      <c r="AF8" t="n">
        <v>1.659084060087862e-06</v>
      </c>
      <c r="AG8" t="n">
        <v>0.6647916666666667</v>
      </c>
      <c r="AH8" t="n">
        <v>504724.1110071873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3.1749</v>
      </c>
      <c r="E9" t="n">
        <v>31.5</v>
      </c>
      <c r="F9" t="n">
        <v>27.76</v>
      </c>
      <c r="G9" t="n">
        <v>48.99</v>
      </c>
      <c r="H9" t="n">
        <v>0.72</v>
      </c>
      <c r="I9" t="n">
        <v>34</v>
      </c>
      <c r="J9" t="n">
        <v>196.41</v>
      </c>
      <c r="K9" t="n">
        <v>53.44</v>
      </c>
      <c r="L9" t="n">
        <v>8</v>
      </c>
      <c r="M9" t="n">
        <v>32</v>
      </c>
      <c r="N9" t="n">
        <v>39.98</v>
      </c>
      <c r="O9" t="n">
        <v>24458.36</v>
      </c>
      <c r="P9" t="n">
        <v>368.8</v>
      </c>
      <c r="Q9" t="n">
        <v>446.56</v>
      </c>
      <c r="R9" t="n">
        <v>81.81999999999999</v>
      </c>
      <c r="S9" t="n">
        <v>40.63</v>
      </c>
      <c r="T9" t="n">
        <v>15388.66</v>
      </c>
      <c r="U9" t="n">
        <v>0.5</v>
      </c>
      <c r="V9" t="n">
        <v>0.75</v>
      </c>
      <c r="W9" t="n">
        <v>2.66</v>
      </c>
      <c r="X9" t="n">
        <v>0.9399999999999999</v>
      </c>
      <c r="Y9" t="n">
        <v>0.5</v>
      </c>
      <c r="Z9" t="n">
        <v>10</v>
      </c>
      <c r="AA9" t="n">
        <v>399.0667397500245</v>
      </c>
      <c r="AB9" t="n">
        <v>546.0207189080024</v>
      </c>
      <c r="AC9" t="n">
        <v>493.9092678403142</v>
      </c>
      <c r="AD9" t="n">
        <v>399066.7397500245</v>
      </c>
      <c r="AE9" t="n">
        <v>546020.7189080025</v>
      </c>
      <c r="AF9" t="n">
        <v>1.68073579526897e-06</v>
      </c>
      <c r="AG9" t="n">
        <v>0.65625</v>
      </c>
      <c r="AH9" t="n">
        <v>493909.2678403142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3.1961</v>
      </c>
      <c r="E10" t="n">
        <v>31.29</v>
      </c>
      <c r="F10" t="n">
        <v>27.67</v>
      </c>
      <c r="G10" t="n">
        <v>53.55</v>
      </c>
      <c r="H10" t="n">
        <v>0.8100000000000001</v>
      </c>
      <c r="I10" t="n">
        <v>31</v>
      </c>
      <c r="J10" t="n">
        <v>197.97</v>
      </c>
      <c r="K10" t="n">
        <v>53.44</v>
      </c>
      <c r="L10" t="n">
        <v>9</v>
      </c>
      <c r="M10" t="n">
        <v>29</v>
      </c>
      <c r="N10" t="n">
        <v>40.53</v>
      </c>
      <c r="O10" t="n">
        <v>24650.18</v>
      </c>
      <c r="P10" t="n">
        <v>366.82</v>
      </c>
      <c r="Q10" t="n">
        <v>446.56</v>
      </c>
      <c r="R10" t="n">
        <v>78.67</v>
      </c>
      <c r="S10" t="n">
        <v>40.63</v>
      </c>
      <c r="T10" t="n">
        <v>13830.74</v>
      </c>
      <c r="U10" t="n">
        <v>0.52</v>
      </c>
      <c r="V10" t="n">
        <v>0.75</v>
      </c>
      <c r="W10" t="n">
        <v>2.65</v>
      </c>
      <c r="X10" t="n">
        <v>0.84</v>
      </c>
      <c r="Y10" t="n">
        <v>0.5</v>
      </c>
      <c r="Z10" t="n">
        <v>10</v>
      </c>
      <c r="AA10" t="n">
        <v>394.565733883071</v>
      </c>
      <c r="AB10" t="n">
        <v>539.8622441104724</v>
      </c>
      <c r="AC10" t="n">
        <v>488.3385492339866</v>
      </c>
      <c r="AD10" t="n">
        <v>394565.733883071</v>
      </c>
      <c r="AE10" t="n">
        <v>539862.2441104724</v>
      </c>
      <c r="AF10" t="n">
        <v>1.691958699568224e-06</v>
      </c>
      <c r="AG10" t="n">
        <v>0.651875</v>
      </c>
      <c r="AH10" t="n">
        <v>488338.5492339866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3.2135</v>
      </c>
      <c r="E11" t="n">
        <v>31.12</v>
      </c>
      <c r="F11" t="n">
        <v>27.61</v>
      </c>
      <c r="G11" t="n">
        <v>59.16</v>
      </c>
      <c r="H11" t="n">
        <v>0.89</v>
      </c>
      <c r="I11" t="n">
        <v>28</v>
      </c>
      <c r="J11" t="n">
        <v>199.53</v>
      </c>
      <c r="K11" t="n">
        <v>53.44</v>
      </c>
      <c r="L11" t="n">
        <v>10</v>
      </c>
      <c r="M11" t="n">
        <v>26</v>
      </c>
      <c r="N11" t="n">
        <v>41.1</v>
      </c>
      <c r="O11" t="n">
        <v>24842.77</v>
      </c>
      <c r="P11" t="n">
        <v>365.18</v>
      </c>
      <c r="Q11" t="n">
        <v>446.56</v>
      </c>
      <c r="R11" t="n">
        <v>76.68000000000001</v>
      </c>
      <c r="S11" t="n">
        <v>40.63</v>
      </c>
      <c r="T11" t="n">
        <v>12852.17</v>
      </c>
      <c r="U11" t="n">
        <v>0.53</v>
      </c>
      <c r="V11" t="n">
        <v>0.75</v>
      </c>
      <c r="W11" t="n">
        <v>2.65</v>
      </c>
      <c r="X11" t="n">
        <v>0.78</v>
      </c>
      <c r="Y11" t="n">
        <v>0.5</v>
      </c>
      <c r="Z11" t="n">
        <v>10</v>
      </c>
      <c r="AA11" t="n">
        <v>390.9608351077035</v>
      </c>
      <c r="AB11" t="n">
        <v>534.9298625691048</v>
      </c>
      <c r="AC11" t="n">
        <v>483.8769072642861</v>
      </c>
      <c r="AD11" t="n">
        <v>390960.8351077035</v>
      </c>
      <c r="AE11" t="n">
        <v>534929.8625691048</v>
      </c>
      <c r="AF11" t="n">
        <v>1.701169951210065e-06</v>
      </c>
      <c r="AG11" t="n">
        <v>0.6483333333333333</v>
      </c>
      <c r="AH11" t="n">
        <v>483876.9072642861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3.2345</v>
      </c>
      <c r="E12" t="n">
        <v>30.92</v>
      </c>
      <c r="F12" t="n">
        <v>27.52</v>
      </c>
      <c r="G12" t="n">
        <v>66.04000000000001</v>
      </c>
      <c r="H12" t="n">
        <v>0.97</v>
      </c>
      <c r="I12" t="n">
        <v>25</v>
      </c>
      <c r="J12" t="n">
        <v>201.1</v>
      </c>
      <c r="K12" t="n">
        <v>53.44</v>
      </c>
      <c r="L12" t="n">
        <v>11</v>
      </c>
      <c r="M12" t="n">
        <v>23</v>
      </c>
      <c r="N12" t="n">
        <v>41.66</v>
      </c>
      <c r="O12" t="n">
        <v>25036.12</v>
      </c>
      <c r="P12" t="n">
        <v>362.49</v>
      </c>
      <c r="Q12" t="n">
        <v>446.56</v>
      </c>
      <c r="R12" t="n">
        <v>73.69</v>
      </c>
      <c r="S12" t="n">
        <v>40.63</v>
      </c>
      <c r="T12" t="n">
        <v>11369.61</v>
      </c>
      <c r="U12" t="n">
        <v>0.55</v>
      </c>
      <c r="V12" t="n">
        <v>0.76</v>
      </c>
      <c r="W12" t="n">
        <v>2.65</v>
      </c>
      <c r="X12" t="n">
        <v>0.6899999999999999</v>
      </c>
      <c r="Y12" t="n">
        <v>0.5</v>
      </c>
      <c r="Z12" t="n">
        <v>10</v>
      </c>
      <c r="AA12" t="n">
        <v>386.0598219831078</v>
      </c>
      <c r="AB12" t="n">
        <v>528.2240801945937</v>
      </c>
      <c r="AC12" t="n">
        <v>477.8111153479737</v>
      </c>
      <c r="AD12" t="n">
        <v>386059.8219831078</v>
      </c>
      <c r="AE12" t="n">
        <v>528224.0801945938</v>
      </c>
      <c r="AF12" t="n">
        <v>1.712286979053666e-06</v>
      </c>
      <c r="AG12" t="n">
        <v>0.6441666666666667</v>
      </c>
      <c r="AH12" t="n">
        <v>477811.1153479737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3.2481</v>
      </c>
      <c r="E13" t="n">
        <v>30.79</v>
      </c>
      <c r="F13" t="n">
        <v>27.46</v>
      </c>
      <c r="G13" t="n">
        <v>71.64</v>
      </c>
      <c r="H13" t="n">
        <v>1.05</v>
      </c>
      <c r="I13" t="n">
        <v>23</v>
      </c>
      <c r="J13" t="n">
        <v>202.67</v>
      </c>
      <c r="K13" t="n">
        <v>53.44</v>
      </c>
      <c r="L13" t="n">
        <v>12</v>
      </c>
      <c r="M13" t="n">
        <v>21</v>
      </c>
      <c r="N13" t="n">
        <v>42.24</v>
      </c>
      <c r="O13" t="n">
        <v>25230.25</v>
      </c>
      <c r="P13" t="n">
        <v>361.38</v>
      </c>
      <c r="Q13" t="n">
        <v>446.56</v>
      </c>
      <c r="R13" t="n">
        <v>72.01000000000001</v>
      </c>
      <c r="S13" t="n">
        <v>40.63</v>
      </c>
      <c r="T13" t="n">
        <v>10540.01</v>
      </c>
      <c r="U13" t="n">
        <v>0.5600000000000001</v>
      </c>
      <c r="V13" t="n">
        <v>0.76</v>
      </c>
      <c r="W13" t="n">
        <v>2.64</v>
      </c>
      <c r="X13" t="n">
        <v>0.64</v>
      </c>
      <c r="Y13" t="n">
        <v>0.5</v>
      </c>
      <c r="Z13" t="n">
        <v>10</v>
      </c>
      <c r="AA13" t="n">
        <v>383.3832960861779</v>
      </c>
      <c r="AB13" t="n">
        <v>524.5619393824255</v>
      </c>
      <c r="AC13" t="n">
        <v>474.498484115072</v>
      </c>
      <c r="AD13" t="n">
        <v>383383.2960861779</v>
      </c>
      <c r="AE13" t="n">
        <v>524561.9393824255</v>
      </c>
      <c r="AF13" t="n">
        <v>1.719486578038093e-06</v>
      </c>
      <c r="AG13" t="n">
        <v>0.6414583333333334</v>
      </c>
      <c r="AH13" t="n">
        <v>474498.4841150719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3.2642</v>
      </c>
      <c r="E14" t="n">
        <v>30.64</v>
      </c>
      <c r="F14" t="n">
        <v>27.39</v>
      </c>
      <c r="G14" t="n">
        <v>78.23999999999999</v>
      </c>
      <c r="H14" t="n">
        <v>1.13</v>
      </c>
      <c r="I14" t="n">
        <v>21</v>
      </c>
      <c r="J14" t="n">
        <v>204.25</v>
      </c>
      <c r="K14" t="n">
        <v>53.44</v>
      </c>
      <c r="L14" t="n">
        <v>13</v>
      </c>
      <c r="M14" t="n">
        <v>19</v>
      </c>
      <c r="N14" t="n">
        <v>42.82</v>
      </c>
      <c r="O14" t="n">
        <v>25425.3</v>
      </c>
      <c r="P14" t="n">
        <v>359.09</v>
      </c>
      <c r="Q14" t="n">
        <v>446.56</v>
      </c>
      <c r="R14" t="n">
        <v>69.42</v>
      </c>
      <c r="S14" t="n">
        <v>40.63</v>
      </c>
      <c r="T14" t="n">
        <v>9255.200000000001</v>
      </c>
      <c r="U14" t="n">
        <v>0.59</v>
      </c>
      <c r="V14" t="n">
        <v>0.76</v>
      </c>
      <c r="W14" t="n">
        <v>2.64</v>
      </c>
      <c r="X14" t="n">
        <v>0.5600000000000001</v>
      </c>
      <c r="Y14" t="n">
        <v>0.5</v>
      </c>
      <c r="Z14" t="n">
        <v>10</v>
      </c>
      <c r="AA14" t="n">
        <v>379.5247643213324</v>
      </c>
      <c r="AB14" t="n">
        <v>519.2825259953564</v>
      </c>
      <c r="AC14" t="n">
        <v>469.7229305319615</v>
      </c>
      <c r="AD14" t="n">
        <v>379524.7643213324</v>
      </c>
      <c r="AE14" t="n">
        <v>519282.5259953564</v>
      </c>
      <c r="AF14" t="n">
        <v>1.728009632718187e-06</v>
      </c>
      <c r="AG14" t="n">
        <v>0.6383333333333333</v>
      </c>
      <c r="AH14" t="n">
        <v>469722.9305319615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3.2714</v>
      </c>
      <c r="E15" t="n">
        <v>30.57</v>
      </c>
      <c r="F15" t="n">
        <v>27.36</v>
      </c>
      <c r="G15" t="n">
        <v>82.06999999999999</v>
      </c>
      <c r="H15" t="n">
        <v>1.21</v>
      </c>
      <c r="I15" t="n">
        <v>20</v>
      </c>
      <c r="J15" t="n">
        <v>205.84</v>
      </c>
      <c r="K15" t="n">
        <v>53.44</v>
      </c>
      <c r="L15" t="n">
        <v>14</v>
      </c>
      <c r="M15" t="n">
        <v>18</v>
      </c>
      <c r="N15" t="n">
        <v>43.4</v>
      </c>
      <c r="O15" t="n">
        <v>25621.03</v>
      </c>
      <c r="P15" t="n">
        <v>358.02</v>
      </c>
      <c r="Q15" t="n">
        <v>446.56</v>
      </c>
      <c r="R15" t="n">
        <v>68.33</v>
      </c>
      <c r="S15" t="n">
        <v>40.63</v>
      </c>
      <c r="T15" t="n">
        <v>8714.32</v>
      </c>
      <c r="U15" t="n">
        <v>0.59</v>
      </c>
      <c r="V15" t="n">
        <v>0.76</v>
      </c>
      <c r="W15" t="n">
        <v>2.64</v>
      </c>
      <c r="X15" t="n">
        <v>0.53</v>
      </c>
      <c r="Y15" t="n">
        <v>0.5</v>
      </c>
      <c r="Z15" t="n">
        <v>10</v>
      </c>
      <c r="AA15" t="n">
        <v>377.782456355413</v>
      </c>
      <c r="AB15" t="n">
        <v>516.8986233711829</v>
      </c>
      <c r="AC15" t="n">
        <v>467.5665442284107</v>
      </c>
      <c r="AD15" t="n">
        <v>377782.456355413</v>
      </c>
      <c r="AE15" t="n">
        <v>516898.6233711829</v>
      </c>
      <c r="AF15" t="n">
        <v>1.731821185121707e-06</v>
      </c>
      <c r="AG15" t="n">
        <v>0.636875</v>
      </c>
      <c r="AH15" t="n">
        <v>467566.5442284108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3.276</v>
      </c>
      <c r="E16" t="n">
        <v>30.52</v>
      </c>
      <c r="F16" t="n">
        <v>27.35</v>
      </c>
      <c r="G16" t="n">
        <v>86.37</v>
      </c>
      <c r="H16" t="n">
        <v>1.28</v>
      </c>
      <c r="I16" t="n">
        <v>19</v>
      </c>
      <c r="J16" t="n">
        <v>207.43</v>
      </c>
      <c r="K16" t="n">
        <v>53.44</v>
      </c>
      <c r="L16" t="n">
        <v>15</v>
      </c>
      <c r="M16" t="n">
        <v>17</v>
      </c>
      <c r="N16" t="n">
        <v>44</v>
      </c>
      <c r="O16" t="n">
        <v>25817.56</v>
      </c>
      <c r="P16" t="n">
        <v>357.23</v>
      </c>
      <c r="Q16" t="n">
        <v>446.56</v>
      </c>
      <c r="R16" t="n">
        <v>68.23</v>
      </c>
      <c r="S16" t="n">
        <v>40.63</v>
      </c>
      <c r="T16" t="n">
        <v>8667.719999999999</v>
      </c>
      <c r="U16" t="n">
        <v>0.6</v>
      </c>
      <c r="V16" t="n">
        <v>0.76</v>
      </c>
      <c r="W16" t="n">
        <v>2.64</v>
      </c>
      <c r="X16" t="n">
        <v>0.52</v>
      </c>
      <c r="Y16" t="n">
        <v>0.5</v>
      </c>
      <c r="Z16" t="n">
        <v>10</v>
      </c>
      <c r="AA16" t="n">
        <v>376.6307087974557</v>
      </c>
      <c r="AB16" t="n">
        <v>515.3227515508695</v>
      </c>
      <c r="AC16" t="n">
        <v>466.141071402878</v>
      </c>
      <c r="AD16" t="n">
        <v>376630.7087974556</v>
      </c>
      <c r="AE16" t="n">
        <v>515322.7515508696</v>
      </c>
      <c r="AF16" t="n">
        <v>1.734256343601735e-06</v>
      </c>
      <c r="AG16" t="n">
        <v>0.6358333333333334</v>
      </c>
      <c r="AH16" t="n">
        <v>466141.071402878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3.2914</v>
      </c>
      <c r="E17" t="n">
        <v>30.38</v>
      </c>
      <c r="F17" t="n">
        <v>27.28</v>
      </c>
      <c r="G17" t="n">
        <v>96.28</v>
      </c>
      <c r="H17" t="n">
        <v>1.36</v>
      </c>
      <c r="I17" t="n">
        <v>17</v>
      </c>
      <c r="J17" t="n">
        <v>209.03</v>
      </c>
      <c r="K17" t="n">
        <v>53.44</v>
      </c>
      <c r="L17" t="n">
        <v>16</v>
      </c>
      <c r="M17" t="n">
        <v>15</v>
      </c>
      <c r="N17" t="n">
        <v>44.6</v>
      </c>
      <c r="O17" t="n">
        <v>26014.91</v>
      </c>
      <c r="P17" t="n">
        <v>354.6</v>
      </c>
      <c r="Q17" t="n">
        <v>446.56</v>
      </c>
      <c r="R17" t="n">
        <v>65.89</v>
      </c>
      <c r="S17" t="n">
        <v>40.63</v>
      </c>
      <c r="T17" t="n">
        <v>7511.72</v>
      </c>
      <c r="U17" t="n">
        <v>0.62</v>
      </c>
      <c r="V17" t="n">
        <v>0.76</v>
      </c>
      <c r="W17" t="n">
        <v>2.64</v>
      </c>
      <c r="X17" t="n">
        <v>0.45</v>
      </c>
      <c r="Y17" t="n">
        <v>0.5</v>
      </c>
      <c r="Z17" t="n">
        <v>10</v>
      </c>
      <c r="AA17" t="n">
        <v>372.6670842746318</v>
      </c>
      <c r="AB17" t="n">
        <v>509.8995456159691</v>
      </c>
      <c r="AC17" t="n">
        <v>461.2354486308873</v>
      </c>
      <c r="AD17" t="n">
        <v>372667.0842746318</v>
      </c>
      <c r="AE17" t="n">
        <v>509899.5456159692</v>
      </c>
      <c r="AF17" t="n">
        <v>1.742408830687042e-06</v>
      </c>
      <c r="AG17" t="n">
        <v>0.6329166666666667</v>
      </c>
      <c r="AH17" t="n">
        <v>461235.4486308873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3.2966</v>
      </c>
      <c r="E18" t="n">
        <v>30.33</v>
      </c>
      <c r="F18" t="n">
        <v>27.27</v>
      </c>
      <c r="G18" t="n">
        <v>102.26</v>
      </c>
      <c r="H18" t="n">
        <v>1.43</v>
      </c>
      <c r="I18" t="n">
        <v>16</v>
      </c>
      <c r="J18" t="n">
        <v>210.64</v>
      </c>
      <c r="K18" t="n">
        <v>53.44</v>
      </c>
      <c r="L18" t="n">
        <v>17</v>
      </c>
      <c r="M18" t="n">
        <v>14</v>
      </c>
      <c r="N18" t="n">
        <v>45.21</v>
      </c>
      <c r="O18" t="n">
        <v>26213.09</v>
      </c>
      <c r="P18" t="n">
        <v>354.02</v>
      </c>
      <c r="Q18" t="n">
        <v>446.56</v>
      </c>
      <c r="R18" t="n">
        <v>65.59999999999999</v>
      </c>
      <c r="S18" t="n">
        <v>40.63</v>
      </c>
      <c r="T18" t="n">
        <v>7370.54</v>
      </c>
      <c r="U18" t="n">
        <v>0.62</v>
      </c>
      <c r="V18" t="n">
        <v>0.76</v>
      </c>
      <c r="W18" t="n">
        <v>2.64</v>
      </c>
      <c r="X18" t="n">
        <v>0.44</v>
      </c>
      <c r="Y18" t="n">
        <v>0.5</v>
      </c>
      <c r="Z18" t="n">
        <v>10</v>
      </c>
      <c r="AA18" t="n">
        <v>371.616643530519</v>
      </c>
      <c r="AB18" t="n">
        <v>508.462286247699</v>
      </c>
      <c r="AC18" t="n">
        <v>459.9353592795186</v>
      </c>
      <c r="AD18" t="n">
        <v>371616.643530519</v>
      </c>
      <c r="AE18" t="n">
        <v>508462.2862476989</v>
      </c>
      <c r="AF18" t="n">
        <v>1.745161618534029e-06</v>
      </c>
      <c r="AG18" t="n">
        <v>0.631875</v>
      </c>
      <c r="AH18" t="n">
        <v>459935.3592795186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3.3069</v>
      </c>
      <c r="E19" t="n">
        <v>30.24</v>
      </c>
      <c r="F19" t="n">
        <v>27.21</v>
      </c>
      <c r="G19" t="n">
        <v>108.85</v>
      </c>
      <c r="H19" t="n">
        <v>1.51</v>
      </c>
      <c r="I19" t="n">
        <v>15</v>
      </c>
      <c r="J19" t="n">
        <v>212.25</v>
      </c>
      <c r="K19" t="n">
        <v>53.44</v>
      </c>
      <c r="L19" t="n">
        <v>18</v>
      </c>
      <c r="M19" t="n">
        <v>13</v>
      </c>
      <c r="N19" t="n">
        <v>45.82</v>
      </c>
      <c r="O19" t="n">
        <v>26412.11</v>
      </c>
      <c r="P19" t="n">
        <v>352.03</v>
      </c>
      <c r="Q19" t="n">
        <v>446.56</v>
      </c>
      <c r="R19" t="n">
        <v>63.78</v>
      </c>
      <c r="S19" t="n">
        <v>40.63</v>
      </c>
      <c r="T19" t="n">
        <v>6464.1</v>
      </c>
      <c r="U19" t="n">
        <v>0.64</v>
      </c>
      <c r="V19" t="n">
        <v>0.76</v>
      </c>
      <c r="W19" t="n">
        <v>2.63</v>
      </c>
      <c r="X19" t="n">
        <v>0.39</v>
      </c>
      <c r="Y19" t="n">
        <v>0.5</v>
      </c>
      <c r="Z19" t="n">
        <v>10</v>
      </c>
      <c r="AA19" t="n">
        <v>368.7731261338435</v>
      </c>
      <c r="AB19" t="n">
        <v>504.5716602984336</v>
      </c>
      <c r="AC19" t="n">
        <v>456.4160492103234</v>
      </c>
      <c r="AD19" t="n">
        <v>368773.1261338435</v>
      </c>
      <c r="AE19" t="n">
        <v>504571.6602984336</v>
      </c>
      <c r="AF19" t="n">
        <v>1.750614256000176e-06</v>
      </c>
      <c r="AG19" t="n">
        <v>0.63</v>
      </c>
      <c r="AH19" t="n">
        <v>456416.0492103234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3.3064</v>
      </c>
      <c r="E20" t="n">
        <v>30.24</v>
      </c>
      <c r="F20" t="n">
        <v>27.22</v>
      </c>
      <c r="G20" t="n">
        <v>108.87</v>
      </c>
      <c r="H20" t="n">
        <v>1.58</v>
      </c>
      <c r="I20" t="n">
        <v>15</v>
      </c>
      <c r="J20" t="n">
        <v>213.87</v>
      </c>
      <c r="K20" t="n">
        <v>53.44</v>
      </c>
      <c r="L20" t="n">
        <v>19</v>
      </c>
      <c r="M20" t="n">
        <v>13</v>
      </c>
      <c r="N20" t="n">
        <v>46.44</v>
      </c>
      <c r="O20" t="n">
        <v>26611.98</v>
      </c>
      <c r="P20" t="n">
        <v>351.64</v>
      </c>
      <c r="Q20" t="n">
        <v>446.56</v>
      </c>
      <c r="R20" t="n">
        <v>63.89</v>
      </c>
      <c r="S20" t="n">
        <v>40.63</v>
      </c>
      <c r="T20" t="n">
        <v>6520.46</v>
      </c>
      <c r="U20" t="n">
        <v>0.64</v>
      </c>
      <c r="V20" t="n">
        <v>0.76</v>
      </c>
      <c r="W20" t="n">
        <v>2.63</v>
      </c>
      <c r="X20" t="n">
        <v>0.39</v>
      </c>
      <c r="Y20" t="n">
        <v>0.5</v>
      </c>
      <c r="Z20" t="n">
        <v>10</v>
      </c>
      <c r="AA20" t="n">
        <v>368.5823084194133</v>
      </c>
      <c r="AB20" t="n">
        <v>504.3105750832668</v>
      </c>
      <c r="AC20" t="n">
        <v>456.1798816016567</v>
      </c>
      <c r="AD20" t="n">
        <v>368582.3084194133</v>
      </c>
      <c r="AE20" t="n">
        <v>504310.5750832668</v>
      </c>
      <c r="AF20" t="n">
        <v>1.750349564861042e-06</v>
      </c>
      <c r="AG20" t="n">
        <v>0.63</v>
      </c>
      <c r="AH20" t="n">
        <v>456179.8816016567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3.3107</v>
      </c>
      <c r="E21" t="n">
        <v>30.2</v>
      </c>
      <c r="F21" t="n">
        <v>27.21</v>
      </c>
      <c r="G21" t="n">
        <v>116.64</v>
      </c>
      <c r="H21" t="n">
        <v>1.65</v>
      </c>
      <c r="I21" t="n">
        <v>14</v>
      </c>
      <c r="J21" t="n">
        <v>215.5</v>
      </c>
      <c r="K21" t="n">
        <v>53.44</v>
      </c>
      <c r="L21" t="n">
        <v>20</v>
      </c>
      <c r="M21" t="n">
        <v>12</v>
      </c>
      <c r="N21" t="n">
        <v>47.07</v>
      </c>
      <c r="O21" t="n">
        <v>26812.71</v>
      </c>
      <c r="P21" t="n">
        <v>351.14</v>
      </c>
      <c r="Q21" t="n">
        <v>446.56</v>
      </c>
      <c r="R21" t="n">
        <v>63.82</v>
      </c>
      <c r="S21" t="n">
        <v>40.63</v>
      </c>
      <c r="T21" t="n">
        <v>6490.57</v>
      </c>
      <c r="U21" t="n">
        <v>0.64</v>
      </c>
      <c r="V21" t="n">
        <v>0.76</v>
      </c>
      <c r="W21" t="n">
        <v>2.63</v>
      </c>
      <c r="X21" t="n">
        <v>0.39</v>
      </c>
      <c r="Y21" t="n">
        <v>0.5</v>
      </c>
      <c r="Z21" t="n">
        <v>10</v>
      </c>
      <c r="AA21" t="n">
        <v>367.7010721015767</v>
      </c>
      <c r="AB21" t="n">
        <v>503.1048286758004</v>
      </c>
      <c r="AC21" t="n">
        <v>455.089209939043</v>
      </c>
      <c r="AD21" t="n">
        <v>367701.0721015767</v>
      </c>
      <c r="AE21" t="n">
        <v>503104.8286758004</v>
      </c>
      <c r="AF21" t="n">
        <v>1.752625908657589e-06</v>
      </c>
      <c r="AG21" t="n">
        <v>0.6291666666666667</v>
      </c>
      <c r="AH21" t="n">
        <v>455089.209939043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3.3184</v>
      </c>
      <c r="E22" t="n">
        <v>30.13</v>
      </c>
      <c r="F22" t="n">
        <v>27.18</v>
      </c>
      <c r="G22" t="n">
        <v>125.46</v>
      </c>
      <c r="H22" t="n">
        <v>1.72</v>
      </c>
      <c r="I22" t="n">
        <v>13</v>
      </c>
      <c r="J22" t="n">
        <v>217.14</v>
      </c>
      <c r="K22" t="n">
        <v>53.44</v>
      </c>
      <c r="L22" t="n">
        <v>21</v>
      </c>
      <c r="M22" t="n">
        <v>11</v>
      </c>
      <c r="N22" t="n">
        <v>47.7</v>
      </c>
      <c r="O22" t="n">
        <v>27014.3</v>
      </c>
      <c r="P22" t="n">
        <v>349.44</v>
      </c>
      <c r="Q22" t="n">
        <v>446.56</v>
      </c>
      <c r="R22" t="n">
        <v>62.66</v>
      </c>
      <c r="S22" t="n">
        <v>40.63</v>
      </c>
      <c r="T22" t="n">
        <v>5916.17</v>
      </c>
      <c r="U22" t="n">
        <v>0.65</v>
      </c>
      <c r="V22" t="n">
        <v>0.76</v>
      </c>
      <c r="W22" t="n">
        <v>2.63</v>
      </c>
      <c r="X22" t="n">
        <v>0.35</v>
      </c>
      <c r="Y22" t="n">
        <v>0.5</v>
      </c>
      <c r="Z22" t="n">
        <v>10</v>
      </c>
      <c r="AA22" t="n">
        <v>365.494982204639</v>
      </c>
      <c r="AB22" t="n">
        <v>500.0863591529928</v>
      </c>
      <c r="AC22" t="n">
        <v>452.3588189110437</v>
      </c>
      <c r="AD22" t="n">
        <v>365494.982204639</v>
      </c>
      <c r="AE22" t="n">
        <v>500086.3591529928</v>
      </c>
      <c r="AF22" t="n">
        <v>1.756702152200243e-06</v>
      </c>
      <c r="AG22" t="n">
        <v>0.6277083333333333</v>
      </c>
      <c r="AH22" t="n">
        <v>452358.8189110438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3.3195</v>
      </c>
      <c r="E23" t="n">
        <v>30.13</v>
      </c>
      <c r="F23" t="n">
        <v>27.17</v>
      </c>
      <c r="G23" t="n">
        <v>125.41</v>
      </c>
      <c r="H23" t="n">
        <v>1.79</v>
      </c>
      <c r="I23" t="n">
        <v>13</v>
      </c>
      <c r="J23" t="n">
        <v>218.78</v>
      </c>
      <c r="K23" t="n">
        <v>53.44</v>
      </c>
      <c r="L23" t="n">
        <v>22</v>
      </c>
      <c r="M23" t="n">
        <v>11</v>
      </c>
      <c r="N23" t="n">
        <v>48.34</v>
      </c>
      <c r="O23" t="n">
        <v>27216.79</v>
      </c>
      <c r="P23" t="n">
        <v>350.08</v>
      </c>
      <c r="Q23" t="n">
        <v>446.56</v>
      </c>
      <c r="R23" t="n">
        <v>62.55</v>
      </c>
      <c r="S23" t="n">
        <v>40.63</v>
      </c>
      <c r="T23" t="n">
        <v>5859.02</v>
      </c>
      <c r="U23" t="n">
        <v>0.65</v>
      </c>
      <c r="V23" t="n">
        <v>0.76</v>
      </c>
      <c r="W23" t="n">
        <v>2.63</v>
      </c>
      <c r="X23" t="n">
        <v>0.35</v>
      </c>
      <c r="Y23" t="n">
        <v>0.5</v>
      </c>
      <c r="Z23" t="n">
        <v>10</v>
      </c>
      <c r="AA23" t="n">
        <v>365.8023979714418</v>
      </c>
      <c r="AB23" t="n">
        <v>500.506978967359</v>
      </c>
      <c r="AC23" t="n">
        <v>452.7392953606704</v>
      </c>
      <c r="AD23" t="n">
        <v>365802.3979714419</v>
      </c>
      <c r="AE23" t="n">
        <v>500506.978967359</v>
      </c>
      <c r="AF23" t="n">
        <v>1.757284472706336e-06</v>
      </c>
      <c r="AG23" t="n">
        <v>0.6277083333333333</v>
      </c>
      <c r="AH23" t="n">
        <v>452739.2953606704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3.3281</v>
      </c>
      <c r="E24" t="n">
        <v>30.05</v>
      </c>
      <c r="F24" t="n">
        <v>27.13</v>
      </c>
      <c r="G24" t="n">
        <v>135.66</v>
      </c>
      <c r="H24" t="n">
        <v>1.85</v>
      </c>
      <c r="I24" t="n">
        <v>12</v>
      </c>
      <c r="J24" t="n">
        <v>220.43</v>
      </c>
      <c r="K24" t="n">
        <v>53.44</v>
      </c>
      <c r="L24" t="n">
        <v>23</v>
      </c>
      <c r="M24" t="n">
        <v>10</v>
      </c>
      <c r="N24" t="n">
        <v>48.99</v>
      </c>
      <c r="O24" t="n">
        <v>27420.16</v>
      </c>
      <c r="P24" t="n">
        <v>347.45</v>
      </c>
      <c r="Q24" t="n">
        <v>446.56</v>
      </c>
      <c r="R24" t="n">
        <v>61.16</v>
      </c>
      <c r="S24" t="n">
        <v>40.63</v>
      </c>
      <c r="T24" t="n">
        <v>5171.42</v>
      </c>
      <c r="U24" t="n">
        <v>0.66</v>
      </c>
      <c r="V24" t="n">
        <v>0.77</v>
      </c>
      <c r="W24" t="n">
        <v>2.63</v>
      </c>
      <c r="X24" t="n">
        <v>0.3</v>
      </c>
      <c r="Y24" t="n">
        <v>0.5</v>
      </c>
      <c r="Z24" t="n">
        <v>10</v>
      </c>
      <c r="AA24" t="n">
        <v>362.7935043177661</v>
      </c>
      <c r="AB24" t="n">
        <v>496.3900779273803</v>
      </c>
      <c r="AC24" t="n">
        <v>449.0153055778404</v>
      </c>
      <c r="AD24" t="n">
        <v>362793.5043177661</v>
      </c>
      <c r="AE24" t="n">
        <v>496390.0779273803</v>
      </c>
      <c r="AF24" t="n">
        <v>1.76183716029943e-06</v>
      </c>
      <c r="AG24" t="n">
        <v>0.6260416666666667</v>
      </c>
      <c r="AH24" t="n">
        <v>449015.3055778404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3.326</v>
      </c>
      <c r="E25" t="n">
        <v>30.07</v>
      </c>
      <c r="F25" t="n">
        <v>27.15</v>
      </c>
      <c r="G25" t="n">
        <v>135.75</v>
      </c>
      <c r="H25" t="n">
        <v>1.92</v>
      </c>
      <c r="I25" t="n">
        <v>12</v>
      </c>
      <c r="J25" t="n">
        <v>222.08</v>
      </c>
      <c r="K25" t="n">
        <v>53.44</v>
      </c>
      <c r="L25" t="n">
        <v>24</v>
      </c>
      <c r="M25" t="n">
        <v>10</v>
      </c>
      <c r="N25" t="n">
        <v>49.65</v>
      </c>
      <c r="O25" t="n">
        <v>27624.44</v>
      </c>
      <c r="P25" t="n">
        <v>347</v>
      </c>
      <c r="Q25" t="n">
        <v>446.57</v>
      </c>
      <c r="R25" t="n">
        <v>61.7</v>
      </c>
      <c r="S25" t="n">
        <v>40.63</v>
      </c>
      <c r="T25" t="n">
        <v>5438.32</v>
      </c>
      <c r="U25" t="n">
        <v>0.66</v>
      </c>
      <c r="V25" t="n">
        <v>0.77</v>
      </c>
      <c r="W25" t="n">
        <v>2.63</v>
      </c>
      <c r="X25" t="n">
        <v>0.32</v>
      </c>
      <c r="Y25" t="n">
        <v>0.5</v>
      </c>
      <c r="Z25" t="n">
        <v>10</v>
      </c>
      <c r="AA25" t="n">
        <v>362.7726175295664</v>
      </c>
      <c r="AB25" t="n">
        <v>496.3614997023054</v>
      </c>
      <c r="AC25" t="n">
        <v>448.9894548184568</v>
      </c>
      <c r="AD25" t="n">
        <v>362772.6175295664</v>
      </c>
      <c r="AE25" t="n">
        <v>496361.4997023054</v>
      </c>
      <c r="AF25" t="n">
        <v>1.76072545751507e-06</v>
      </c>
      <c r="AG25" t="n">
        <v>0.6264583333333333</v>
      </c>
      <c r="AH25" t="n">
        <v>448989.4548184568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3.3363</v>
      </c>
      <c r="E26" t="n">
        <v>29.97</v>
      </c>
      <c r="F26" t="n">
        <v>27.1</v>
      </c>
      <c r="G26" t="n">
        <v>147.79</v>
      </c>
      <c r="H26" t="n">
        <v>1.99</v>
      </c>
      <c r="I26" t="n">
        <v>11</v>
      </c>
      <c r="J26" t="n">
        <v>223.75</v>
      </c>
      <c r="K26" t="n">
        <v>53.44</v>
      </c>
      <c r="L26" t="n">
        <v>25</v>
      </c>
      <c r="M26" t="n">
        <v>9</v>
      </c>
      <c r="N26" t="n">
        <v>50.31</v>
      </c>
      <c r="O26" t="n">
        <v>27829.77</v>
      </c>
      <c r="P26" t="n">
        <v>344.94</v>
      </c>
      <c r="Q26" t="n">
        <v>446.56</v>
      </c>
      <c r="R26" t="n">
        <v>60.01</v>
      </c>
      <c r="S26" t="n">
        <v>40.63</v>
      </c>
      <c r="T26" t="n">
        <v>4600.52</v>
      </c>
      <c r="U26" t="n">
        <v>0.68</v>
      </c>
      <c r="V26" t="n">
        <v>0.77</v>
      </c>
      <c r="W26" t="n">
        <v>2.62</v>
      </c>
      <c r="X26" t="n">
        <v>0.27</v>
      </c>
      <c r="Y26" t="n">
        <v>0.5</v>
      </c>
      <c r="Z26" t="n">
        <v>10</v>
      </c>
      <c r="AA26" t="n">
        <v>359.9687028460233</v>
      </c>
      <c r="AB26" t="n">
        <v>492.5250599322962</v>
      </c>
      <c r="AC26" t="n">
        <v>445.5191594756203</v>
      </c>
      <c r="AD26" t="n">
        <v>359968.7028460234</v>
      </c>
      <c r="AE26" t="n">
        <v>492525.0599322962</v>
      </c>
      <c r="AF26" t="n">
        <v>1.766178094981217e-06</v>
      </c>
      <c r="AG26" t="n">
        <v>0.624375</v>
      </c>
      <c r="AH26" t="n">
        <v>445519.1594756203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3.334</v>
      </c>
      <c r="E27" t="n">
        <v>29.99</v>
      </c>
      <c r="F27" t="n">
        <v>27.12</v>
      </c>
      <c r="G27" t="n">
        <v>147.9</v>
      </c>
      <c r="H27" t="n">
        <v>2.05</v>
      </c>
      <c r="I27" t="n">
        <v>11</v>
      </c>
      <c r="J27" t="n">
        <v>225.42</v>
      </c>
      <c r="K27" t="n">
        <v>53.44</v>
      </c>
      <c r="L27" t="n">
        <v>26</v>
      </c>
      <c r="M27" t="n">
        <v>9</v>
      </c>
      <c r="N27" t="n">
        <v>50.98</v>
      </c>
      <c r="O27" t="n">
        <v>28035.92</v>
      </c>
      <c r="P27" t="n">
        <v>345.25</v>
      </c>
      <c r="Q27" t="n">
        <v>446.56</v>
      </c>
      <c r="R27" t="n">
        <v>60.56</v>
      </c>
      <c r="S27" t="n">
        <v>40.63</v>
      </c>
      <c r="T27" t="n">
        <v>4874.37</v>
      </c>
      <c r="U27" t="n">
        <v>0.67</v>
      </c>
      <c r="V27" t="n">
        <v>0.77</v>
      </c>
      <c r="W27" t="n">
        <v>2.63</v>
      </c>
      <c r="X27" t="n">
        <v>0.29</v>
      </c>
      <c r="Y27" t="n">
        <v>0.5</v>
      </c>
      <c r="Z27" t="n">
        <v>10</v>
      </c>
      <c r="AA27" t="n">
        <v>360.5187769022249</v>
      </c>
      <c r="AB27" t="n">
        <v>493.2776955235458</v>
      </c>
      <c r="AC27" t="n">
        <v>446.1999645823716</v>
      </c>
      <c r="AD27" t="n">
        <v>360518.7769022249</v>
      </c>
      <c r="AE27" t="n">
        <v>493277.6955235458</v>
      </c>
      <c r="AF27" t="n">
        <v>1.764960515741203e-06</v>
      </c>
      <c r="AG27" t="n">
        <v>0.6247916666666666</v>
      </c>
      <c r="AH27" t="n">
        <v>446199.9645823716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3.3334</v>
      </c>
      <c r="E28" t="n">
        <v>30</v>
      </c>
      <c r="F28" t="n">
        <v>27.12</v>
      </c>
      <c r="G28" t="n">
        <v>147.93</v>
      </c>
      <c r="H28" t="n">
        <v>2.11</v>
      </c>
      <c r="I28" t="n">
        <v>11</v>
      </c>
      <c r="J28" t="n">
        <v>227.1</v>
      </c>
      <c r="K28" t="n">
        <v>53.44</v>
      </c>
      <c r="L28" t="n">
        <v>27</v>
      </c>
      <c r="M28" t="n">
        <v>9</v>
      </c>
      <c r="N28" t="n">
        <v>51.66</v>
      </c>
      <c r="O28" t="n">
        <v>28243</v>
      </c>
      <c r="P28" t="n">
        <v>343.67</v>
      </c>
      <c r="Q28" t="n">
        <v>446.56</v>
      </c>
      <c r="R28" t="n">
        <v>60.9</v>
      </c>
      <c r="S28" t="n">
        <v>40.63</v>
      </c>
      <c r="T28" t="n">
        <v>5043.79</v>
      </c>
      <c r="U28" t="n">
        <v>0.67</v>
      </c>
      <c r="V28" t="n">
        <v>0.77</v>
      </c>
      <c r="W28" t="n">
        <v>2.62</v>
      </c>
      <c r="X28" t="n">
        <v>0.29</v>
      </c>
      <c r="Y28" t="n">
        <v>0.5</v>
      </c>
      <c r="Z28" t="n">
        <v>10</v>
      </c>
      <c r="AA28" t="n">
        <v>359.4373578593311</v>
      </c>
      <c r="AB28" t="n">
        <v>491.7980502802176</v>
      </c>
      <c r="AC28" t="n">
        <v>444.8615346043716</v>
      </c>
      <c r="AD28" t="n">
        <v>359437.3578593311</v>
      </c>
      <c r="AE28" t="n">
        <v>491798.0502802176</v>
      </c>
      <c r="AF28" t="n">
        <v>1.764642886374243e-06</v>
      </c>
      <c r="AG28" t="n">
        <v>0.625</v>
      </c>
      <c r="AH28" t="n">
        <v>444861.5346043716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3.3422</v>
      </c>
      <c r="E29" t="n">
        <v>29.92</v>
      </c>
      <c r="F29" t="n">
        <v>27.08</v>
      </c>
      <c r="G29" t="n">
        <v>162.48</v>
      </c>
      <c r="H29" t="n">
        <v>2.18</v>
      </c>
      <c r="I29" t="n">
        <v>10</v>
      </c>
      <c r="J29" t="n">
        <v>228.79</v>
      </c>
      <c r="K29" t="n">
        <v>53.44</v>
      </c>
      <c r="L29" t="n">
        <v>28</v>
      </c>
      <c r="M29" t="n">
        <v>8</v>
      </c>
      <c r="N29" t="n">
        <v>52.35</v>
      </c>
      <c r="O29" t="n">
        <v>28451.04</v>
      </c>
      <c r="P29" t="n">
        <v>343.62</v>
      </c>
      <c r="Q29" t="n">
        <v>446.56</v>
      </c>
      <c r="R29" t="n">
        <v>59.53</v>
      </c>
      <c r="S29" t="n">
        <v>40.63</v>
      </c>
      <c r="T29" t="n">
        <v>4364.09</v>
      </c>
      <c r="U29" t="n">
        <v>0.68</v>
      </c>
      <c r="V29" t="n">
        <v>0.77</v>
      </c>
      <c r="W29" t="n">
        <v>2.62</v>
      </c>
      <c r="X29" t="n">
        <v>0.25</v>
      </c>
      <c r="Y29" t="n">
        <v>0.5</v>
      </c>
      <c r="Z29" t="n">
        <v>10</v>
      </c>
      <c r="AA29" t="n">
        <v>358.3032897416663</v>
      </c>
      <c r="AB29" t="n">
        <v>490.2463682500743</v>
      </c>
      <c r="AC29" t="n">
        <v>443.4579429293858</v>
      </c>
      <c r="AD29" t="n">
        <v>358303.2897416663</v>
      </c>
      <c r="AE29" t="n">
        <v>490246.3682500743</v>
      </c>
      <c r="AF29" t="n">
        <v>1.769301450422991e-06</v>
      </c>
      <c r="AG29" t="n">
        <v>0.6233333333333334</v>
      </c>
      <c r="AH29" t="n">
        <v>443457.9429293858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3.3408</v>
      </c>
      <c r="E30" t="n">
        <v>29.93</v>
      </c>
      <c r="F30" t="n">
        <v>27.09</v>
      </c>
      <c r="G30" t="n">
        <v>162.55</v>
      </c>
      <c r="H30" t="n">
        <v>2.24</v>
      </c>
      <c r="I30" t="n">
        <v>10</v>
      </c>
      <c r="J30" t="n">
        <v>230.48</v>
      </c>
      <c r="K30" t="n">
        <v>53.44</v>
      </c>
      <c r="L30" t="n">
        <v>29</v>
      </c>
      <c r="M30" t="n">
        <v>8</v>
      </c>
      <c r="N30" t="n">
        <v>53.05</v>
      </c>
      <c r="O30" t="n">
        <v>28660.06</v>
      </c>
      <c r="P30" t="n">
        <v>342.51</v>
      </c>
      <c r="Q30" t="n">
        <v>446.56</v>
      </c>
      <c r="R30" t="n">
        <v>59.76</v>
      </c>
      <c r="S30" t="n">
        <v>40.63</v>
      </c>
      <c r="T30" t="n">
        <v>4482.47</v>
      </c>
      <c r="U30" t="n">
        <v>0.68</v>
      </c>
      <c r="V30" t="n">
        <v>0.77</v>
      </c>
      <c r="W30" t="n">
        <v>2.63</v>
      </c>
      <c r="X30" t="n">
        <v>0.26</v>
      </c>
      <c r="Y30" t="n">
        <v>0.5</v>
      </c>
      <c r="Z30" t="n">
        <v>10</v>
      </c>
      <c r="AA30" t="n">
        <v>357.6878676750866</v>
      </c>
      <c r="AB30" t="n">
        <v>489.4043206280745</v>
      </c>
      <c r="AC30" t="n">
        <v>442.6962591506083</v>
      </c>
      <c r="AD30" t="n">
        <v>357687.8676750867</v>
      </c>
      <c r="AE30" t="n">
        <v>489404.3206280745</v>
      </c>
      <c r="AF30" t="n">
        <v>1.768560315233417e-06</v>
      </c>
      <c r="AG30" t="n">
        <v>0.6235416666666667</v>
      </c>
      <c r="AH30" t="n">
        <v>442696.2591506083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3.3415</v>
      </c>
      <c r="E31" t="n">
        <v>29.93</v>
      </c>
      <c r="F31" t="n">
        <v>27.09</v>
      </c>
      <c r="G31" t="n">
        <v>162.51</v>
      </c>
      <c r="H31" t="n">
        <v>2.3</v>
      </c>
      <c r="I31" t="n">
        <v>10</v>
      </c>
      <c r="J31" t="n">
        <v>232.18</v>
      </c>
      <c r="K31" t="n">
        <v>53.44</v>
      </c>
      <c r="L31" t="n">
        <v>30</v>
      </c>
      <c r="M31" t="n">
        <v>8</v>
      </c>
      <c r="N31" t="n">
        <v>53.75</v>
      </c>
      <c r="O31" t="n">
        <v>28870.05</v>
      </c>
      <c r="P31" t="n">
        <v>339.21</v>
      </c>
      <c r="Q31" t="n">
        <v>446.56</v>
      </c>
      <c r="R31" t="n">
        <v>59.54</v>
      </c>
      <c r="S31" t="n">
        <v>40.63</v>
      </c>
      <c r="T31" t="n">
        <v>4370.13</v>
      </c>
      <c r="U31" t="n">
        <v>0.68</v>
      </c>
      <c r="V31" t="n">
        <v>0.77</v>
      </c>
      <c r="W31" t="n">
        <v>2.63</v>
      </c>
      <c r="X31" t="n">
        <v>0.26</v>
      </c>
      <c r="Y31" t="n">
        <v>0.5</v>
      </c>
      <c r="Z31" t="n">
        <v>10</v>
      </c>
      <c r="AA31" t="n">
        <v>355.2252129648167</v>
      </c>
      <c r="AB31" t="n">
        <v>486.0348078088252</v>
      </c>
      <c r="AC31" t="n">
        <v>439.6483279056873</v>
      </c>
      <c r="AD31" t="n">
        <v>355225.2129648167</v>
      </c>
      <c r="AE31" t="n">
        <v>486034.8078088252</v>
      </c>
      <c r="AF31" t="n">
        <v>1.768930882828204e-06</v>
      </c>
      <c r="AG31" t="n">
        <v>0.6235416666666667</v>
      </c>
      <c r="AH31" t="n">
        <v>439648.3279056873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3.3487</v>
      </c>
      <c r="E32" t="n">
        <v>29.86</v>
      </c>
      <c r="F32" t="n">
        <v>27.06</v>
      </c>
      <c r="G32" t="n">
        <v>180.39</v>
      </c>
      <c r="H32" t="n">
        <v>2.36</v>
      </c>
      <c r="I32" t="n">
        <v>9</v>
      </c>
      <c r="J32" t="n">
        <v>233.89</v>
      </c>
      <c r="K32" t="n">
        <v>53.44</v>
      </c>
      <c r="L32" t="n">
        <v>31</v>
      </c>
      <c r="M32" t="n">
        <v>7</v>
      </c>
      <c r="N32" t="n">
        <v>54.46</v>
      </c>
      <c r="O32" t="n">
        <v>29081.05</v>
      </c>
      <c r="P32" t="n">
        <v>339.24</v>
      </c>
      <c r="Q32" t="n">
        <v>446.56</v>
      </c>
      <c r="R32" t="n">
        <v>58.59</v>
      </c>
      <c r="S32" t="n">
        <v>40.63</v>
      </c>
      <c r="T32" t="n">
        <v>3898.07</v>
      </c>
      <c r="U32" t="n">
        <v>0.6899999999999999</v>
      </c>
      <c r="V32" t="n">
        <v>0.77</v>
      </c>
      <c r="W32" t="n">
        <v>2.63</v>
      </c>
      <c r="X32" t="n">
        <v>0.23</v>
      </c>
      <c r="Y32" t="n">
        <v>0.5</v>
      </c>
      <c r="Z32" t="n">
        <v>10</v>
      </c>
      <c r="AA32" t="n">
        <v>354.3695886685869</v>
      </c>
      <c r="AB32" t="n">
        <v>484.8641048992438</v>
      </c>
      <c r="AC32" t="n">
        <v>438.5893552387045</v>
      </c>
      <c r="AD32" t="n">
        <v>354369.5886685869</v>
      </c>
      <c r="AE32" t="n">
        <v>484864.1048992438</v>
      </c>
      <c r="AF32" t="n">
        <v>1.772742435231724e-06</v>
      </c>
      <c r="AG32" t="n">
        <v>0.6220833333333333</v>
      </c>
      <c r="AH32" t="n">
        <v>438589.3552387045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3.3493</v>
      </c>
      <c r="E33" t="n">
        <v>29.86</v>
      </c>
      <c r="F33" t="n">
        <v>27.05</v>
      </c>
      <c r="G33" t="n">
        <v>180.35</v>
      </c>
      <c r="H33" t="n">
        <v>2.41</v>
      </c>
      <c r="I33" t="n">
        <v>9</v>
      </c>
      <c r="J33" t="n">
        <v>235.61</v>
      </c>
      <c r="K33" t="n">
        <v>53.44</v>
      </c>
      <c r="L33" t="n">
        <v>32</v>
      </c>
      <c r="M33" t="n">
        <v>7</v>
      </c>
      <c r="N33" t="n">
        <v>55.18</v>
      </c>
      <c r="O33" t="n">
        <v>29293.06</v>
      </c>
      <c r="P33" t="n">
        <v>340.73</v>
      </c>
      <c r="Q33" t="n">
        <v>446.56</v>
      </c>
      <c r="R33" t="n">
        <v>58.61</v>
      </c>
      <c r="S33" t="n">
        <v>40.63</v>
      </c>
      <c r="T33" t="n">
        <v>3908.53</v>
      </c>
      <c r="U33" t="n">
        <v>0.6899999999999999</v>
      </c>
      <c r="V33" t="n">
        <v>0.77</v>
      </c>
      <c r="W33" t="n">
        <v>2.62</v>
      </c>
      <c r="X33" t="n">
        <v>0.23</v>
      </c>
      <c r="Y33" t="n">
        <v>0.5</v>
      </c>
      <c r="Z33" t="n">
        <v>10</v>
      </c>
      <c r="AA33" t="n">
        <v>355.34400223354</v>
      </c>
      <c r="AB33" t="n">
        <v>486.1973405269051</v>
      </c>
      <c r="AC33" t="n">
        <v>439.7953487292697</v>
      </c>
      <c r="AD33" t="n">
        <v>355344.0022335401</v>
      </c>
      <c r="AE33" t="n">
        <v>486197.3405269051</v>
      </c>
      <c r="AF33" t="n">
        <v>1.773060064598684e-06</v>
      </c>
      <c r="AG33" t="n">
        <v>0.6220833333333333</v>
      </c>
      <c r="AH33" t="n">
        <v>439795.3487292698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3.3492</v>
      </c>
      <c r="E34" t="n">
        <v>29.86</v>
      </c>
      <c r="F34" t="n">
        <v>27.05</v>
      </c>
      <c r="G34" t="n">
        <v>180.36</v>
      </c>
      <c r="H34" t="n">
        <v>2.47</v>
      </c>
      <c r="I34" t="n">
        <v>9</v>
      </c>
      <c r="J34" t="n">
        <v>237.34</v>
      </c>
      <c r="K34" t="n">
        <v>53.44</v>
      </c>
      <c r="L34" t="n">
        <v>33</v>
      </c>
      <c r="M34" t="n">
        <v>7</v>
      </c>
      <c r="N34" t="n">
        <v>55.91</v>
      </c>
      <c r="O34" t="n">
        <v>29506.09</v>
      </c>
      <c r="P34" t="n">
        <v>339.22</v>
      </c>
      <c r="Q34" t="n">
        <v>446.56</v>
      </c>
      <c r="R34" t="n">
        <v>58.76</v>
      </c>
      <c r="S34" t="n">
        <v>40.63</v>
      </c>
      <c r="T34" t="n">
        <v>3985.02</v>
      </c>
      <c r="U34" t="n">
        <v>0.6899999999999999</v>
      </c>
      <c r="V34" t="n">
        <v>0.77</v>
      </c>
      <c r="W34" t="n">
        <v>2.62</v>
      </c>
      <c r="X34" t="n">
        <v>0.23</v>
      </c>
      <c r="Y34" t="n">
        <v>0.5</v>
      </c>
      <c r="Z34" t="n">
        <v>10</v>
      </c>
      <c r="AA34" t="n">
        <v>354.2640288924987</v>
      </c>
      <c r="AB34" t="n">
        <v>484.7196733566311</v>
      </c>
      <c r="AC34" t="n">
        <v>438.4587080398078</v>
      </c>
      <c r="AD34" t="n">
        <v>354264.0288924987</v>
      </c>
      <c r="AE34" t="n">
        <v>484719.6733566311</v>
      </c>
      <c r="AF34" t="n">
        <v>1.773007126370858e-06</v>
      </c>
      <c r="AG34" t="n">
        <v>0.6220833333333333</v>
      </c>
      <c r="AH34" t="n">
        <v>438458.7080398079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3.3483</v>
      </c>
      <c r="E35" t="n">
        <v>29.87</v>
      </c>
      <c r="F35" t="n">
        <v>27.06</v>
      </c>
      <c r="G35" t="n">
        <v>180.41</v>
      </c>
      <c r="H35" t="n">
        <v>2.53</v>
      </c>
      <c r="I35" t="n">
        <v>9</v>
      </c>
      <c r="J35" t="n">
        <v>239.08</v>
      </c>
      <c r="K35" t="n">
        <v>53.44</v>
      </c>
      <c r="L35" t="n">
        <v>34</v>
      </c>
      <c r="M35" t="n">
        <v>7</v>
      </c>
      <c r="N35" t="n">
        <v>56.64</v>
      </c>
      <c r="O35" t="n">
        <v>29720.17</v>
      </c>
      <c r="P35" t="n">
        <v>336.89</v>
      </c>
      <c r="Q35" t="n">
        <v>446.56</v>
      </c>
      <c r="R35" t="n">
        <v>58.79</v>
      </c>
      <c r="S35" t="n">
        <v>40.63</v>
      </c>
      <c r="T35" t="n">
        <v>3999.7</v>
      </c>
      <c r="U35" t="n">
        <v>0.6899999999999999</v>
      </c>
      <c r="V35" t="n">
        <v>0.77</v>
      </c>
      <c r="W35" t="n">
        <v>2.63</v>
      </c>
      <c r="X35" t="n">
        <v>0.23</v>
      </c>
      <c r="Y35" t="n">
        <v>0.5</v>
      </c>
      <c r="Z35" t="n">
        <v>10</v>
      </c>
      <c r="AA35" t="n">
        <v>352.7147606580351</v>
      </c>
      <c r="AB35" t="n">
        <v>482.5998962093473</v>
      </c>
      <c r="AC35" t="n">
        <v>436.5412394483349</v>
      </c>
      <c r="AD35" t="n">
        <v>352714.7606580351</v>
      </c>
      <c r="AE35" t="n">
        <v>482599.8962093473</v>
      </c>
      <c r="AF35" t="n">
        <v>1.772530682320417e-06</v>
      </c>
      <c r="AG35" t="n">
        <v>0.6222916666666667</v>
      </c>
      <c r="AH35" t="n">
        <v>436541.2394483349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3.3567</v>
      </c>
      <c r="E36" t="n">
        <v>29.79</v>
      </c>
      <c r="F36" t="n">
        <v>27.02</v>
      </c>
      <c r="G36" t="n">
        <v>202.69</v>
      </c>
      <c r="H36" t="n">
        <v>2.58</v>
      </c>
      <c r="I36" t="n">
        <v>8</v>
      </c>
      <c r="J36" t="n">
        <v>240.82</v>
      </c>
      <c r="K36" t="n">
        <v>53.44</v>
      </c>
      <c r="L36" t="n">
        <v>35</v>
      </c>
      <c r="M36" t="n">
        <v>6</v>
      </c>
      <c r="N36" t="n">
        <v>57.39</v>
      </c>
      <c r="O36" t="n">
        <v>29935.43</v>
      </c>
      <c r="P36" t="n">
        <v>336.32</v>
      </c>
      <c r="Q36" t="n">
        <v>446.56</v>
      </c>
      <c r="R36" t="n">
        <v>57.71</v>
      </c>
      <c r="S36" t="n">
        <v>40.63</v>
      </c>
      <c r="T36" t="n">
        <v>3465.89</v>
      </c>
      <c r="U36" t="n">
        <v>0.7</v>
      </c>
      <c r="V36" t="n">
        <v>0.77</v>
      </c>
      <c r="W36" t="n">
        <v>2.62</v>
      </c>
      <c r="X36" t="n">
        <v>0.2</v>
      </c>
      <c r="Y36" t="n">
        <v>0.5</v>
      </c>
      <c r="Z36" t="n">
        <v>10</v>
      </c>
      <c r="AA36" t="n">
        <v>351.2700012280287</v>
      </c>
      <c r="AB36" t="n">
        <v>480.623112618925</v>
      </c>
      <c r="AC36" t="n">
        <v>434.7531173093492</v>
      </c>
      <c r="AD36" t="n">
        <v>351270.0012280287</v>
      </c>
      <c r="AE36" t="n">
        <v>480623.112618925</v>
      </c>
      <c r="AF36" t="n">
        <v>1.776977493457858e-06</v>
      </c>
      <c r="AG36" t="n">
        <v>0.620625</v>
      </c>
      <c r="AH36" t="n">
        <v>434753.1173093492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3.3572</v>
      </c>
      <c r="E37" t="n">
        <v>29.79</v>
      </c>
      <c r="F37" t="n">
        <v>27.02</v>
      </c>
      <c r="G37" t="n">
        <v>202.65</v>
      </c>
      <c r="H37" t="n">
        <v>2.64</v>
      </c>
      <c r="I37" t="n">
        <v>8</v>
      </c>
      <c r="J37" t="n">
        <v>242.57</v>
      </c>
      <c r="K37" t="n">
        <v>53.44</v>
      </c>
      <c r="L37" t="n">
        <v>36</v>
      </c>
      <c r="M37" t="n">
        <v>6</v>
      </c>
      <c r="N37" t="n">
        <v>58.14</v>
      </c>
      <c r="O37" t="n">
        <v>30151.65</v>
      </c>
      <c r="P37" t="n">
        <v>336.6</v>
      </c>
      <c r="Q37" t="n">
        <v>446.57</v>
      </c>
      <c r="R37" t="n">
        <v>57.5</v>
      </c>
      <c r="S37" t="n">
        <v>40.63</v>
      </c>
      <c r="T37" t="n">
        <v>3359.14</v>
      </c>
      <c r="U37" t="n">
        <v>0.71</v>
      </c>
      <c r="V37" t="n">
        <v>0.77</v>
      </c>
      <c r="W37" t="n">
        <v>2.62</v>
      </c>
      <c r="X37" t="n">
        <v>0.19</v>
      </c>
      <c r="Y37" t="n">
        <v>0.5</v>
      </c>
      <c r="Z37" t="n">
        <v>10</v>
      </c>
      <c r="AA37" t="n">
        <v>351.4200354059643</v>
      </c>
      <c r="AB37" t="n">
        <v>480.8283960002173</v>
      </c>
      <c r="AC37" t="n">
        <v>434.9388087328481</v>
      </c>
      <c r="AD37" t="n">
        <v>351420.0354059643</v>
      </c>
      <c r="AE37" t="n">
        <v>480828.3960002173</v>
      </c>
      <c r="AF37" t="n">
        <v>1.777242184596991e-06</v>
      </c>
      <c r="AG37" t="n">
        <v>0.620625</v>
      </c>
      <c r="AH37" t="n">
        <v>434938.8087328481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3.3568</v>
      </c>
      <c r="E38" t="n">
        <v>29.79</v>
      </c>
      <c r="F38" t="n">
        <v>27.02</v>
      </c>
      <c r="G38" t="n">
        <v>202.68</v>
      </c>
      <c r="H38" t="n">
        <v>2.69</v>
      </c>
      <c r="I38" t="n">
        <v>8</v>
      </c>
      <c r="J38" t="n">
        <v>244.34</v>
      </c>
      <c r="K38" t="n">
        <v>53.44</v>
      </c>
      <c r="L38" t="n">
        <v>37</v>
      </c>
      <c r="M38" t="n">
        <v>6</v>
      </c>
      <c r="N38" t="n">
        <v>58.9</v>
      </c>
      <c r="O38" t="n">
        <v>30368.96</v>
      </c>
      <c r="P38" t="n">
        <v>336.38</v>
      </c>
      <c r="Q38" t="n">
        <v>446.56</v>
      </c>
      <c r="R38" t="n">
        <v>57.75</v>
      </c>
      <c r="S38" t="n">
        <v>40.63</v>
      </c>
      <c r="T38" t="n">
        <v>3486.48</v>
      </c>
      <c r="U38" t="n">
        <v>0.7</v>
      </c>
      <c r="V38" t="n">
        <v>0.77</v>
      </c>
      <c r="W38" t="n">
        <v>2.62</v>
      </c>
      <c r="X38" t="n">
        <v>0.2</v>
      </c>
      <c r="Y38" t="n">
        <v>0.5</v>
      </c>
      <c r="Z38" t="n">
        <v>10</v>
      </c>
      <c r="AA38" t="n">
        <v>351.3028937272664</v>
      </c>
      <c r="AB38" t="n">
        <v>480.6681175874967</v>
      </c>
      <c r="AC38" t="n">
        <v>434.7938270668853</v>
      </c>
      <c r="AD38" t="n">
        <v>351302.8937272664</v>
      </c>
      <c r="AE38" t="n">
        <v>480668.1175874968</v>
      </c>
      <c r="AF38" t="n">
        <v>1.777030431685684e-06</v>
      </c>
      <c r="AG38" t="n">
        <v>0.620625</v>
      </c>
      <c r="AH38" t="n">
        <v>434793.8270668853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3.356</v>
      </c>
      <c r="E39" t="n">
        <v>29.8</v>
      </c>
      <c r="F39" t="n">
        <v>27.03</v>
      </c>
      <c r="G39" t="n">
        <v>202.73</v>
      </c>
      <c r="H39" t="n">
        <v>2.75</v>
      </c>
      <c r="I39" t="n">
        <v>8</v>
      </c>
      <c r="J39" t="n">
        <v>246.11</v>
      </c>
      <c r="K39" t="n">
        <v>53.44</v>
      </c>
      <c r="L39" t="n">
        <v>38</v>
      </c>
      <c r="M39" t="n">
        <v>6</v>
      </c>
      <c r="N39" t="n">
        <v>59.67</v>
      </c>
      <c r="O39" t="n">
        <v>30587.38</v>
      </c>
      <c r="P39" t="n">
        <v>334.4</v>
      </c>
      <c r="Q39" t="n">
        <v>446.56</v>
      </c>
      <c r="R39" t="n">
        <v>57.92</v>
      </c>
      <c r="S39" t="n">
        <v>40.63</v>
      </c>
      <c r="T39" t="n">
        <v>3569.59</v>
      </c>
      <c r="U39" t="n">
        <v>0.7</v>
      </c>
      <c r="V39" t="n">
        <v>0.77</v>
      </c>
      <c r="W39" t="n">
        <v>2.62</v>
      </c>
      <c r="X39" t="n">
        <v>0.2</v>
      </c>
      <c r="Y39" t="n">
        <v>0.5</v>
      </c>
      <c r="Z39" t="n">
        <v>10</v>
      </c>
      <c r="AA39" t="n">
        <v>349.9982901921668</v>
      </c>
      <c r="AB39" t="n">
        <v>478.8831014757276</v>
      </c>
      <c r="AC39" t="n">
        <v>433.1791703875375</v>
      </c>
      <c r="AD39" t="n">
        <v>349998.2901921669</v>
      </c>
      <c r="AE39" t="n">
        <v>478883.1014757276</v>
      </c>
      <c r="AF39" t="n">
        <v>1.776606925863071e-06</v>
      </c>
      <c r="AG39" t="n">
        <v>0.6208333333333333</v>
      </c>
      <c r="AH39" t="n">
        <v>433179.1703875375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3.3558</v>
      </c>
      <c r="E40" t="n">
        <v>29.8</v>
      </c>
      <c r="F40" t="n">
        <v>27.03</v>
      </c>
      <c r="G40" t="n">
        <v>202.75</v>
      </c>
      <c r="H40" t="n">
        <v>2.8</v>
      </c>
      <c r="I40" t="n">
        <v>8</v>
      </c>
      <c r="J40" t="n">
        <v>247.89</v>
      </c>
      <c r="K40" t="n">
        <v>53.44</v>
      </c>
      <c r="L40" t="n">
        <v>39</v>
      </c>
      <c r="M40" t="n">
        <v>6</v>
      </c>
      <c r="N40" t="n">
        <v>60.45</v>
      </c>
      <c r="O40" t="n">
        <v>30806.92</v>
      </c>
      <c r="P40" t="n">
        <v>332.49</v>
      </c>
      <c r="Q40" t="n">
        <v>446.56</v>
      </c>
      <c r="R40" t="n">
        <v>57.95</v>
      </c>
      <c r="S40" t="n">
        <v>40.63</v>
      </c>
      <c r="T40" t="n">
        <v>3586.71</v>
      </c>
      <c r="U40" t="n">
        <v>0.7</v>
      </c>
      <c r="V40" t="n">
        <v>0.77</v>
      </c>
      <c r="W40" t="n">
        <v>2.62</v>
      </c>
      <c r="X40" t="n">
        <v>0.21</v>
      </c>
      <c r="Y40" t="n">
        <v>0.5</v>
      </c>
      <c r="Z40" t="n">
        <v>10</v>
      </c>
      <c r="AA40" t="n">
        <v>348.642291035604</v>
      </c>
      <c r="AB40" t="n">
        <v>477.0277636072574</v>
      </c>
      <c r="AC40" t="n">
        <v>431.5009033612512</v>
      </c>
      <c r="AD40" t="n">
        <v>348642.291035604</v>
      </c>
      <c r="AE40" t="n">
        <v>477027.7636072575</v>
      </c>
      <c r="AF40" t="n">
        <v>1.776501049407418e-06</v>
      </c>
      <c r="AG40" t="n">
        <v>0.6208333333333333</v>
      </c>
      <c r="AH40" t="n">
        <v>431500.9033612512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3.3627</v>
      </c>
      <c r="E41" t="n">
        <v>29.74</v>
      </c>
      <c r="F41" t="n">
        <v>27.01</v>
      </c>
      <c r="G41" t="n">
        <v>231.5</v>
      </c>
      <c r="H41" t="n">
        <v>2.85</v>
      </c>
      <c r="I41" t="n">
        <v>7</v>
      </c>
      <c r="J41" t="n">
        <v>249.68</v>
      </c>
      <c r="K41" t="n">
        <v>53.44</v>
      </c>
      <c r="L41" t="n">
        <v>40</v>
      </c>
      <c r="M41" t="n">
        <v>5</v>
      </c>
      <c r="N41" t="n">
        <v>61.24</v>
      </c>
      <c r="O41" t="n">
        <v>31027.6</v>
      </c>
      <c r="P41" t="n">
        <v>331.83</v>
      </c>
      <c r="Q41" t="n">
        <v>446.56</v>
      </c>
      <c r="R41" t="n">
        <v>57.2</v>
      </c>
      <c r="S41" t="n">
        <v>40.63</v>
      </c>
      <c r="T41" t="n">
        <v>3213.66</v>
      </c>
      <c r="U41" t="n">
        <v>0.71</v>
      </c>
      <c r="V41" t="n">
        <v>0.77</v>
      </c>
      <c r="W41" t="n">
        <v>2.62</v>
      </c>
      <c r="X41" t="n">
        <v>0.18</v>
      </c>
      <c r="Y41" t="n">
        <v>0.5</v>
      </c>
      <c r="Z41" t="n">
        <v>10</v>
      </c>
      <c r="AA41" t="n">
        <v>347.3782688870424</v>
      </c>
      <c r="AB41" t="n">
        <v>475.2982727388741</v>
      </c>
      <c r="AC41" t="n">
        <v>429.9364726739907</v>
      </c>
      <c r="AD41" t="n">
        <v>347378.2688870424</v>
      </c>
      <c r="AE41" t="n">
        <v>475298.2727388741</v>
      </c>
      <c r="AF41" t="n">
        <v>1.780153787127458e-06</v>
      </c>
      <c r="AG41" t="n">
        <v>0.6195833333333333</v>
      </c>
      <c r="AH41" t="n">
        <v>429936.4726739907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2.3801</v>
      </c>
      <c r="E2" t="n">
        <v>42.01</v>
      </c>
      <c r="F2" t="n">
        <v>34.05</v>
      </c>
      <c r="G2" t="n">
        <v>8.31</v>
      </c>
      <c r="H2" t="n">
        <v>0.15</v>
      </c>
      <c r="I2" t="n">
        <v>246</v>
      </c>
      <c r="J2" t="n">
        <v>116.05</v>
      </c>
      <c r="K2" t="n">
        <v>43.4</v>
      </c>
      <c r="L2" t="n">
        <v>1</v>
      </c>
      <c r="M2" t="n">
        <v>244</v>
      </c>
      <c r="N2" t="n">
        <v>16.65</v>
      </c>
      <c r="O2" t="n">
        <v>14546.17</v>
      </c>
      <c r="P2" t="n">
        <v>339.14</v>
      </c>
      <c r="Q2" t="n">
        <v>446.62</v>
      </c>
      <c r="R2" t="n">
        <v>287.07</v>
      </c>
      <c r="S2" t="n">
        <v>40.63</v>
      </c>
      <c r="T2" t="n">
        <v>116953.83</v>
      </c>
      <c r="U2" t="n">
        <v>0.14</v>
      </c>
      <c r="V2" t="n">
        <v>0.61</v>
      </c>
      <c r="W2" t="n">
        <v>3.01</v>
      </c>
      <c r="X2" t="n">
        <v>7.22</v>
      </c>
      <c r="Y2" t="n">
        <v>0.5</v>
      </c>
      <c r="Z2" t="n">
        <v>10</v>
      </c>
      <c r="AA2" t="n">
        <v>498.9882258925274</v>
      </c>
      <c r="AB2" t="n">
        <v>682.7377044730267</v>
      </c>
      <c r="AC2" t="n">
        <v>617.5781761865068</v>
      </c>
      <c r="AD2" t="n">
        <v>498988.2258925274</v>
      </c>
      <c r="AE2" t="n">
        <v>682737.7044730267</v>
      </c>
      <c r="AF2" t="n">
        <v>1.363108610961151e-06</v>
      </c>
      <c r="AG2" t="n">
        <v>0.8752083333333333</v>
      </c>
      <c r="AH2" t="n">
        <v>617578.1761865068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2.8879</v>
      </c>
      <c r="E3" t="n">
        <v>34.63</v>
      </c>
      <c r="F3" t="n">
        <v>29.96</v>
      </c>
      <c r="G3" t="n">
        <v>16.65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106</v>
      </c>
      <c r="N3" t="n">
        <v>16.94</v>
      </c>
      <c r="O3" t="n">
        <v>14705.49</v>
      </c>
      <c r="P3" t="n">
        <v>295.92</v>
      </c>
      <c r="Q3" t="n">
        <v>446.57</v>
      </c>
      <c r="R3" t="n">
        <v>153</v>
      </c>
      <c r="S3" t="n">
        <v>40.63</v>
      </c>
      <c r="T3" t="n">
        <v>50611.03</v>
      </c>
      <c r="U3" t="n">
        <v>0.27</v>
      </c>
      <c r="V3" t="n">
        <v>0.6899999999999999</v>
      </c>
      <c r="W3" t="n">
        <v>2.8</v>
      </c>
      <c r="X3" t="n">
        <v>3.13</v>
      </c>
      <c r="Y3" t="n">
        <v>0.5</v>
      </c>
      <c r="Z3" t="n">
        <v>10</v>
      </c>
      <c r="AA3" t="n">
        <v>360.5586602206221</v>
      </c>
      <c r="AB3" t="n">
        <v>493.3322656393048</v>
      </c>
      <c r="AC3" t="n">
        <v>446.2493266028724</v>
      </c>
      <c r="AD3" t="n">
        <v>360558.6602206221</v>
      </c>
      <c r="AE3" t="n">
        <v>493332.2656393048</v>
      </c>
      <c r="AF3" t="n">
        <v>1.653931077515527e-06</v>
      </c>
      <c r="AG3" t="n">
        <v>0.7214583333333334</v>
      </c>
      <c r="AH3" t="n">
        <v>446249.3266028723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3.0711</v>
      </c>
      <c r="E4" t="n">
        <v>32.56</v>
      </c>
      <c r="F4" t="n">
        <v>28.83</v>
      </c>
      <c r="G4" t="n">
        <v>25.07</v>
      </c>
      <c r="H4" t="n">
        <v>0.45</v>
      </c>
      <c r="I4" t="n">
        <v>69</v>
      </c>
      <c r="J4" t="n">
        <v>118.63</v>
      </c>
      <c r="K4" t="n">
        <v>43.4</v>
      </c>
      <c r="L4" t="n">
        <v>3</v>
      </c>
      <c r="M4" t="n">
        <v>67</v>
      </c>
      <c r="N4" t="n">
        <v>17.23</v>
      </c>
      <c r="O4" t="n">
        <v>14865.24</v>
      </c>
      <c r="P4" t="n">
        <v>282.32</v>
      </c>
      <c r="Q4" t="n">
        <v>446.59</v>
      </c>
      <c r="R4" t="n">
        <v>115.99</v>
      </c>
      <c r="S4" t="n">
        <v>40.63</v>
      </c>
      <c r="T4" t="n">
        <v>32301.69</v>
      </c>
      <c r="U4" t="n">
        <v>0.35</v>
      </c>
      <c r="V4" t="n">
        <v>0.72</v>
      </c>
      <c r="W4" t="n">
        <v>2.74</v>
      </c>
      <c r="X4" t="n">
        <v>2</v>
      </c>
      <c r="Y4" t="n">
        <v>0.5</v>
      </c>
      <c r="Z4" t="n">
        <v>10</v>
      </c>
      <c r="AA4" t="n">
        <v>324.5969400118218</v>
      </c>
      <c r="AB4" t="n">
        <v>444.1278535304995</v>
      </c>
      <c r="AC4" t="n">
        <v>401.7409145269052</v>
      </c>
      <c r="AD4" t="n">
        <v>324596.9400118218</v>
      </c>
      <c r="AE4" t="n">
        <v>444127.8535304995</v>
      </c>
      <c r="AF4" t="n">
        <v>1.758851668048733e-06</v>
      </c>
      <c r="AG4" t="n">
        <v>0.6783333333333333</v>
      </c>
      <c r="AH4" t="n">
        <v>401740.9145269052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3.1676</v>
      </c>
      <c r="E5" t="n">
        <v>31.57</v>
      </c>
      <c r="F5" t="n">
        <v>28.27</v>
      </c>
      <c r="G5" t="n">
        <v>33.26</v>
      </c>
      <c r="H5" t="n">
        <v>0.59</v>
      </c>
      <c r="I5" t="n">
        <v>51</v>
      </c>
      <c r="J5" t="n">
        <v>119.93</v>
      </c>
      <c r="K5" t="n">
        <v>43.4</v>
      </c>
      <c r="L5" t="n">
        <v>4</v>
      </c>
      <c r="M5" t="n">
        <v>49</v>
      </c>
      <c r="N5" t="n">
        <v>17.53</v>
      </c>
      <c r="O5" t="n">
        <v>15025.44</v>
      </c>
      <c r="P5" t="n">
        <v>274.34</v>
      </c>
      <c r="Q5" t="n">
        <v>446.57</v>
      </c>
      <c r="R5" t="n">
        <v>98.01000000000001</v>
      </c>
      <c r="S5" t="n">
        <v>40.63</v>
      </c>
      <c r="T5" t="n">
        <v>23398.07</v>
      </c>
      <c r="U5" t="n">
        <v>0.41</v>
      </c>
      <c r="V5" t="n">
        <v>0.74</v>
      </c>
      <c r="W5" t="n">
        <v>2.69</v>
      </c>
      <c r="X5" t="n">
        <v>1.44</v>
      </c>
      <c r="Y5" t="n">
        <v>0.5</v>
      </c>
      <c r="Z5" t="n">
        <v>10</v>
      </c>
      <c r="AA5" t="n">
        <v>306.8199957229438</v>
      </c>
      <c r="AB5" t="n">
        <v>419.804654091025</v>
      </c>
      <c r="AC5" t="n">
        <v>379.7390871041093</v>
      </c>
      <c r="AD5" t="n">
        <v>306819.9957229437</v>
      </c>
      <c r="AE5" t="n">
        <v>419804.654091025</v>
      </c>
      <c r="AF5" t="n">
        <v>1.814118245485711e-06</v>
      </c>
      <c r="AG5" t="n">
        <v>0.6577083333333333</v>
      </c>
      <c r="AH5" t="n">
        <v>379739.0871041093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3.2264</v>
      </c>
      <c r="E6" t="n">
        <v>30.99</v>
      </c>
      <c r="F6" t="n">
        <v>27.95</v>
      </c>
      <c r="G6" t="n">
        <v>41.93</v>
      </c>
      <c r="H6" t="n">
        <v>0.73</v>
      </c>
      <c r="I6" t="n">
        <v>40</v>
      </c>
      <c r="J6" t="n">
        <v>121.23</v>
      </c>
      <c r="K6" t="n">
        <v>43.4</v>
      </c>
      <c r="L6" t="n">
        <v>5</v>
      </c>
      <c r="M6" t="n">
        <v>38</v>
      </c>
      <c r="N6" t="n">
        <v>17.83</v>
      </c>
      <c r="O6" t="n">
        <v>15186.08</v>
      </c>
      <c r="P6" t="n">
        <v>268.91</v>
      </c>
      <c r="Q6" t="n">
        <v>446.57</v>
      </c>
      <c r="R6" t="n">
        <v>87.98</v>
      </c>
      <c r="S6" t="n">
        <v>40.63</v>
      </c>
      <c r="T6" t="n">
        <v>18440.92</v>
      </c>
      <c r="U6" t="n">
        <v>0.46</v>
      </c>
      <c r="V6" t="n">
        <v>0.74</v>
      </c>
      <c r="W6" t="n">
        <v>2.67</v>
      </c>
      <c r="X6" t="n">
        <v>1.13</v>
      </c>
      <c r="Y6" t="n">
        <v>0.5</v>
      </c>
      <c r="Z6" t="n">
        <v>10</v>
      </c>
      <c r="AA6" t="n">
        <v>296.1521118132703</v>
      </c>
      <c r="AB6" t="n">
        <v>405.2083846919873</v>
      </c>
      <c r="AC6" t="n">
        <v>366.535865170523</v>
      </c>
      <c r="AD6" t="n">
        <v>296152.1118132703</v>
      </c>
      <c r="AE6" t="n">
        <v>405208.3846919873</v>
      </c>
      <c r="AF6" t="n">
        <v>1.847793631530211e-06</v>
      </c>
      <c r="AG6" t="n">
        <v>0.645625</v>
      </c>
      <c r="AH6" t="n">
        <v>366535.8651705231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3.2669</v>
      </c>
      <c r="E7" t="n">
        <v>30.61</v>
      </c>
      <c r="F7" t="n">
        <v>27.74</v>
      </c>
      <c r="G7" t="n">
        <v>50.43</v>
      </c>
      <c r="H7" t="n">
        <v>0.86</v>
      </c>
      <c r="I7" t="n">
        <v>33</v>
      </c>
      <c r="J7" t="n">
        <v>122.54</v>
      </c>
      <c r="K7" t="n">
        <v>43.4</v>
      </c>
      <c r="L7" t="n">
        <v>6</v>
      </c>
      <c r="M7" t="n">
        <v>31</v>
      </c>
      <c r="N7" t="n">
        <v>18.14</v>
      </c>
      <c r="O7" t="n">
        <v>15347.16</v>
      </c>
      <c r="P7" t="n">
        <v>264.49</v>
      </c>
      <c r="Q7" t="n">
        <v>446.57</v>
      </c>
      <c r="R7" t="n">
        <v>81.06</v>
      </c>
      <c r="S7" t="n">
        <v>40.63</v>
      </c>
      <c r="T7" t="n">
        <v>15015.3</v>
      </c>
      <c r="U7" t="n">
        <v>0.5</v>
      </c>
      <c r="V7" t="n">
        <v>0.75</v>
      </c>
      <c r="W7" t="n">
        <v>2.66</v>
      </c>
      <c r="X7" t="n">
        <v>0.91</v>
      </c>
      <c r="Y7" t="n">
        <v>0.5</v>
      </c>
      <c r="Z7" t="n">
        <v>10</v>
      </c>
      <c r="AA7" t="n">
        <v>288.5581231338637</v>
      </c>
      <c r="AB7" t="n">
        <v>394.8179543576876</v>
      </c>
      <c r="AC7" t="n">
        <v>357.1370829242684</v>
      </c>
      <c r="AD7" t="n">
        <v>288558.1231338637</v>
      </c>
      <c r="AE7" t="n">
        <v>394817.9543576876</v>
      </c>
      <c r="AF7" t="n">
        <v>1.870988412734331e-06</v>
      </c>
      <c r="AG7" t="n">
        <v>0.6377083333333333</v>
      </c>
      <c r="AH7" t="n">
        <v>357137.0829242684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3.2954</v>
      </c>
      <c r="E8" t="n">
        <v>30.34</v>
      </c>
      <c r="F8" t="n">
        <v>27.59</v>
      </c>
      <c r="G8" t="n">
        <v>59.13</v>
      </c>
      <c r="H8" t="n">
        <v>1</v>
      </c>
      <c r="I8" t="n">
        <v>28</v>
      </c>
      <c r="J8" t="n">
        <v>123.85</v>
      </c>
      <c r="K8" t="n">
        <v>43.4</v>
      </c>
      <c r="L8" t="n">
        <v>7</v>
      </c>
      <c r="M8" t="n">
        <v>26</v>
      </c>
      <c r="N8" t="n">
        <v>18.45</v>
      </c>
      <c r="O8" t="n">
        <v>15508.69</v>
      </c>
      <c r="P8" t="n">
        <v>260.84</v>
      </c>
      <c r="Q8" t="n">
        <v>446.56</v>
      </c>
      <c r="R8" t="n">
        <v>76.39</v>
      </c>
      <c r="S8" t="n">
        <v>40.63</v>
      </c>
      <c r="T8" t="n">
        <v>12706.32</v>
      </c>
      <c r="U8" t="n">
        <v>0.53</v>
      </c>
      <c r="V8" t="n">
        <v>0.75</v>
      </c>
      <c r="W8" t="n">
        <v>2.65</v>
      </c>
      <c r="X8" t="n">
        <v>0.76</v>
      </c>
      <c r="Y8" t="n">
        <v>0.5</v>
      </c>
      <c r="Z8" t="n">
        <v>10</v>
      </c>
      <c r="AA8" t="n">
        <v>282.9223321094135</v>
      </c>
      <c r="AB8" t="n">
        <v>387.1068164444825</v>
      </c>
      <c r="AC8" t="n">
        <v>350.1618851908496</v>
      </c>
      <c r="AD8" t="n">
        <v>282922.3321094135</v>
      </c>
      <c r="AE8" t="n">
        <v>387106.8164444825</v>
      </c>
      <c r="AF8" t="n">
        <v>1.887310666174268e-06</v>
      </c>
      <c r="AG8" t="n">
        <v>0.6320833333333333</v>
      </c>
      <c r="AH8" t="n">
        <v>350161.8851908496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3.3181</v>
      </c>
      <c r="E9" t="n">
        <v>30.14</v>
      </c>
      <c r="F9" t="n">
        <v>27.48</v>
      </c>
      <c r="G9" t="n">
        <v>68.7</v>
      </c>
      <c r="H9" t="n">
        <v>1.13</v>
      </c>
      <c r="I9" t="n">
        <v>24</v>
      </c>
      <c r="J9" t="n">
        <v>125.16</v>
      </c>
      <c r="K9" t="n">
        <v>43.4</v>
      </c>
      <c r="L9" t="n">
        <v>8</v>
      </c>
      <c r="M9" t="n">
        <v>22</v>
      </c>
      <c r="N9" t="n">
        <v>18.76</v>
      </c>
      <c r="O9" t="n">
        <v>15670.68</v>
      </c>
      <c r="P9" t="n">
        <v>257.01</v>
      </c>
      <c r="Q9" t="n">
        <v>446.58</v>
      </c>
      <c r="R9" t="n">
        <v>72.39</v>
      </c>
      <c r="S9" t="n">
        <v>40.63</v>
      </c>
      <c r="T9" t="n">
        <v>10727.12</v>
      </c>
      <c r="U9" t="n">
        <v>0.5600000000000001</v>
      </c>
      <c r="V9" t="n">
        <v>0.76</v>
      </c>
      <c r="W9" t="n">
        <v>2.65</v>
      </c>
      <c r="X9" t="n">
        <v>0.65</v>
      </c>
      <c r="Y9" t="n">
        <v>0.5</v>
      </c>
      <c r="Z9" t="n">
        <v>10</v>
      </c>
      <c r="AA9" t="n">
        <v>277.8608349881828</v>
      </c>
      <c r="AB9" t="n">
        <v>380.1814527857213</v>
      </c>
      <c r="AC9" t="n">
        <v>343.8974685198715</v>
      </c>
      <c r="AD9" t="n">
        <v>277860.8349881828</v>
      </c>
      <c r="AE9" t="n">
        <v>380181.4527857213</v>
      </c>
      <c r="AF9" t="n">
        <v>1.900311197861515e-06</v>
      </c>
      <c r="AG9" t="n">
        <v>0.6279166666666667</v>
      </c>
      <c r="AH9" t="n">
        <v>343897.4685198715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3.3293</v>
      </c>
      <c r="E10" t="n">
        <v>30.04</v>
      </c>
      <c r="F10" t="n">
        <v>27.43</v>
      </c>
      <c r="G10" t="n">
        <v>74.8</v>
      </c>
      <c r="H10" t="n">
        <v>1.26</v>
      </c>
      <c r="I10" t="n">
        <v>22</v>
      </c>
      <c r="J10" t="n">
        <v>126.48</v>
      </c>
      <c r="K10" t="n">
        <v>43.4</v>
      </c>
      <c r="L10" t="n">
        <v>9</v>
      </c>
      <c r="M10" t="n">
        <v>20</v>
      </c>
      <c r="N10" t="n">
        <v>19.08</v>
      </c>
      <c r="O10" t="n">
        <v>15833.12</v>
      </c>
      <c r="P10" t="n">
        <v>253.73</v>
      </c>
      <c r="Q10" t="n">
        <v>446.56</v>
      </c>
      <c r="R10" t="n">
        <v>70.8</v>
      </c>
      <c r="S10" t="n">
        <v>40.63</v>
      </c>
      <c r="T10" t="n">
        <v>9942.030000000001</v>
      </c>
      <c r="U10" t="n">
        <v>0.57</v>
      </c>
      <c r="V10" t="n">
        <v>0.76</v>
      </c>
      <c r="W10" t="n">
        <v>2.64</v>
      </c>
      <c r="X10" t="n">
        <v>0.6</v>
      </c>
      <c r="Y10" t="n">
        <v>0.5</v>
      </c>
      <c r="Z10" t="n">
        <v>10</v>
      </c>
      <c r="AA10" t="n">
        <v>274.3921425106718</v>
      </c>
      <c r="AB10" t="n">
        <v>375.4354347100788</v>
      </c>
      <c r="AC10" t="n">
        <v>339.6044037482902</v>
      </c>
      <c r="AD10" t="n">
        <v>274392.1425106718</v>
      </c>
      <c r="AE10" t="n">
        <v>375435.4347100788</v>
      </c>
      <c r="AF10" t="n">
        <v>1.906725557108087e-06</v>
      </c>
      <c r="AG10" t="n">
        <v>0.6258333333333334</v>
      </c>
      <c r="AH10" t="n">
        <v>339604.4037482901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3.3465</v>
      </c>
      <c r="E11" t="n">
        <v>29.88</v>
      </c>
      <c r="F11" t="n">
        <v>27.34</v>
      </c>
      <c r="G11" t="n">
        <v>86.34999999999999</v>
      </c>
      <c r="H11" t="n">
        <v>1.38</v>
      </c>
      <c r="I11" t="n">
        <v>19</v>
      </c>
      <c r="J11" t="n">
        <v>127.8</v>
      </c>
      <c r="K11" t="n">
        <v>43.4</v>
      </c>
      <c r="L11" t="n">
        <v>10</v>
      </c>
      <c r="M11" t="n">
        <v>17</v>
      </c>
      <c r="N11" t="n">
        <v>19.4</v>
      </c>
      <c r="O11" t="n">
        <v>15996.02</v>
      </c>
      <c r="P11" t="n">
        <v>250.53</v>
      </c>
      <c r="Q11" t="n">
        <v>446.56</v>
      </c>
      <c r="R11" t="n">
        <v>68.05</v>
      </c>
      <c r="S11" t="n">
        <v>40.63</v>
      </c>
      <c r="T11" t="n">
        <v>8582.34</v>
      </c>
      <c r="U11" t="n">
        <v>0.6</v>
      </c>
      <c r="V11" t="n">
        <v>0.76</v>
      </c>
      <c r="W11" t="n">
        <v>2.64</v>
      </c>
      <c r="X11" t="n">
        <v>0.52</v>
      </c>
      <c r="Y11" t="n">
        <v>0.5</v>
      </c>
      <c r="Z11" t="n">
        <v>10</v>
      </c>
      <c r="AA11" t="n">
        <v>270.3963666367738</v>
      </c>
      <c r="AB11" t="n">
        <v>369.9682378782212</v>
      </c>
      <c r="AC11" t="n">
        <v>334.6589885088061</v>
      </c>
      <c r="AD11" t="n">
        <v>270396.3666367739</v>
      </c>
      <c r="AE11" t="n">
        <v>369968.2378782212</v>
      </c>
      <c r="AF11" t="n">
        <v>1.91657618023675e-06</v>
      </c>
      <c r="AG11" t="n">
        <v>0.6224999999999999</v>
      </c>
      <c r="AH11" t="n">
        <v>334658.9885088061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3.3527</v>
      </c>
      <c r="E12" t="n">
        <v>29.83</v>
      </c>
      <c r="F12" t="n">
        <v>27.31</v>
      </c>
      <c r="G12" t="n">
        <v>91.04000000000001</v>
      </c>
      <c r="H12" t="n">
        <v>1.5</v>
      </c>
      <c r="I12" t="n">
        <v>18</v>
      </c>
      <c r="J12" t="n">
        <v>129.13</v>
      </c>
      <c r="K12" t="n">
        <v>43.4</v>
      </c>
      <c r="L12" t="n">
        <v>11</v>
      </c>
      <c r="M12" t="n">
        <v>16</v>
      </c>
      <c r="N12" t="n">
        <v>19.73</v>
      </c>
      <c r="O12" t="n">
        <v>16159.39</v>
      </c>
      <c r="P12" t="n">
        <v>247.67</v>
      </c>
      <c r="Q12" t="n">
        <v>446.56</v>
      </c>
      <c r="R12" t="n">
        <v>67</v>
      </c>
      <c r="S12" t="n">
        <v>40.63</v>
      </c>
      <c r="T12" t="n">
        <v>8058.39</v>
      </c>
      <c r="U12" t="n">
        <v>0.61</v>
      </c>
      <c r="V12" t="n">
        <v>0.76</v>
      </c>
      <c r="W12" t="n">
        <v>2.64</v>
      </c>
      <c r="X12" t="n">
        <v>0.48</v>
      </c>
      <c r="Y12" t="n">
        <v>0.5</v>
      </c>
      <c r="Z12" t="n">
        <v>10</v>
      </c>
      <c r="AA12" t="n">
        <v>267.743193095922</v>
      </c>
      <c r="AB12" t="n">
        <v>366.3380487898719</v>
      </c>
      <c r="AC12" t="n">
        <v>331.3752595720465</v>
      </c>
      <c r="AD12" t="n">
        <v>267743.193095922</v>
      </c>
      <c r="AE12" t="n">
        <v>366338.048789872</v>
      </c>
      <c r="AF12" t="n">
        <v>1.920126986248245e-06</v>
      </c>
      <c r="AG12" t="n">
        <v>0.6214583333333333</v>
      </c>
      <c r="AH12" t="n">
        <v>331375.2595720465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3.3651</v>
      </c>
      <c r="E13" t="n">
        <v>29.72</v>
      </c>
      <c r="F13" t="n">
        <v>27.25</v>
      </c>
      <c r="G13" t="n">
        <v>102.19</v>
      </c>
      <c r="H13" t="n">
        <v>1.63</v>
      </c>
      <c r="I13" t="n">
        <v>16</v>
      </c>
      <c r="J13" t="n">
        <v>130.45</v>
      </c>
      <c r="K13" t="n">
        <v>43.4</v>
      </c>
      <c r="L13" t="n">
        <v>12</v>
      </c>
      <c r="M13" t="n">
        <v>14</v>
      </c>
      <c r="N13" t="n">
        <v>20.05</v>
      </c>
      <c r="O13" t="n">
        <v>16323.22</v>
      </c>
      <c r="P13" t="n">
        <v>245.54</v>
      </c>
      <c r="Q13" t="n">
        <v>446.56</v>
      </c>
      <c r="R13" t="n">
        <v>65.16</v>
      </c>
      <c r="S13" t="n">
        <v>40.63</v>
      </c>
      <c r="T13" t="n">
        <v>7150.79</v>
      </c>
      <c r="U13" t="n">
        <v>0.62</v>
      </c>
      <c r="V13" t="n">
        <v>0.76</v>
      </c>
      <c r="W13" t="n">
        <v>2.63</v>
      </c>
      <c r="X13" t="n">
        <v>0.42</v>
      </c>
      <c r="Y13" t="n">
        <v>0.5</v>
      </c>
      <c r="Z13" t="n">
        <v>10</v>
      </c>
      <c r="AA13" t="n">
        <v>265.0456080998161</v>
      </c>
      <c r="AB13" t="n">
        <v>362.6470939891493</v>
      </c>
      <c r="AC13" t="n">
        <v>328.0365643172171</v>
      </c>
      <c r="AD13" t="n">
        <v>265045.6080998161</v>
      </c>
      <c r="AE13" t="n">
        <v>362647.0939891493</v>
      </c>
      <c r="AF13" t="n">
        <v>1.927228598271235e-06</v>
      </c>
      <c r="AG13" t="n">
        <v>0.6191666666666666</v>
      </c>
      <c r="AH13" t="n">
        <v>328036.5643172172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3.3709</v>
      </c>
      <c r="E14" t="n">
        <v>29.67</v>
      </c>
      <c r="F14" t="n">
        <v>27.22</v>
      </c>
      <c r="G14" t="n">
        <v>108.89</v>
      </c>
      <c r="H14" t="n">
        <v>1.74</v>
      </c>
      <c r="I14" t="n">
        <v>15</v>
      </c>
      <c r="J14" t="n">
        <v>131.79</v>
      </c>
      <c r="K14" t="n">
        <v>43.4</v>
      </c>
      <c r="L14" t="n">
        <v>13</v>
      </c>
      <c r="M14" t="n">
        <v>13</v>
      </c>
      <c r="N14" t="n">
        <v>20.39</v>
      </c>
      <c r="O14" t="n">
        <v>16487.53</v>
      </c>
      <c r="P14" t="n">
        <v>241.99</v>
      </c>
      <c r="Q14" t="n">
        <v>446.57</v>
      </c>
      <c r="R14" t="n">
        <v>64.19</v>
      </c>
      <c r="S14" t="n">
        <v>40.63</v>
      </c>
      <c r="T14" t="n">
        <v>6672.31</v>
      </c>
      <c r="U14" t="n">
        <v>0.63</v>
      </c>
      <c r="V14" t="n">
        <v>0.76</v>
      </c>
      <c r="W14" t="n">
        <v>2.63</v>
      </c>
      <c r="X14" t="n">
        <v>0.4</v>
      </c>
      <c r="Y14" t="n">
        <v>0.5</v>
      </c>
      <c r="Z14" t="n">
        <v>10</v>
      </c>
      <c r="AA14" t="n">
        <v>261.9524434983072</v>
      </c>
      <c r="AB14" t="n">
        <v>358.4148897205735</v>
      </c>
      <c r="AC14" t="n">
        <v>324.2082756840982</v>
      </c>
      <c r="AD14" t="n">
        <v>261952.4434983072</v>
      </c>
      <c r="AE14" t="n">
        <v>358414.8897205734</v>
      </c>
      <c r="AF14" t="n">
        <v>1.930550320023924e-06</v>
      </c>
      <c r="AG14" t="n">
        <v>0.618125</v>
      </c>
      <c r="AH14" t="n">
        <v>324208.2756840982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3.3775</v>
      </c>
      <c r="E15" t="n">
        <v>29.61</v>
      </c>
      <c r="F15" t="n">
        <v>27.19</v>
      </c>
      <c r="G15" t="n">
        <v>116.52</v>
      </c>
      <c r="H15" t="n">
        <v>1.86</v>
      </c>
      <c r="I15" t="n">
        <v>14</v>
      </c>
      <c r="J15" t="n">
        <v>133.12</v>
      </c>
      <c r="K15" t="n">
        <v>43.4</v>
      </c>
      <c r="L15" t="n">
        <v>14</v>
      </c>
      <c r="M15" t="n">
        <v>12</v>
      </c>
      <c r="N15" t="n">
        <v>20.72</v>
      </c>
      <c r="O15" t="n">
        <v>16652.31</v>
      </c>
      <c r="P15" t="n">
        <v>238.28</v>
      </c>
      <c r="Q15" t="n">
        <v>446.56</v>
      </c>
      <c r="R15" t="n">
        <v>63.13</v>
      </c>
      <c r="S15" t="n">
        <v>40.63</v>
      </c>
      <c r="T15" t="n">
        <v>6146.71</v>
      </c>
      <c r="U15" t="n">
        <v>0.64</v>
      </c>
      <c r="V15" t="n">
        <v>0.76</v>
      </c>
      <c r="W15" t="n">
        <v>2.63</v>
      </c>
      <c r="X15" t="n">
        <v>0.36</v>
      </c>
      <c r="Y15" t="n">
        <v>0.5</v>
      </c>
      <c r="Z15" t="n">
        <v>10</v>
      </c>
      <c r="AA15" t="n">
        <v>258.6941405854672</v>
      </c>
      <c r="AB15" t="n">
        <v>353.9567359290463</v>
      </c>
      <c r="AC15" t="n">
        <v>320.1756018333762</v>
      </c>
      <c r="AD15" t="n">
        <v>258694.1405854671</v>
      </c>
      <c r="AE15" t="n">
        <v>353956.7359290462</v>
      </c>
      <c r="AF15" t="n">
        <v>1.934330210294225e-06</v>
      </c>
      <c r="AG15" t="n">
        <v>0.616875</v>
      </c>
      <c r="AH15" t="n">
        <v>320175.6018333762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3.3816</v>
      </c>
      <c r="E16" t="n">
        <v>29.57</v>
      </c>
      <c r="F16" t="n">
        <v>27.18</v>
      </c>
      <c r="G16" t="n">
        <v>125.43</v>
      </c>
      <c r="H16" t="n">
        <v>1.97</v>
      </c>
      <c r="I16" t="n">
        <v>13</v>
      </c>
      <c r="J16" t="n">
        <v>134.46</v>
      </c>
      <c r="K16" t="n">
        <v>43.4</v>
      </c>
      <c r="L16" t="n">
        <v>15</v>
      </c>
      <c r="M16" t="n">
        <v>11</v>
      </c>
      <c r="N16" t="n">
        <v>21.06</v>
      </c>
      <c r="O16" t="n">
        <v>16817.7</v>
      </c>
      <c r="P16" t="n">
        <v>237.94</v>
      </c>
      <c r="Q16" t="n">
        <v>446.58</v>
      </c>
      <c r="R16" t="n">
        <v>62.61</v>
      </c>
      <c r="S16" t="n">
        <v>40.63</v>
      </c>
      <c r="T16" t="n">
        <v>5888.83</v>
      </c>
      <c r="U16" t="n">
        <v>0.65</v>
      </c>
      <c r="V16" t="n">
        <v>0.76</v>
      </c>
      <c r="W16" t="n">
        <v>2.63</v>
      </c>
      <c r="X16" t="n">
        <v>0.35</v>
      </c>
      <c r="Y16" t="n">
        <v>0.5</v>
      </c>
      <c r="Z16" t="n">
        <v>10</v>
      </c>
      <c r="AA16" t="n">
        <v>258.1080927770238</v>
      </c>
      <c r="AB16" t="n">
        <v>353.1548794629296</v>
      </c>
      <c r="AC16" t="n">
        <v>319.4502734229731</v>
      </c>
      <c r="AD16" t="n">
        <v>258108.0927770238</v>
      </c>
      <c r="AE16" t="n">
        <v>353154.8794629296</v>
      </c>
      <c r="AF16" t="n">
        <v>1.936678323946988e-06</v>
      </c>
      <c r="AG16" t="n">
        <v>0.6160416666666667</v>
      </c>
      <c r="AH16" t="n">
        <v>319450.2734229731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3.389</v>
      </c>
      <c r="E17" t="n">
        <v>29.51</v>
      </c>
      <c r="F17" t="n">
        <v>27.14</v>
      </c>
      <c r="G17" t="n">
        <v>135.68</v>
      </c>
      <c r="H17" t="n">
        <v>2.08</v>
      </c>
      <c r="I17" t="n">
        <v>12</v>
      </c>
      <c r="J17" t="n">
        <v>135.81</v>
      </c>
      <c r="K17" t="n">
        <v>43.4</v>
      </c>
      <c r="L17" t="n">
        <v>16</v>
      </c>
      <c r="M17" t="n">
        <v>10</v>
      </c>
      <c r="N17" t="n">
        <v>21.41</v>
      </c>
      <c r="O17" t="n">
        <v>16983.46</v>
      </c>
      <c r="P17" t="n">
        <v>233.76</v>
      </c>
      <c r="Q17" t="n">
        <v>446.58</v>
      </c>
      <c r="R17" t="n">
        <v>61.23</v>
      </c>
      <c r="S17" t="n">
        <v>40.63</v>
      </c>
      <c r="T17" t="n">
        <v>5202.72</v>
      </c>
      <c r="U17" t="n">
        <v>0.66</v>
      </c>
      <c r="V17" t="n">
        <v>0.77</v>
      </c>
      <c r="W17" t="n">
        <v>2.63</v>
      </c>
      <c r="X17" t="n">
        <v>0.31</v>
      </c>
      <c r="Y17" t="n">
        <v>0.5</v>
      </c>
      <c r="Z17" t="n">
        <v>10</v>
      </c>
      <c r="AA17" t="n">
        <v>254.4421075400239</v>
      </c>
      <c r="AB17" t="n">
        <v>348.1389167296474</v>
      </c>
      <c r="AC17" t="n">
        <v>314.9130271331122</v>
      </c>
      <c r="AD17" t="n">
        <v>254442.1075400239</v>
      </c>
      <c r="AE17" t="n">
        <v>348138.9167296474</v>
      </c>
      <c r="AF17" t="n">
        <v>1.940916382734901e-06</v>
      </c>
      <c r="AG17" t="n">
        <v>0.6147916666666667</v>
      </c>
      <c r="AH17" t="n">
        <v>314913.0271331122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3.3938</v>
      </c>
      <c r="E18" t="n">
        <v>29.47</v>
      </c>
      <c r="F18" t="n">
        <v>27.12</v>
      </c>
      <c r="G18" t="n">
        <v>147.92</v>
      </c>
      <c r="H18" t="n">
        <v>2.19</v>
      </c>
      <c r="I18" t="n">
        <v>11</v>
      </c>
      <c r="J18" t="n">
        <v>137.15</v>
      </c>
      <c r="K18" t="n">
        <v>43.4</v>
      </c>
      <c r="L18" t="n">
        <v>17</v>
      </c>
      <c r="M18" t="n">
        <v>9</v>
      </c>
      <c r="N18" t="n">
        <v>21.75</v>
      </c>
      <c r="O18" t="n">
        <v>17149.71</v>
      </c>
      <c r="P18" t="n">
        <v>230.37</v>
      </c>
      <c r="Q18" t="n">
        <v>446.56</v>
      </c>
      <c r="R18" t="n">
        <v>60.66</v>
      </c>
      <c r="S18" t="n">
        <v>40.63</v>
      </c>
      <c r="T18" t="n">
        <v>4927.51</v>
      </c>
      <c r="U18" t="n">
        <v>0.67</v>
      </c>
      <c r="V18" t="n">
        <v>0.77</v>
      </c>
      <c r="W18" t="n">
        <v>2.63</v>
      </c>
      <c r="X18" t="n">
        <v>0.29</v>
      </c>
      <c r="Y18" t="n">
        <v>0.5</v>
      </c>
      <c r="Z18" t="n">
        <v>10</v>
      </c>
      <c r="AA18" t="n">
        <v>251.6072524218712</v>
      </c>
      <c r="AB18" t="n">
        <v>344.2601428920118</v>
      </c>
      <c r="AC18" t="n">
        <v>311.4044380266461</v>
      </c>
      <c r="AD18" t="n">
        <v>251607.2524218712</v>
      </c>
      <c r="AE18" t="n">
        <v>344260.1428920118</v>
      </c>
      <c r="AF18" t="n">
        <v>1.943665393840575e-06</v>
      </c>
      <c r="AG18" t="n">
        <v>0.6139583333333333</v>
      </c>
      <c r="AH18" t="n">
        <v>311404.438026646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3.4003</v>
      </c>
      <c r="E19" t="n">
        <v>29.41</v>
      </c>
      <c r="F19" t="n">
        <v>27.09</v>
      </c>
      <c r="G19" t="n">
        <v>162.51</v>
      </c>
      <c r="H19" t="n">
        <v>2.3</v>
      </c>
      <c r="I19" t="n">
        <v>10</v>
      </c>
      <c r="J19" t="n">
        <v>138.51</v>
      </c>
      <c r="K19" t="n">
        <v>43.4</v>
      </c>
      <c r="L19" t="n">
        <v>18</v>
      </c>
      <c r="M19" t="n">
        <v>7</v>
      </c>
      <c r="N19" t="n">
        <v>22.11</v>
      </c>
      <c r="O19" t="n">
        <v>17316.45</v>
      </c>
      <c r="P19" t="n">
        <v>226.2</v>
      </c>
      <c r="Q19" t="n">
        <v>446.56</v>
      </c>
      <c r="R19" t="n">
        <v>59.62</v>
      </c>
      <c r="S19" t="n">
        <v>40.63</v>
      </c>
      <c r="T19" t="n">
        <v>4409.41</v>
      </c>
      <c r="U19" t="n">
        <v>0.68</v>
      </c>
      <c r="V19" t="n">
        <v>0.77</v>
      </c>
      <c r="W19" t="n">
        <v>2.63</v>
      </c>
      <c r="X19" t="n">
        <v>0.26</v>
      </c>
      <c r="Y19" t="n">
        <v>0.5</v>
      </c>
      <c r="Z19" t="n">
        <v>10</v>
      </c>
      <c r="AA19" t="n">
        <v>248.0708936423715</v>
      </c>
      <c r="AB19" t="n">
        <v>339.4215407967643</v>
      </c>
      <c r="AC19" t="n">
        <v>307.0276253243468</v>
      </c>
      <c r="AD19" t="n">
        <v>248070.8936423715</v>
      </c>
      <c r="AE19" t="n">
        <v>339421.5407967643</v>
      </c>
      <c r="AF19" t="n">
        <v>1.947388013046175e-06</v>
      </c>
      <c r="AG19" t="n">
        <v>0.6127083333333333</v>
      </c>
      <c r="AH19" t="n">
        <v>307027.6253243468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3.3986</v>
      </c>
      <c r="E20" t="n">
        <v>29.42</v>
      </c>
      <c r="F20" t="n">
        <v>27.1</v>
      </c>
      <c r="G20" t="n">
        <v>162.6</v>
      </c>
      <c r="H20" t="n">
        <v>2.4</v>
      </c>
      <c r="I20" t="n">
        <v>10</v>
      </c>
      <c r="J20" t="n">
        <v>139.86</v>
      </c>
      <c r="K20" t="n">
        <v>43.4</v>
      </c>
      <c r="L20" t="n">
        <v>19</v>
      </c>
      <c r="M20" t="n">
        <v>5</v>
      </c>
      <c r="N20" t="n">
        <v>22.46</v>
      </c>
      <c r="O20" t="n">
        <v>17483.7</v>
      </c>
      <c r="P20" t="n">
        <v>226.62</v>
      </c>
      <c r="Q20" t="n">
        <v>446.56</v>
      </c>
      <c r="R20" t="n">
        <v>60.08</v>
      </c>
      <c r="S20" t="n">
        <v>40.63</v>
      </c>
      <c r="T20" t="n">
        <v>4640.81</v>
      </c>
      <c r="U20" t="n">
        <v>0.68</v>
      </c>
      <c r="V20" t="n">
        <v>0.77</v>
      </c>
      <c r="W20" t="n">
        <v>2.63</v>
      </c>
      <c r="X20" t="n">
        <v>0.27</v>
      </c>
      <c r="Y20" t="n">
        <v>0.5</v>
      </c>
      <c r="Z20" t="n">
        <v>10</v>
      </c>
      <c r="AA20" t="n">
        <v>248.5233813652335</v>
      </c>
      <c r="AB20" t="n">
        <v>340.0406544615331</v>
      </c>
      <c r="AC20" t="n">
        <v>307.5876516498816</v>
      </c>
      <c r="AD20" t="n">
        <v>248523.3813652335</v>
      </c>
      <c r="AE20" t="n">
        <v>340040.6544615331</v>
      </c>
      <c r="AF20" t="n">
        <v>1.946414404946248e-06</v>
      </c>
      <c r="AG20" t="n">
        <v>0.6129166666666667</v>
      </c>
      <c r="AH20" t="n">
        <v>307587.6516498817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3.3983</v>
      </c>
      <c r="E21" t="n">
        <v>29.43</v>
      </c>
      <c r="F21" t="n">
        <v>27.1</v>
      </c>
      <c r="G21" t="n">
        <v>162.62</v>
      </c>
      <c r="H21" t="n">
        <v>2.5</v>
      </c>
      <c r="I21" t="n">
        <v>10</v>
      </c>
      <c r="J21" t="n">
        <v>141.22</v>
      </c>
      <c r="K21" t="n">
        <v>43.4</v>
      </c>
      <c r="L21" t="n">
        <v>20</v>
      </c>
      <c r="M21" t="n">
        <v>3</v>
      </c>
      <c r="N21" t="n">
        <v>22.82</v>
      </c>
      <c r="O21" t="n">
        <v>17651.44</v>
      </c>
      <c r="P21" t="n">
        <v>225.87</v>
      </c>
      <c r="Q21" t="n">
        <v>446.56</v>
      </c>
      <c r="R21" t="n">
        <v>60.12</v>
      </c>
      <c r="S21" t="n">
        <v>40.63</v>
      </c>
      <c r="T21" t="n">
        <v>4661.01</v>
      </c>
      <c r="U21" t="n">
        <v>0.68</v>
      </c>
      <c r="V21" t="n">
        <v>0.77</v>
      </c>
      <c r="W21" t="n">
        <v>2.63</v>
      </c>
      <c r="X21" t="n">
        <v>0.28</v>
      </c>
      <c r="Y21" t="n">
        <v>0.5</v>
      </c>
      <c r="Z21" t="n">
        <v>10</v>
      </c>
      <c r="AA21" t="n">
        <v>248.0119890262799</v>
      </c>
      <c r="AB21" t="n">
        <v>339.3409449023395</v>
      </c>
      <c r="AC21" t="n">
        <v>306.9547213889688</v>
      </c>
      <c r="AD21" t="n">
        <v>248011.9890262799</v>
      </c>
      <c r="AE21" t="n">
        <v>339340.9449023395</v>
      </c>
      <c r="AF21" t="n">
        <v>1.946242591752144e-06</v>
      </c>
      <c r="AG21" t="n">
        <v>0.613125</v>
      </c>
      <c r="AH21" t="n">
        <v>306954.7213889688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3.3979</v>
      </c>
      <c r="E22" t="n">
        <v>29.43</v>
      </c>
      <c r="F22" t="n">
        <v>27.11</v>
      </c>
      <c r="G22" t="n">
        <v>162.64</v>
      </c>
      <c r="H22" t="n">
        <v>2.61</v>
      </c>
      <c r="I22" t="n">
        <v>10</v>
      </c>
      <c r="J22" t="n">
        <v>142.59</v>
      </c>
      <c r="K22" t="n">
        <v>43.4</v>
      </c>
      <c r="L22" t="n">
        <v>21</v>
      </c>
      <c r="M22" t="n">
        <v>1</v>
      </c>
      <c r="N22" t="n">
        <v>23.19</v>
      </c>
      <c r="O22" t="n">
        <v>17819.69</v>
      </c>
      <c r="P22" t="n">
        <v>226.69</v>
      </c>
      <c r="Q22" t="n">
        <v>446.56</v>
      </c>
      <c r="R22" t="n">
        <v>60.12</v>
      </c>
      <c r="S22" t="n">
        <v>40.63</v>
      </c>
      <c r="T22" t="n">
        <v>4662.34</v>
      </c>
      <c r="U22" t="n">
        <v>0.68</v>
      </c>
      <c r="V22" t="n">
        <v>0.77</v>
      </c>
      <c r="W22" t="n">
        <v>2.63</v>
      </c>
      <c r="X22" t="n">
        <v>0.28</v>
      </c>
      <c r="Y22" t="n">
        <v>0.5</v>
      </c>
      <c r="Z22" t="n">
        <v>10</v>
      </c>
      <c r="AA22" t="n">
        <v>248.6551030620347</v>
      </c>
      <c r="AB22" t="n">
        <v>340.2208818982477</v>
      </c>
      <c r="AC22" t="n">
        <v>307.7506784329871</v>
      </c>
      <c r="AD22" t="n">
        <v>248655.1030620347</v>
      </c>
      <c r="AE22" t="n">
        <v>340220.8818982477</v>
      </c>
      <c r="AF22" t="n">
        <v>1.946013507493338e-06</v>
      </c>
      <c r="AG22" t="n">
        <v>0.613125</v>
      </c>
      <c r="AH22" t="n">
        <v>307750.6784329871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3.3983</v>
      </c>
      <c r="E23" t="n">
        <v>29.43</v>
      </c>
      <c r="F23" t="n">
        <v>27.1</v>
      </c>
      <c r="G23" t="n">
        <v>162.62</v>
      </c>
      <c r="H23" t="n">
        <v>2.7</v>
      </c>
      <c r="I23" t="n">
        <v>10</v>
      </c>
      <c r="J23" t="n">
        <v>143.96</v>
      </c>
      <c r="K23" t="n">
        <v>43.4</v>
      </c>
      <c r="L23" t="n">
        <v>22</v>
      </c>
      <c r="M23" t="n">
        <v>1</v>
      </c>
      <c r="N23" t="n">
        <v>23.56</v>
      </c>
      <c r="O23" t="n">
        <v>17988.46</v>
      </c>
      <c r="P23" t="n">
        <v>227.89</v>
      </c>
      <c r="Q23" t="n">
        <v>446.56</v>
      </c>
      <c r="R23" t="n">
        <v>60.08</v>
      </c>
      <c r="S23" t="n">
        <v>40.63</v>
      </c>
      <c r="T23" t="n">
        <v>4640.49</v>
      </c>
      <c r="U23" t="n">
        <v>0.68</v>
      </c>
      <c r="V23" t="n">
        <v>0.77</v>
      </c>
      <c r="W23" t="n">
        <v>2.63</v>
      </c>
      <c r="X23" t="n">
        <v>0.28</v>
      </c>
      <c r="Y23" t="n">
        <v>0.5</v>
      </c>
      <c r="Z23" t="n">
        <v>10</v>
      </c>
      <c r="AA23" t="n">
        <v>249.4496694750345</v>
      </c>
      <c r="AB23" t="n">
        <v>341.3080427183095</v>
      </c>
      <c r="AC23" t="n">
        <v>308.7340821502223</v>
      </c>
      <c r="AD23" t="n">
        <v>249449.6694750345</v>
      </c>
      <c r="AE23" t="n">
        <v>341308.0427183095</v>
      </c>
      <c r="AF23" t="n">
        <v>1.946242591752144e-06</v>
      </c>
      <c r="AG23" t="n">
        <v>0.613125</v>
      </c>
      <c r="AH23" t="n">
        <v>308734.0821502223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3.3985</v>
      </c>
      <c r="E24" t="n">
        <v>29.42</v>
      </c>
      <c r="F24" t="n">
        <v>27.1</v>
      </c>
      <c r="G24" t="n">
        <v>162.61</v>
      </c>
      <c r="H24" t="n">
        <v>2.8</v>
      </c>
      <c r="I24" t="n">
        <v>10</v>
      </c>
      <c r="J24" t="n">
        <v>145.33</v>
      </c>
      <c r="K24" t="n">
        <v>43.4</v>
      </c>
      <c r="L24" t="n">
        <v>23</v>
      </c>
      <c r="M24" t="n">
        <v>0</v>
      </c>
      <c r="N24" t="n">
        <v>23.93</v>
      </c>
      <c r="O24" t="n">
        <v>18157.74</v>
      </c>
      <c r="P24" t="n">
        <v>229.63</v>
      </c>
      <c r="Q24" t="n">
        <v>446.56</v>
      </c>
      <c r="R24" t="n">
        <v>59.97</v>
      </c>
      <c r="S24" t="n">
        <v>40.63</v>
      </c>
      <c r="T24" t="n">
        <v>4582.91</v>
      </c>
      <c r="U24" t="n">
        <v>0.68</v>
      </c>
      <c r="V24" t="n">
        <v>0.77</v>
      </c>
      <c r="W24" t="n">
        <v>2.63</v>
      </c>
      <c r="X24" t="n">
        <v>0.27</v>
      </c>
      <c r="Y24" t="n">
        <v>0.5</v>
      </c>
      <c r="Z24" t="n">
        <v>10</v>
      </c>
      <c r="AA24" t="n">
        <v>250.6727355034411</v>
      </c>
      <c r="AB24" t="n">
        <v>342.9814956162397</v>
      </c>
      <c r="AC24" t="n">
        <v>310.2478230522805</v>
      </c>
      <c r="AD24" t="n">
        <v>250672.7355034411</v>
      </c>
      <c r="AE24" t="n">
        <v>342981.4956162397</v>
      </c>
      <c r="AF24" t="n">
        <v>1.946357133881547e-06</v>
      </c>
      <c r="AG24" t="n">
        <v>0.6129166666666667</v>
      </c>
      <c r="AH24" t="n">
        <v>310247.8230522805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1.7765</v>
      </c>
      <c r="E2" t="n">
        <v>56.29</v>
      </c>
      <c r="F2" t="n">
        <v>38.57</v>
      </c>
      <c r="G2" t="n">
        <v>5.92</v>
      </c>
      <c r="H2" t="n">
        <v>0.09</v>
      </c>
      <c r="I2" t="n">
        <v>391</v>
      </c>
      <c r="J2" t="n">
        <v>194.77</v>
      </c>
      <c r="K2" t="n">
        <v>54.38</v>
      </c>
      <c r="L2" t="n">
        <v>1</v>
      </c>
      <c r="M2" t="n">
        <v>389</v>
      </c>
      <c r="N2" t="n">
        <v>39.4</v>
      </c>
      <c r="O2" t="n">
        <v>24256.19</v>
      </c>
      <c r="P2" t="n">
        <v>538.92</v>
      </c>
      <c r="Q2" t="n">
        <v>446.71</v>
      </c>
      <c r="R2" t="n">
        <v>434.11</v>
      </c>
      <c r="S2" t="n">
        <v>40.63</v>
      </c>
      <c r="T2" t="n">
        <v>189752.56</v>
      </c>
      <c r="U2" t="n">
        <v>0.09</v>
      </c>
      <c r="V2" t="n">
        <v>0.54</v>
      </c>
      <c r="W2" t="n">
        <v>3.27</v>
      </c>
      <c r="X2" t="n">
        <v>11.73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2.4902</v>
      </c>
      <c r="E3" t="n">
        <v>40.16</v>
      </c>
      <c r="F3" t="n">
        <v>31.46</v>
      </c>
      <c r="G3" t="n">
        <v>11.87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438.38</v>
      </c>
      <c r="Q3" t="n">
        <v>446.63</v>
      </c>
      <c r="R3" t="n">
        <v>201.96</v>
      </c>
      <c r="S3" t="n">
        <v>40.63</v>
      </c>
      <c r="T3" t="n">
        <v>74836.33</v>
      </c>
      <c r="U3" t="n">
        <v>0.2</v>
      </c>
      <c r="V3" t="n">
        <v>0.66</v>
      </c>
      <c r="W3" t="n">
        <v>2.88</v>
      </c>
      <c r="X3" t="n">
        <v>4.63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2.7704</v>
      </c>
      <c r="E4" t="n">
        <v>36.1</v>
      </c>
      <c r="F4" t="n">
        <v>29.69</v>
      </c>
      <c r="G4" t="n">
        <v>17.81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412.63</v>
      </c>
      <c r="Q4" t="n">
        <v>446.59</v>
      </c>
      <c r="R4" t="n">
        <v>144.57</v>
      </c>
      <c r="S4" t="n">
        <v>40.63</v>
      </c>
      <c r="T4" t="n">
        <v>46436.25</v>
      </c>
      <c r="U4" t="n">
        <v>0.28</v>
      </c>
      <c r="V4" t="n">
        <v>0.7</v>
      </c>
      <c r="W4" t="n">
        <v>2.77</v>
      </c>
      <c r="X4" t="n">
        <v>2.86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2.9195</v>
      </c>
      <c r="E5" t="n">
        <v>34.25</v>
      </c>
      <c r="F5" t="n">
        <v>28.9</v>
      </c>
      <c r="G5" t="n">
        <v>23.75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400.64</v>
      </c>
      <c r="Q5" t="n">
        <v>446.61</v>
      </c>
      <c r="R5" t="n">
        <v>118.46</v>
      </c>
      <c r="S5" t="n">
        <v>40.63</v>
      </c>
      <c r="T5" t="n">
        <v>33513.95</v>
      </c>
      <c r="U5" t="n">
        <v>0.34</v>
      </c>
      <c r="V5" t="n">
        <v>0.72</v>
      </c>
      <c r="W5" t="n">
        <v>2.73</v>
      </c>
      <c r="X5" t="n">
        <v>2.07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3.0073</v>
      </c>
      <c r="E6" t="n">
        <v>33.25</v>
      </c>
      <c r="F6" t="n">
        <v>28.48</v>
      </c>
      <c r="G6" t="n">
        <v>29.46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393.94</v>
      </c>
      <c r="Q6" t="n">
        <v>446.59</v>
      </c>
      <c r="R6" t="n">
        <v>105.15</v>
      </c>
      <c r="S6" t="n">
        <v>40.63</v>
      </c>
      <c r="T6" t="n">
        <v>26935.48</v>
      </c>
      <c r="U6" t="n">
        <v>0.39</v>
      </c>
      <c r="V6" t="n">
        <v>0.73</v>
      </c>
      <c r="W6" t="n">
        <v>2.7</v>
      </c>
      <c r="X6" t="n">
        <v>1.65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3.0712</v>
      </c>
      <c r="E7" t="n">
        <v>32.56</v>
      </c>
      <c r="F7" t="n">
        <v>28.18</v>
      </c>
      <c r="G7" t="n">
        <v>35.22</v>
      </c>
      <c r="H7" t="n">
        <v>0.53</v>
      </c>
      <c r="I7" t="n">
        <v>48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388.81</v>
      </c>
      <c r="Q7" t="n">
        <v>446.57</v>
      </c>
      <c r="R7" t="n">
        <v>95.43000000000001</v>
      </c>
      <c r="S7" t="n">
        <v>40.63</v>
      </c>
      <c r="T7" t="n">
        <v>22127.18</v>
      </c>
      <c r="U7" t="n">
        <v>0.43</v>
      </c>
      <c r="V7" t="n">
        <v>0.74</v>
      </c>
      <c r="W7" t="n">
        <v>2.68</v>
      </c>
      <c r="X7" t="n">
        <v>1.35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3.1159</v>
      </c>
      <c r="E8" t="n">
        <v>32.09</v>
      </c>
      <c r="F8" t="n">
        <v>27.98</v>
      </c>
      <c r="G8" t="n">
        <v>40.95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39</v>
      </c>
      <c r="N8" t="n">
        <v>42.78</v>
      </c>
      <c r="O8" t="n">
        <v>25413.94</v>
      </c>
      <c r="P8" t="n">
        <v>385.3</v>
      </c>
      <c r="Q8" t="n">
        <v>446.56</v>
      </c>
      <c r="R8" t="n">
        <v>88.8</v>
      </c>
      <c r="S8" t="n">
        <v>40.63</v>
      </c>
      <c r="T8" t="n">
        <v>18847.05</v>
      </c>
      <c r="U8" t="n">
        <v>0.46</v>
      </c>
      <c r="V8" t="n">
        <v>0.74</v>
      </c>
      <c r="W8" t="n">
        <v>2.68</v>
      </c>
      <c r="X8" t="n">
        <v>1.15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3.1484</v>
      </c>
      <c r="E9" t="n">
        <v>31.76</v>
      </c>
      <c r="F9" t="n">
        <v>27.84</v>
      </c>
      <c r="G9" t="n">
        <v>46.41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382.84</v>
      </c>
      <c r="Q9" t="n">
        <v>446.56</v>
      </c>
      <c r="R9" t="n">
        <v>84.44</v>
      </c>
      <c r="S9" t="n">
        <v>40.63</v>
      </c>
      <c r="T9" t="n">
        <v>16691.52</v>
      </c>
      <c r="U9" t="n">
        <v>0.48</v>
      </c>
      <c r="V9" t="n">
        <v>0.75</v>
      </c>
      <c r="W9" t="n">
        <v>2.66</v>
      </c>
      <c r="X9" t="n">
        <v>1.02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3.1766</v>
      </c>
      <c r="E10" t="n">
        <v>31.48</v>
      </c>
      <c r="F10" t="n">
        <v>27.72</v>
      </c>
      <c r="G10" t="n">
        <v>51.97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30</v>
      </c>
      <c r="N10" t="n">
        <v>43.96</v>
      </c>
      <c r="O10" t="n">
        <v>25806.1</v>
      </c>
      <c r="P10" t="n">
        <v>380.24</v>
      </c>
      <c r="Q10" t="n">
        <v>446.57</v>
      </c>
      <c r="R10" t="n">
        <v>80.31</v>
      </c>
      <c r="S10" t="n">
        <v>40.63</v>
      </c>
      <c r="T10" t="n">
        <v>14646.7</v>
      </c>
      <c r="U10" t="n">
        <v>0.51</v>
      </c>
      <c r="V10" t="n">
        <v>0.75</v>
      </c>
      <c r="W10" t="n">
        <v>2.66</v>
      </c>
      <c r="X10" t="n">
        <v>0.89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3.1978</v>
      </c>
      <c r="E11" t="n">
        <v>31.27</v>
      </c>
      <c r="F11" t="n">
        <v>27.63</v>
      </c>
      <c r="G11" t="n">
        <v>57.16</v>
      </c>
      <c r="H11" t="n">
        <v>0.85</v>
      </c>
      <c r="I11" t="n">
        <v>29</v>
      </c>
      <c r="J11" t="n">
        <v>208.94</v>
      </c>
      <c r="K11" t="n">
        <v>54.38</v>
      </c>
      <c r="L11" t="n">
        <v>10</v>
      </c>
      <c r="M11" t="n">
        <v>27</v>
      </c>
      <c r="N11" t="n">
        <v>44.56</v>
      </c>
      <c r="O11" t="n">
        <v>26003.41</v>
      </c>
      <c r="P11" t="n">
        <v>377.84</v>
      </c>
      <c r="Q11" t="n">
        <v>446.57</v>
      </c>
      <c r="R11" t="n">
        <v>77.13</v>
      </c>
      <c r="S11" t="n">
        <v>40.63</v>
      </c>
      <c r="T11" t="n">
        <v>13069.15</v>
      </c>
      <c r="U11" t="n">
        <v>0.53</v>
      </c>
      <c r="V11" t="n">
        <v>0.75</v>
      </c>
      <c r="W11" t="n">
        <v>2.66</v>
      </c>
      <c r="X11" t="n">
        <v>0.8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3.2188</v>
      </c>
      <c r="E12" t="n">
        <v>31.07</v>
      </c>
      <c r="F12" t="n">
        <v>27.54</v>
      </c>
      <c r="G12" t="n">
        <v>63.55</v>
      </c>
      <c r="H12" t="n">
        <v>0.93</v>
      </c>
      <c r="I12" t="n">
        <v>26</v>
      </c>
      <c r="J12" t="n">
        <v>210.55</v>
      </c>
      <c r="K12" t="n">
        <v>54.38</v>
      </c>
      <c r="L12" t="n">
        <v>11</v>
      </c>
      <c r="M12" t="n">
        <v>24</v>
      </c>
      <c r="N12" t="n">
        <v>45.17</v>
      </c>
      <c r="O12" t="n">
        <v>26201.54</v>
      </c>
      <c r="P12" t="n">
        <v>376.15</v>
      </c>
      <c r="Q12" t="n">
        <v>446.56</v>
      </c>
      <c r="R12" t="n">
        <v>74.3</v>
      </c>
      <c r="S12" t="n">
        <v>40.63</v>
      </c>
      <c r="T12" t="n">
        <v>11669.77</v>
      </c>
      <c r="U12" t="n">
        <v>0.55</v>
      </c>
      <c r="V12" t="n">
        <v>0.75</v>
      </c>
      <c r="W12" t="n">
        <v>2.65</v>
      </c>
      <c r="X12" t="n">
        <v>0.71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3.2317</v>
      </c>
      <c r="E13" t="n">
        <v>30.94</v>
      </c>
      <c r="F13" t="n">
        <v>27.49</v>
      </c>
      <c r="G13" t="n">
        <v>68.73</v>
      </c>
      <c r="H13" t="n">
        <v>1</v>
      </c>
      <c r="I13" t="n">
        <v>24</v>
      </c>
      <c r="J13" t="n">
        <v>212.16</v>
      </c>
      <c r="K13" t="n">
        <v>54.38</v>
      </c>
      <c r="L13" t="n">
        <v>12</v>
      </c>
      <c r="M13" t="n">
        <v>22</v>
      </c>
      <c r="N13" t="n">
        <v>45.78</v>
      </c>
      <c r="O13" t="n">
        <v>26400.51</v>
      </c>
      <c r="P13" t="n">
        <v>374.35</v>
      </c>
      <c r="Q13" t="n">
        <v>446.57</v>
      </c>
      <c r="R13" t="n">
        <v>73</v>
      </c>
      <c r="S13" t="n">
        <v>40.63</v>
      </c>
      <c r="T13" t="n">
        <v>11028.14</v>
      </c>
      <c r="U13" t="n">
        <v>0.5600000000000001</v>
      </c>
      <c r="V13" t="n">
        <v>0.76</v>
      </c>
      <c r="W13" t="n">
        <v>2.65</v>
      </c>
      <c r="X13" t="n">
        <v>0.67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3.2464</v>
      </c>
      <c r="E14" t="n">
        <v>30.8</v>
      </c>
      <c r="F14" t="n">
        <v>27.43</v>
      </c>
      <c r="G14" t="n">
        <v>74.81</v>
      </c>
      <c r="H14" t="n">
        <v>1.08</v>
      </c>
      <c r="I14" t="n">
        <v>22</v>
      </c>
      <c r="J14" t="n">
        <v>213.78</v>
      </c>
      <c r="K14" t="n">
        <v>54.38</v>
      </c>
      <c r="L14" t="n">
        <v>13</v>
      </c>
      <c r="M14" t="n">
        <v>20</v>
      </c>
      <c r="N14" t="n">
        <v>46.4</v>
      </c>
      <c r="O14" t="n">
        <v>26600.32</v>
      </c>
      <c r="P14" t="n">
        <v>372.96</v>
      </c>
      <c r="Q14" t="n">
        <v>446.57</v>
      </c>
      <c r="R14" t="n">
        <v>70.95</v>
      </c>
      <c r="S14" t="n">
        <v>40.63</v>
      </c>
      <c r="T14" t="n">
        <v>10014.45</v>
      </c>
      <c r="U14" t="n">
        <v>0.57</v>
      </c>
      <c r="V14" t="n">
        <v>0.76</v>
      </c>
      <c r="W14" t="n">
        <v>2.64</v>
      </c>
      <c r="X14" t="n">
        <v>0.6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3.2608</v>
      </c>
      <c r="E15" t="n">
        <v>30.67</v>
      </c>
      <c r="F15" t="n">
        <v>27.37</v>
      </c>
      <c r="G15" t="n">
        <v>82.12</v>
      </c>
      <c r="H15" t="n">
        <v>1.15</v>
      </c>
      <c r="I15" t="n">
        <v>20</v>
      </c>
      <c r="J15" t="n">
        <v>215.41</v>
      </c>
      <c r="K15" t="n">
        <v>54.38</v>
      </c>
      <c r="L15" t="n">
        <v>14</v>
      </c>
      <c r="M15" t="n">
        <v>18</v>
      </c>
      <c r="N15" t="n">
        <v>47.03</v>
      </c>
      <c r="O15" t="n">
        <v>26801</v>
      </c>
      <c r="P15" t="n">
        <v>370.59</v>
      </c>
      <c r="Q15" t="n">
        <v>446.56</v>
      </c>
      <c r="R15" t="n">
        <v>68.89</v>
      </c>
      <c r="S15" t="n">
        <v>40.63</v>
      </c>
      <c r="T15" t="n">
        <v>8996.469999999999</v>
      </c>
      <c r="U15" t="n">
        <v>0.59</v>
      </c>
      <c r="V15" t="n">
        <v>0.76</v>
      </c>
      <c r="W15" t="n">
        <v>2.64</v>
      </c>
      <c r="X15" t="n">
        <v>0.55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3.2658</v>
      </c>
      <c r="E16" t="n">
        <v>30.62</v>
      </c>
      <c r="F16" t="n">
        <v>27.36</v>
      </c>
      <c r="G16" t="n">
        <v>86.41</v>
      </c>
      <c r="H16" t="n">
        <v>1.23</v>
      </c>
      <c r="I16" t="n">
        <v>19</v>
      </c>
      <c r="J16" t="n">
        <v>217.04</v>
      </c>
      <c r="K16" t="n">
        <v>54.38</v>
      </c>
      <c r="L16" t="n">
        <v>15</v>
      </c>
      <c r="M16" t="n">
        <v>17</v>
      </c>
      <c r="N16" t="n">
        <v>47.66</v>
      </c>
      <c r="O16" t="n">
        <v>27002.55</v>
      </c>
      <c r="P16" t="n">
        <v>370.56</v>
      </c>
      <c r="Q16" t="n">
        <v>446.56</v>
      </c>
      <c r="R16" t="n">
        <v>68.65000000000001</v>
      </c>
      <c r="S16" t="n">
        <v>40.63</v>
      </c>
      <c r="T16" t="n">
        <v>8881.23</v>
      </c>
      <c r="U16" t="n">
        <v>0.59</v>
      </c>
      <c r="V16" t="n">
        <v>0.76</v>
      </c>
      <c r="W16" t="n">
        <v>2.64</v>
      </c>
      <c r="X16" t="n">
        <v>0.54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3.2767</v>
      </c>
      <c r="E17" t="n">
        <v>30.52</v>
      </c>
      <c r="F17" t="n">
        <v>27.3</v>
      </c>
      <c r="G17" t="n">
        <v>91.01000000000001</v>
      </c>
      <c r="H17" t="n">
        <v>1.3</v>
      </c>
      <c r="I17" t="n">
        <v>18</v>
      </c>
      <c r="J17" t="n">
        <v>218.68</v>
      </c>
      <c r="K17" t="n">
        <v>54.38</v>
      </c>
      <c r="L17" t="n">
        <v>16</v>
      </c>
      <c r="M17" t="n">
        <v>16</v>
      </c>
      <c r="N17" t="n">
        <v>48.31</v>
      </c>
      <c r="O17" t="n">
        <v>27204.98</v>
      </c>
      <c r="P17" t="n">
        <v>368.94</v>
      </c>
      <c r="Q17" t="n">
        <v>446.57</v>
      </c>
      <c r="R17" t="n">
        <v>66.73999999999999</v>
      </c>
      <c r="S17" t="n">
        <v>40.63</v>
      </c>
      <c r="T17" t="n">
        <v>7928.2</v>
      </c>
      <c r="U17" t="n">
        <v>0.61</v>
      </c>
      <c r="V17" t="n">
        <v>0.76</v>
      </c>
      <c r="W17" t="n">
        <v>2.64</v>
      </c>
      <c r="X17" t="n">
        <v>0.47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3.2832</v>
      </c>
      <c r="E18" t="n">
        <v>30.46</v>
      </c>
      <c r="F18" t="n">
        <v>27.28</v>
      </c>
      <c r="G18" t="n">
        <v>96.28</v>
      </c>
      <c r="H18" t="n">
        <v>1.37</v>
      </c>
      <c r="I18" t="n">
        <v>17</v>
      </c>
      <c r="J18" t="n">
        <v>220.33</v>
      </c>
      <c r="K18" t="n">
        <v>54.38</v>
      </c>
      <c r="L18" t="n">
        <v>17</v>
      </c>
      <c r="M18" t="n">
        <v>15</v>
      </c>
      <c r="N18" t="n">
        <v>48.95</v>
      </c>
      <c r="O18" t="n">
        <v>27408.3</v>
      </c>
      <c r="P18" t="n">
        <v>367.87</v>
      </c>
      <c r="Q18" t="n">
        <v>446.56</v>
      </c>
      <c r="R18" t="n">
        <v>65.91</v>
      </c>
      <c r="S18" t="n">
        <v>40.63</v>
      </c>
      <c r="T18" t="n">
        <v>7518.63</v>
      </c>
      <c r="U18" t="n">
        <v>0.62</v>
      </c>
      <c r="V18" t="n">
        <v>0.76</v>
      </c>
      <c r="W18" t="n">
        <v>2.64</v>
      </c>
      <c r="X18" t="n">
        <v>0.45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3.2907</v>
      </c>
      <c r="E19" t="n">
        <v>30.39</v>
      </c>
      <c r="F19" t="n">
        <v>27.25</v>
      </c>
      <c r="G19" t="n">
        <v>102.19</v>
      </c>
      <c r="H19" t="n">
        <v>1.44</v>
      </c>
      <c r="I19" t="n">
        <v>16</v>
      </c>
      <c r="J19" t="n">
        <v>221.99</v>
      </c>
      <c r="K19" t="n">
        <v>54.38</v>
      </c>
      <c r="L19" t="n">
        <v>18</v>
      </c>
      <c r="M19" t="n">
        <v>14</v>
      </c>
      <c r="N19" t="n">
        <v>49.61</v>
      </c>
      <c r="O19" t="n">
        <v>27612.53</v>
      </c>
      <c r="P19" t="n">
        <v>366.94</v>
      </c>
      <c r="Q19" t="n">
        <v>446.56</v>
      </c>
      <c r="R19" t="n">
        <v>65.13</v>
      </c>
      <c r="S19" t="n">
        <v>40.63</v>
      </c>
      <c r="T19" t="n">
        <v>7135.58</v>
      </c>
      <c r="U19" t="n">
        <v>0.62</v>
      </c>
      <c r="V19" t="n">
        <v>0.76</v>
      </c>
      <c r="W19" t="n">
        <v>2.63</v>
      </c>
      <c r="X19" t="n">
        <v>0.42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3.2982</v>
      </c>
      <c r="E20" t="n">
        <v>30.32</v>
      </c>
      <c r="F20" t="n">
        <v>27.22</v>
      </c>
      <c r="G20" t="n">
        <v>108.88</v>
      </c>
      <c r="H20" t="n">
        <v>1.51</v>
      </c>
      <c r="I20" t="n">
        <v>15</v>
      </c>
      <c r="J20" t="n">
        <v>223.65</v>
      </c>
      <c r="K20" t="n">
        <v>54.38</v>
      </c>
      <c r="L20" t="n">
        <v>19</v>
      </c>
      <c r="M20" t="n">
        <v>13</v>
      </c>
      <c r="N20" t="n">
        <v>50.27</v>
      </c>
      <c r="O20" t="n">
        <v>27817.81</v>
      </c>
      <c r="P20" t="n">
        <v>365.05</v>
      </c>
      <c r="Q20" t="n">
        <v>446.56</v>
      </c>
      <c r="R20" t="n">
        <v>64.11</v>
      </c>
      <c r="S20" t="n">
        <v>40.63</v>
      </c>
      <c r="T20" t="n">
        <v>6631.99</v>
      </c>
      <c r="U20" t="n">
        <v>0.63</v>
      </c>
      <c r="V20" t="n">
        <v>0.76</v>
      </c>
      <c r="W20" t="n">
        <v>2.63</v>
      </c>
      <c r="X20" t="n">
        <v>0.39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3.2965</v>
      </c>
      <c r="E21" t="n">
        <v>30.34</v>
      </c>
      <c r="F21" t="n">
        <v>27.24</v>
      </c>
      <c r="G21" t="n">
        <v>108.94</v>
      </c>
      <c r="H21" t="n">
        <v>1.58</v>
      </c>
      <c r="I21" t="n">
        <v>15</v>
      </c>
      <c r="J21" t="n">
        <v>225.32</v>
      </c>
      <c r="K21" t="n">
        <v>54.38</v>
      </c>
      <c r="L21" t="n">
        <v>20</v>
      </c>
      <c r="M21" t="n">
        <v>13</v>
      </c>
      <c r="N21" t="n">
        <v>50.95</v>
      </c>
      <c r="O21" t="n">
        <v>28023.89</v>
      </c>
      <c r="P21" t="n">
        <v>365.13</v>
      </c>
      <c r="Q21" t="n">
        <v>446.56</v>
      </c>
      <c r="R21" t="n">
        <v>64.34999999999999</v>
      </c>
      <c r="S21" t="n">
        <v>40.63</v>
      </c>
      <c r="T21" t="n">
        <v>6751.8</v>
      </c>
      <c r="U21" t="n">
        <v>0.63</v>
      </c>
      <c r="V21" t="n">
        <v>0.76</v>
      </c>
      <c r="W21" t="n">
        <v>2.64</v>
      </c>
      <c r="X21" t="n">
        <v>0.41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3.3063</v>
      </c>
      <c r="E22" t="n">
        <v>30.24</v>
      </c>
      <c r="F22" t="n">
        <v>27.18</v>
      </c>
      <c r="G22" t="n">
        <v>116.5</v>
      </c>
      <c r="H22" t="n">
        <v>1.64</v>
      </c>
      <c r="I22" t="n">
        <v>14</v>
      </c>
      <c r="J22" t="n">
        <v>227</v>
      </c>
      <c r="K22" t="n">
        <v>54.38</v>
      </c>
      <c r="L22" t="n">
        <v>21</v>
      </c>
      <c r="M22" t="n">
        <v>12</v>
      </c>
      <c r="N22" t="n">
        <v>51.62</v>
      </c>
      <c r="O22" t="n">
        <v>28230.92</v>
      </c>
      <c r="P22" t="n">
        <v>363.24</v>
      </c>
      <c r="Q22" t="n">
        <v>446.56</v>
      </c>
      <c r="R22" t="n">
        <v>63.03</v>
      </c>
      <c r="S22" t="n">
        <v>40.63</v>
      </c>
      <c r="T22" t="n">
        <v>6093</v>
      </c>
      <c r="U22" t="n">
        <v>0.64</v>
      </c>
      <c r="V22" t="n">
        <v>0.76</v>
      </c>
      <c r="W22" t="n">
        <v>2.62</v>
      </c>
      <c r="X22" t="n">
        <v>0.36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3.3111</v>
      </c>
      <c r="E23" t="n">
        <v>30.2</v>
      </c>
      <c r="F23" t="n">
        <v>27.18</v>
      </c>
      <c r="G23" t="n">
        <v>125.44</v>
      </c>
      <c r="H23" t="n">
        <v>1.71</v>
      </c>
      <c r="I23" t="n">
        <v>13</v>
      </c>
      <c r="J23" t="n">
        <v>228.69</v>
      </c>
      <c r="K23" t="n">
        <v>54.38</v>
      </c>
      <c r="L23" t="n">
        <v>22</v>
      </c>
      <c r="M23" t="n">
        <v>11</v>
      </c>
      <c r="N23" t="n">
        <v>52.31</v>
      </c>
      <c r="O23" t="n">
        <v>28438.91</v>
      </c>
      <c r="P23" t="n">
        <v>362.9</v>
      </c>
      <c r="Q23" t="n">
        <v>446.56</v>
      </c>
      <c r="R23" t="n">
        <v>62.64</v>
      </c>
      <c r="S23" t="n">
        <v>40.63</v>
      </c>
      <c r="T23" t="n">
        <v>5904.74</v>
      </c>
      <c r="U23" t="n">
        <v>0.65</v>
      </c>
      <c r="V23" t="n">
        <v>0.76</v>
      </c>
      <c r="W23" t="n">
        <v>2.63</v>
      </c>
      <c r="X23" t="n">
        <v>0.35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3.3111</v>
      </c>
      <c r="E24" t="n">
        <v>30.2</v>
      </c>
      <c r="F24" t="n">
        <v>27.18</v>
      </c>
      <c r="G24" t="n">
        <v>125.44</v>
      </c>
      <c r="H24" t="n">
        <v>1.77</v>
      </c>
      <c r="I24" t="n">
        <v>13</v>
      </c>
      <c r="J24" t="n">
        <v>230.38</v>
      </c>
      <c r="K24" t="n">
        <v>54.38</v>
      </c>
      <c r="L24" t="n">
        <v>23</v>
      </c>
      <c r="M24" t="n">
        <v>11</v>
      </c>
      <c r="N24" t="n">
        <v>53</v>
      </c>
      <c r="O24" t="n">
        <v>28647.87</v>
      </c>
      <c r="P24" t="n">
        <v>362.77</v>
      </c>
      <c r="Q24" t="n">
        <v>446.56</v>
      </c>
      <c r="R24" t="n">
        <v>62.65</v>
      </c>
      <c r="S24" t="n">
        <v>40.63</v>
      </c>
      <c r="T24" t="n">
        <v>5908.16</v>
      </c>
      <c r="U24" t="n">
        <v>0.65</v>
      </c>
      <c r="V24" t="n">
        <v>0.76</v>
      </c>
      <c r="W24" t="n">
        <v>2.63</v>
      </c>
      <c r="X24" t="n">
        <v>0.35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3.3196</v>
      </c>
      <c r="E25" t="n">
        <v>30.12</v>
      </c>
      <c r="F25" t="n">
        <v>27.14</v>
      </c>
      <c r="G25" t="n">
        <v>135.71</v>
      </c>
      <c r="H25" t="n">
        <v>1.84</v>
      </c>
      <c r="I25" t="n">
        <v>12</v>
      </c>
      <c r="J25" t="n">
        <v>232.08</v>
      </c>
      <c r="K25" t="n">
        <v>54.38</v>
      </c>
      <c r="L25" t="n">
        <v>24</v>
      </c>
      <c r="M25" t="n">
        <v>10</v>
      </c>
      <c r="N25" t="n">
        <v>53.71</v>
      </c>
      <c r="O25" t="n">
        <v>28857.81</v>
      </c>
      <c r="P25" t="n">
        <v>361.22</v>
      </c>
      <c r="Q25" t="n">
        <v>446.56</v>
      </c>
      <c r="R25" t="n">
        <v>61.42</v>
      </c>
      <c r="S25" t="n">
        <v>40.63</v>
      </c>
      <c r="T25" t="n">
        <v>5299.83</v>
      </c>
      <c r="U25" t="n">
        <v>0.66</v>
      </c>
      <c r="V25" t="n">
        <v>0.77</v>
      </c>
      <c r="W25" t="n">
        <v>2.63</v>
      </c>
      <c r="X25" t="n">
        <v>0.31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3.3189</v>
      </c>
      <c r="E26" t="n">
        <v>30.13</v>
      </c>
      <c r="F26" t="n">
        <v>27.15</v>
      </c>
      <c r="G26" t="n">
        <v>135.74</v>
      </c>
      <c r="H26" t="n">
        <v>1.9</v>
      </c>
      <c r="I26" t="n">
        <v>12</v>
      </c>
      <c r="J26" t="n">
        <v>233.79</v>
      </c>
      <c r="K26" t="n">
        <v>54.38</v>
      </c>
      <c r="L26" t="n">
        <v>25</v>
      </c>
      <c r="M26" t="n">
        <v>10</v>
      </c>
      <c r="N26" t="n">
        <v>54.42</v>
      </c>
      <c r="O26" t="n">
        <v>29068.74</v>
      </c>
      <c r="P26" t="n">
        <v>360.69</v>
      </c>
      <c r="Q26" t="n">
        <v>446.56</v>
      </c>
      <c r="R26" t="n">
        <v>61.57</v>
      </c>
      <c r="S26" t="n">
        <v>40.63</v>
      </c>
      <c r="T26" t="n">
        <v>5374.71</v>
      </c>
      <c r="U26" t="n">
        <v>0.66</v>
      </c>
      <c r="V26" t="n">
        <v>0.77</v>
      </c>
      <c r="W26" t="n">
        <v>2.63</v>
      </c>
      <c r="X26" t="n">
        <v>0.32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3.3285</v>
      </c>
      <c r="E27" t="n">
        <v>30.04</v>
      </c>
      <c r="F27" t="n">
        <v>27.1</v>
      </c>
      <c r="G27" t="n">
        <v>147.82</v>
      </c>
      <c r="H27" t="n">
        <v>1.96</v>
      </c>
      <c r="I27" t="n">
        <v>11</v>
      </c>
      <c r="J27" t="n">
        <v>235.51</v>
      </c>
      <c r="K27" t="n">
        <v>54.38</v>
      </c>
      <c r="L27" t="n">
        <v>26</v>
      </c>
      <c r="M27" t="n">
        <v>9</v>
      </c>
      <c r="N27" t="n">
        <v>55.14</v>
      </c>
      <c r="O27" t="n">
        <v>29280.69</v>
      </c>
      <c r="P27" t="n">
        <v>358.89</v>
      </c>
      <c r="Q27" t="n">
        <v>446.56</v>
      </c>
      <c r="R27" t="n">
        <v>60.03</v>
      </c>
      <c r="S27" t="n">
        <v>40.63</v>
      </c>
      <c r="T27" t="n">
        <v>4610.02</v>
      </c>
      <c r="U27" t="n">
        <v>0.68</v>
      </c>
      <c r="V27" t="n">
        <v>0.77</v>
      </c>
      <c r="W27" t="n">
        <v>2.63</v>
      </c>
      <c r="X27" t="n">
        <v>0.27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3.3272</v>
      </c>
      <c r="E28" t="n">
        <v>30.06</v>
      </c>
      <c r="F28" t="n">
        <v>27.11</v>
      </c>
      <c r="G28" t="n">
        <v>147.88</v>
      </c>
      <c r="H28" t="n">
        <v>2.02</v>
      </c>
      <c r="I28" t="n">
        <v>11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359.19</v>
      </c>
      <c r="Q28" t="n">
        <v>446.56</v>
      </c>
      <c r="R28" t="n">
        <v>60.54</v>
      </c>
      <c r="S28" t="n">
        <v>40.63</v>
      </c>
      <c r="T28" t="n">
        <v>4864.91</v>
      </c>
      <c r="U28" t="n">
        <v>0.67</v>
      </c>
      <c r="V28" t="n">
        <v>0.77</v>
      </c>
      <c r="W28" t="n">
        <v>2.62</v>
      </c>
      <c r="X28" t="n">
        <v>0.28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3.3275</v>
      </c>
      <c r="E29" t="n">
        <v>30.05</v>
      </c>
      <c r="F29" t="n">
        <v>27.11</v>
      </c>
      <c r="G29" t="n">
        <v>147.86</v>
      </c>
      <c r="H29" t="n">
        <v>2.08</v>
      </c>
      <c r="I29" t="n">
        <v>11</v>
      </c>
      <c r="J29" t="n">
        <v>238.97</v>
      </c>
      <c r="K29" t="n">
        <v>54.38</v>
      </c>
      <c r="L29" t="n">
        <v>28</v>
      </c>
      <c r="M29" t="n">
        <v>9</v>
      </c>
      <c r="N29" t="n">
        <v>56.6</v>
      </c>
      <c r="O29" t="n">
        <v>29707.68</v>
      </c>
      <c r="P29" t="n">
        <v>358.29</v>
      </c>
      <c r="Q29" t="n">
        <v>446.56</v>
      </c>
      <c r="R29" t="n">
        <v>60.38</v>
      </c>
      <c r="S29" t="n">
        <v>40.63</v>
      </c>
      <c r="T29" t="n">
        <v>4786.26</v>
      </c>
      <c r="U29" t="n">
        <v>0.67</v>
      </c>
      <c r="V29" t="n">
        <v>0.77</v>
      </c>
      <c r="W29" t="n">
        <v>2.63</v>
      </c>
      <c r="X29" t="n">
        <v>0.28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3.3347</v>
      </c>
      <c r="E30" t="n">
        <v>29.99</v>
      </c>
      <c r="F30" t="n">
        <v>27.08</v>
      </c>
      <c r="G30" t="n">
        <v>162.5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8</v>
      </c>
      <c r="N30" t="n">
        <v>57.34</v>
      </c>
      <c r="O30" t="n">
        <v>29922.88</v>
      </c>
      <c r="P30" t="n">
        <v>357.41</v>
      </c>
      <c r="Q30" t="n">
        <v>446.56</v>
      </c>
      <c r="R30" t="n">
        <v>59.6</v>
      </c>
      <c r="S30" t="n">
        <v>40.63</v>
      </c>
      <c r="T30" t="n">
        <v>4397.87</v>
      </c>
      <c r="U30" t="n">
        <v>0.68</v>
      </c>
      <c r="V30" t="n">
        <v>0.77</v>
      </c>
      <c r="W30" t="n">
        <v>2.62</v>
      </c>
      <c r="X30" t="n">
        <v>0.26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3.3345</v>
      </c>
      <c r="E31" t="n">
        <v>29.99</v>
      </c>
      <c r="F31" t="n">
        <v>27.08</v>
      </c>
      <c r="G31" t="n">
        <v>162.5</v>
      </c>
      <c r="H31" t="n">
        <v>2.2</v>
      </c>
      <c r="I31" t="n">
        <v>10</v>
      </c>
      <c r="J31" t="n">
        <v>242.47</v>
      </c>
      <c r="K31" t="n">
        <v>54.38</v>
      </c>
      <c r="L31" t="n">
        <v>30</v>
      </c>
      <c r="M31" t="n">
        <v>8</v>
      </c>
      <c r="N31" t="n">
        <v>58.1</v>
      </c>
      <c r="O31" t="n">
        <v>30139.04</v>
      </c>
      <c r="P31" t="n">
        <v>357.62</v>
      </c>
      <c r="Q31" t="n">
        <v>446.56</v>
      </c>
      <c r="R31" t="n">
        <v>59.62</v>
      </c>
      <c r="S31" t="n">
        <v>40.63</v>
      </c>
      <c r="T31" t="n">
        <v>4412.56</v>
      </c>
      <c r="U31" t="n">
        <v>0.68</v>
      </c>
      <c r="V31" t="n">
        <v>0.77</v>
      </c>
      <c r="W31" t="n">
        <v>2.62</v>
      </c>
      <c r="X31" t="n">
        <v>0.26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3.3357</v>
      </c>
      <c r="E32" t="n">
        <v>29.98</v>
      </c>
      <c r="F32" t="n">
        <v>27.07</v>
      </c>
      <c r="G32" t="n">
        <v>162.44</v>
      </c>
      <c r="H32" t="n">
        <v>2.26</v>
      </c>
      <c r="I32" t="n">
        <v>10</v>
      </c>
      <c r="J32" t="n">
        <v>244.23</v>
      </c>
      <c r="K32" t="n">
        <v>54.38</v>
      </c>
      <c r="L32" t="n">
        <v>31</v>
      </c>
      <c r="M32" t="n">
        <v>8</v>
      </c>
      <c r="N32" t="n">
        <v>58.86</v>
      </c>
      <c r="O32" t="n">
        <v>30356.28</v>
      </c>
      <c r="P32" t="n">
        <v>354.21</v>
      </c>
      <c r="Q32" t="n">
        <v>446.56</v>
      </c>
      <c r="R32" t="n">
        <v>59.28</v>
      </c>
      <c r="S32" t="n">
        <v>40.63</v>
      </c>
      <c r="T32" t="n">
        <v>4239.71</v>
      </c>
      <c r="U32" t="n">
        <v>0.6899999999999999</v>
      </c>
      <c r="V32" t="n">
        <v>0.77</v>
      </c>
      <c r="W32" t="n">
        <v>2.62</v>
      </c>
      <c r="X32" t="n">
        <v>0.25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3.3428</v>
      </c>
      <c r="E33" t="n">
        <v>29.92</v>
      </c>
      <c r="F33" t="n">
        <v>27.05</v>
      </c>
      <c r="G33" t="n">
        <v>180.32</v>
      </c>
      <c r="H33" t="n">
        <v>2.31</v>
      </c>
      <c r="I33" t="n">
        <v>9</v>
      </c>
      <c r="J33" t="n">
        <v>246</v>
      </c>
      <c r="K33" t="n">
        <v>54.38</v>
      </c>
      <c r="L33" t="n">
        <v>32</v>
      </c>
      <c r="M33" t="n">
        <v>7</v>
      </c>
      <c r="N33" t="n">
        <v>59.63</v>
      </c>
      <c r="O33" t="n">
        <v>30574.64</v>
      </c>
      <c r="P33" t="n">
        <v>353.19</v>
      </c>
      <c r="Q33" t="n">
        <v>446.56</v>
      </c>
      <c r="R33" t="n">
        <v>58.38</v>
      </c>
      <c r="S33" t="n">
        <v>40.63</v>
      </c>
      <c r="T33" t="n">
        <v>3796.17</v>
      </c>
      <c r="U33" t="n">
        <v>0.7</v>
      </c>
      <c r="V33" t="n">
        <v>0.77</v>
      </c>
      <c r="W33" t="n">
        <v>2.62</v>
      </c>
      <c r="X33" t="n">
        <v>0.22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3.3434</v>
      </c>
      <c r="E34" t="n">
        <v>29.91</v>
      </c>
      <c r="F34" t="n">
        <v>27.04</v>
      </c>
      <c r="G34" t="n">
        <v>180.29</v>
      </c>
      <c r="H34" t="n">
        <v>2.37</v>
      </c>
      <c r="I34" t="n">
        <v>9</v>
      </c>
      <c r="J34" t="n">
        <v>247.78</v>
      </c>
      <c r="K34" t="n">
        <v>54.38</v>
      </c>
      <c r="L34" t="n">
        <v>33</v>
      </c>
      <c r="M34" t="n">
        <v>7</v>
      </c>
      <c r="N34" t="n">
        <v>60.41</v>
      </c>
      <c r="O34" t="n">
        <v>30794.11</v>
      </c>
      <c r="P34" t="n">
        <v>354.94</v>
      </c>
      <c r="Q34" t="n">
        <v>446.56</v>
      </c>
      <c r="R34" t="n">
        <v>58.37</v>
      </c>
      <c r="S34" t="n">
        <v>40.63</v>
      </c>
      <c r="T34" t="n">
        <v>3790.92</v>
      </c>
      <c r="U34" t="n">
        <v>0.7</v>
      </c>
      <c r="V34" t="n">
        <v>0.77</v>
      </c>
      <c r="W34" t="n">
        <v>2.62</v>
      </c>
      <c r="X34" t="n">
        <v>0.22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3.3415</v>
      </c>
      <c r="E35" t="n">
        <v>29.93</v>
      </c>
      <c r="F35" t="n">
        <v>27.06</v>
      </c>
      <c r="G35" t="n">
        <v>180.4</v>
      </c>
      <c r="H35" t="n">
        <v>2.42</v>
      </c>
      <c r="I35" t="n">
        <v>9</v>
      </c>
      <c r="J35" t="n">
        <v>249.57</v>
      </c>
      <c r="K35" t="n">
        <v>54.38</v>
      </c>
      <c r="L35" t="n">
        <v>34</v>
      </c>
      <c r="M35" t="n">
        <v>7</v>
      </c>
      <c r="N35" t="n">
        <v>61.2</v>
      </c>
      <c r="O35" t="n">
        <v>31014.73</v>
      </c>
      <c r="P35" t="n">
        <v>354.79</v>
      </c>
      <c r="Q35" t="n">
        <v>446.56</v>
      </c>
      <c r="R35" t="n">
        <v>58.75</v>
      </c>
      <c r="S35" t="n">
        <v>40.63</v>
      </c>
      <c r="T35" t="n">
        <v>3979.79</v>
      </c>
      <c r="U35" t="n">
        <v>0.6899999999999999</v>
      </c>
      <c r="V35" t="n">
        <v>0.77</v>
      </c>
      <c r="W35" t="n">
        <v>2.63</v>
      </c>
      <c r="X35" t="n">
        <v>0.23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3.3404</v>
      </c>
      <c r="E36" t="n">
        <v>29.94</v>
      </c>
      <c r="F36" t="n">
        <v>27.07</v>
      </c>
      <c r="G36" t="n">
        <v>180.47</v>
      </c>
      <c r="H36" t="n">
        <v>2.48</v>
      </c>
      <c r="I36" t="n">
        <v>9</v>
      </c>
      <c r="J36" t="n">
        <v>251.37</v>
      </c>
      <c r="K36" t="n">
        <v>54.38</v>
      </c>
      <c r="L36" t="n">
        <v>35</v>
      </c>
      <c r="M36" t="n">
        <v>7</v>
      </c>
      <c r="N36" t="n">
        <v>61.99</v>
      </c>
      <c r="O36" t="n">
        <v>31236.5</v>
      </c>
      <c r="P36" t="n">
        <v>352.96</v>
      </c>
      <c r="Q36" t="n">
        <v>446.56</v>
      </c>
      <c r="R36" t="n">
        <v>59.23</v>
      </c>
      <c r="S36" t="n">
        <v>40.63</v>
      </c>
      <c r="T36" t="n">
        <v>4218.74</v>
      </c>
      <c r="U36" t="n">
        <v>0.6899999999999999</v>
      </c>
      <c r="V36" t="n">
        <v>0.77</v>
      </c>
      <c r="W36" t="n">
        <v>2.62</v>
      </c>
      <c r="X36" t="n">
        <v>0.24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3.3508</v>
      </c>
      <c r="E37" t="n">
        <v>29.84</v>
      </c>
      <c r="F37" t="n">
        <v>27.02</v>
      </c>
      <c r="G37" t="n">
        <v>202.62</v>
      </c>
      <c r="H37" t="n">
        <v>2.53</v>
      </c>
      <c r="I37" t="n">
        <v>8</v>
      </c>
      <c r="J37" t="n">
        <v>253.18</v>
      </c>
      <c r="K37" t="n">
        <v>54.38</v>
      </c>
      <c r="L37" t="n">
        <v>36</v>
      </c>
      <c r="M37" t="n">
        <v>6</v>
      </c>
      <c r="N37" t="n">
        <v>62.8</v>
      </c>
      <c r="O37" t="n">
        <v>31459.45</v>
      </c>
      <c r="P37" t="n">
        <v>350.53</v>
      </c>
      <c r="Q37" t="n">
        <v>446.56</v>
      </c>
      <c r="R37" t="n">
        <v>57.33</v>
      </c>
      <c r="S37" t="n">
        <v>40.63</v>
      </c>
      <c r="T37" t="n">
        <v>3272.82</v>
      </c>
      <c r="U37" t="n">
        <v>0.71</v>
      </c>
      <c r="V37" t="n">
        <v>0.77</v>
      </c>
      <c r="W37" t="n">
        <v>2.62</v>
      </c>
      <c r="X37" t="n">
        <v>0.19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3.3504</v>
      </c>
      <c r="E38" t="n">
        <v>29.85</v>
      </c>
      <c r="F38" t="n">
        <v>27.02</v>
      </c>
      <c r="G38" t="n">
        <v>202.64</v>
      </c>
      <c r="H38" t="n">
        <v>2.58</v>
      </c>
      <c r="I38" t="n">
        <v>8</v>
      </c>
      <c r="J38" t="n">
        <v>255</v>
      </c>
      <c r="K38" t="n">
        <v>54.38</v>
      </c>
      <c r="L38" t="n">
        <v>37</v>
      </c>
      <c r="M38" t="n">
        <v>6</v>
      </c>
      <c r="N38" t="n">
        <v>63.62</v>
      </c>
      <c r="O38" t="n">
        <v>31683.59</v>
      </c>
      <c r="P38" t="n">
        <v>351.47</v>
      </c>
      <c r="Q38" t="n">
        <v>446.56</v>
      </c>
      <c r="R38" t="n">
        <v>57.5</v>
      </c>
      <c r="S38" t="n">
        <v>40.63</v>
      </c>
      <c r="T38" t="n">
        <v>3359.52</v>
      </c>
      <c r="U38" t="n">
        <v>0.71</v>
      </c>
      <c r="V38" t="n">
        <v>0.77</v>
      </c>
      <c r="W38" t="n">
        <v>2.62</v>
      </c>
      <c r="X38" t="n">
        <v>0.19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3.3506</v>
      </c>
      <c r="E39" t="n">
        <v>29.84</v>
      </c>
      <c r="F39" t="n">
        <v>27.02</v>
      </c>
      <c r="G39" t="n">
        <v>202.63</v>
      </c>
      <c r="H39" t="n">
        <v>2.63</v>
      </c>
      <c r="I39" t="n">
        <v>8</v>
      </c>
      <c r="J39" t="n">
        <v>256.82</v>
      </c>
      <c r="K39" t="n">
        <v>54.38</v>
      </c>
      <c r="L39" t="n">
        <v>38</v>
      </c>
      <c r="M39" t="n">
        <v>6</v>
      </c>
      <c r="N39" t="n">
        <v>64.45</v>
      </c>
      <c r="O39" t="n">
        <v>31909.08</v>
      </c>
      <c r="P39" t="n">
        <v>352.19</v>
      </c>
      <c r="Q39" t="n">
        <v>446.56</v>
      </c>
      <c r="R39" t="n">
        <v>57.3</v>
      </c>
      <c r="S39" t="n">
        <v>40.63</v>
      </c>
      <c r="T39" t="n">
        <v>3262.39</v>
      </c>
      <c r="U39" t="n">
        <v>0.71</v>
      </c>
      <c r="V39" t="n">
        <v>0.77</v>
      </c>
      <c r="W39" t="n">
        <v>2.62</v>
      </c>
      <c r="X39" t="n">
        <v>0.19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3.3493</v>
      </c>
      <c r="E40" t="n">
        <v>29.86</v>
      </c>
      <c r="F40" t="n">
        <v>27.03</v>
      </c>
      <c r="G40" t="n">
        <v>202.72</v>
      </c>
      <c r="H40" t="n">
        <v>2.68</v>
      </c>
      <c r="I40" t="n">
        <v>8</v>
      </c>
      <c r="J40" t="n">
        <v>258.66</v>
      </c>
      <c r="K40" t="n">
        <v>54.38</v>
      </c>
      <c r="L40" t="n">
        <v>39</v>
      </c>
      <c r="M40" t="n">
        <v>6</v>
      </c>
      <c r="N40" t="n">
        <v>65.28</v>
      </c>
      <c r="O40" t="n">
        <v>32135.68</v>
      </c>
      <c r="P40" t="n">
        <v>352.17</v>
      </c>
      <c r="Q40" t="n">
        <v>446.56</v>
      </c>
      <c r="R40" t="n">
        <v>57.85</v>
      </c>
      <c r="S40" t="n">
        <v>40.63</v>
      </c>
      <c r="T40" t="n">
        <v>3533.4</v>
      </c>
      <c r="U40" t="n">
        <v>0.7</v>
      </c>
      <c r="V40" t="n">
        <v>0.77</v>
      </c>
      <c r="W40" t="n">
        <v>2.62</v>
      </c>
      <c r="X40" t="n">
        <v>0.2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3.3493</v>
      </c>
      <c r="E41" t="n">
        <v>29.86</v>
      </c>
      <c r="F41" t="n">
        <v>27.03</v>
      </c>
      <c r="G41" t="n">
        <v>202.72</v>
      </c>
      <c r="H41" t="n">
        <v>2.73</v>
      </c>
      <c r="I41" t="n">
        <v>8</v>
      </c>
      <c r="J41" t="n">
        <v>260.51</v>
      </c>
      <c r="K41" t="n">
        <v>54.38</v>
      </c>
      <c r="L41" t="n">
        <v>40</v>
      </c>
      <c r="M41" t="n">
        <v>6</v>
      </c>
      <c r="N41" t="n">
        <v>66.13</v>
      </c>
      <c r="O41" t="n">
        <v>32363.54</v>
      </c>
      <c r="P41" t="n">
        <v>349.94</v>
      </c>
      <c r="Q41" t="n">
        <v>446.56</v>
      </c>
      <c r="R41" t="n">
        <v>57.84</v>
      </c>
      <c r="S41" t="n">
        <v>40.63</v>
      </c>
      <c r="T41" t="n">
        <v>3528.21</v>
      </c>
      <c r="U41" t="n">
        <v>0.7</v>
      </c>
      <c r="V41" t="n">
        <v>0.77</v>
      </c>
      <c r="W41" t="n">
        <v>2.62</v>
      </c>
      <c r="X41" t="n">
        <v>0.2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2.6125</v>
      </c>
      <c r="E42" t="n">
        <v>38.28</v>
      </c>
      <c r="F42" t="n">
        <v>32.6</v>
      </c>
      <c r="G42" t="n">
        <v>9.880000000000001</v>
      </c>
      <c r="H42" t="n">
        <v>0.2</v>
      </c>
      <c r="I42" t="n">
        <v>198</v>
      </c>
      <c r="J42" t="n">
        <v>89.87</v>
      </c>
      <c r="K42" t="n">
        <v>37.55</v>
      </c>
      <c r="L42" t="n">
        <v>1</v>
      </c>
      <c r="M42" t="n">
        <v>196</v>
      </c>
      <c r="N42" t="n">
        <v>11.32</v>
      </c>
      <c r="O42" t="n">
        <v>11317.98</v>
      </c>
      <c r="P42" t="n">
        <v>272.68</v>
      </c>
      <c r="Q42" t="n">
        <v>446.63</v>
      </c>
      <c r="R42" t="n">
        <v>239.72</v>
      </c>
      <c r="S42" t="n">
        <v>40.63</v>
      </c>
      <c r="T42" t="n">
        <v>93521.55</v>
      </c>
      <c r="U42" t="n">
        <v>0.17</v>
      </c>
      <c r="V42" t="n">
        <v>0.64</v>
      </c>
      <c r="W42" t="n">
        <v>2.92</v>
      </c>
      <c r="X42" t="n">
        <v>5.77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3.035</v>
      </c>
      <c r="E43" t="n">
        <v>32.95</v>
      </c>
      <c r="F43" t="n">
        <v>29.35</v>
      </c>
      <c r="G43" t="n">
        <v>20.01</v>
      </c>
      <c r="H43" t="n">
        <v>0.39</v>
      </c>
      <c r="I43" t="n">
        <v>88</v>
      </c>
      <c r="J43" t="n">
        <v>91.09999999999999</v>
      </c>
      <c r="K43" t="n">
        <v>37.55</v>
      </c>
      <c r="L43" t="n">
        <v>2</v>
      </c>
      <c r="M43" t="n">
        <v>86</v>
      </c>
      <c r="N43" t="n">
        <v>11.54</v>
      </c>
      <c r="O43" t="n">
        <v>11468.97</v>
      </c>
      <c r="P43" t="n">
        <v>242.1</v>
      </c>
      <c r="Q43" t="n">
        <v>446.58</v>
      </c>
      <c r="R43" t="n">
        <v>133.33</v>
      </c>
      <c r="S43" t="n">
        <v>40.63</v>
      </c>
      <c r="T43" t="n">
        <v>40873.31</v>
      </c>
      <c r="U43" t="n">
        <v>0.3</v>
      </c>
      <c r="V43" t="n">
        <v>0.71</v>
      </c>
      <c r="W43" t="n">
        <v>2.75</v>
      </c>
      <c r="X43" t="n">
        <v>2.52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3.1785</v>
      </c>
      <c r="E44" t="n">
        <v>31.46</v>
      </c>
      <c r="F44" t="n">
        <v>28.45</v>
      </c>
      <c r="G44" t="n">
        <v>29.94</v>
      </c>
      <c r="H44" t="n">
        <v>0.57</v>
      </c>
      <c r="I44" t="n">
        <v>57</v>
      </c>
      <c r="J44" t="n">
        <v>92.31999999999999</v>
      </c>
      <c r="K44" t="n">
        <v>37.55</v>
      </c>
      <c r="L44" t="n">
        <v>3</v>
      </c>
      <c r="M44" t="n">
        <v>55</v>
      </c>
      <c r="N44" t="n">
        <v>11.77</v>
      </c>
      <c r="O44" t="n">
        <v>11620.34</v>
      </c>
      <c r="P44" t="n">
        <v>231.15</v>
      </c>
      <c r="Q44" t="n">
        <v>446.56</v>
      </c>
      <c r="R44" t="n">
        <v>103.61</v>
      </c>
      <c r="S44" t="n">
        <v>40.63</v>
      </c>
      <c r="T44" t="n">
        <v>26168.79</v>
      </c>
      <c r="U44" t="n">
        <v>0.39</v>
      </c>
      <c r="V44" t="n">
        <v>0.73</v>
      </c>
      <c r="W44" t="n">
        <v>2.71</v>
      </c>
      <c r="X44" t="n">
        <v>1.62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3.2544</v>
      </c>
      <c r="E45" t="n">
        <v>30.73</v>
      </c>
      <c r="F45" t="n">
        <v>27.99</v>
      </c>
      <c r="G45" t="n">
        <v>39.99</v>
      </c>
      <c r="H45" t="n">
        <v>0.75</v>
      </c>
      <c r="I45" t="n">
        <v>42</v>
      </c>
      <c r="J45" t="n">
        <v>93.55</v>
      </c>
      <c r="K45" t="n">
        <v>37.55</v>
      </c>
      <c r="L45" t="n">
        <v>4</v>
      </c>
      <c r="M45" t="n">
        <v>40</v>
      </c>
      <c r="N45" t="n">
        <v>12</v>
      </c>
      <c r="O45" t="n">
        <v>11772.07</v>
      </c>
      <c r="P45" t="n">
        <v>224.04</v>
      </c>
      <c r="Q45" t="n">
        <v>446.57</v>
      </c>
      <c r="R45" t="n">
        <v>89.33</v>
      </c>
      <c r="S45" t="n">
        <v>40.63</v>
      </c>
      <c r="T45" t="n">
        <v>19104.39</v>
      </c>
      <c r="U45" t="n">
        <v>0.45</v>
      </c>
      <c r="V45" t="n">
        <v>0.74</v>
      </c>
      <c r="W45" t="n">
        <v>2.67</v>
      </c>
      <c r="X45" t="n">
        <v>1.17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3.3002</v>
      </c>
      <c r="E46" t="n">
        <v>30.3</v>
      </c>
      <c r="F46" t="n">
        <v>27.74</v>
      </c>
      <c r="G46" t="n">
        <v>50.43</v>
      </c>
      <c r="H46" t="n">
        <v>0.93</v>
      </c>
      <c r="I46" t="n">
        <v>33</v>
      </c>
      <c r="J46" t="n">
        <v>94.79000000000001</v>
      </c>
      <c r="K46" t="n">
        <v>37.55</v>
      </c>
      <c r="L46" t="n">
        <v>5</v>
      </c>
      <c r="M46" t="n">
        <v>31</v>
      </c>
      <c r="N46" t="n">
        <v>12.23</v>
      </c>
      <c r="O46" t="n">
        <v>11924.18</v>
      </c>
      <c r="P46" t="n">
        <v>218.32</v>
      </c>
      <c r="Q46" t="n">
        <v>446.56</v>
      </c>
      <c r="R46" t="n">
        <v>81.05</v>
      </c>
      <c r="S46" t="n">
        <v>40.63</v>
      </c>
      <c r="T46" t="n">
        <v>15010.08</v>
      </c>
      <c r="U46" t="n">
        <v>0.5</v>
      </c>
      <c r="V46" t="n">
        <v>0.75</v>
      </c>
      <c r="W46" t="n">
        <v>2.66</v>
      </c>
      <c r="X46" t="n">
        <v>0.91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3.3301</v>
      </c>
      <c r="E47" t="n">
        <v>30.03</v>
      </c>
      <c r="F47" t="n">
        <v>27.58</v>
      </c>
      <c r="G47" t="n">
        <v>61.29</v>
      </c>
      <c r="H47" t="n">
        <v>1.1</v>
      </c>
      <c r="I47" t="n">
        <v>27</v>
      </c>
      <c r="J47" t="n">
        <v>96.02</v>
      </c>
      <c r="K47" t="n">
        <v>37.55</v>
      </c>
      <c r="L47" t="n">
        <v>6</v>
      </c>
      <c r="M47" t="n">
        <v>25</v>
      </c>
      <c r="N47" t="n">
        <v>12.47</v>
      </c>
      <c r="O47" t="n">
        <v>12076.67</v>
      </c>
      <c r="P47" t="n">
        <v>214.34</v>
      </c>
      <c r="Q47" t="n">
        <v>446.56</v>
      </c>
      <c r="R47" t="n">
        <v>75.7</v>
      </c>
      <c r="S47" t="n">
        <v>40.63</v>
      </c>
      <c r="T47" t="n">
        <v>12364.15</v>
      </c>
      <c r="U47" t="n">
        <v>0.54</v>
      </c>
      <c r="V47" t="n">
        <v>0.75</v>
      </c>
      <c r="W47" t="n">
        <v>2.65</v>
      </c>
      <c r="X47" t="n">
        <v>0.75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3.3519</v>
      </c>
      <c r="E48" t="n">
        <v>29.83</v>
      </c>
      <c r="F48" t="n">
        <v>27.46</v>
      </c>
      <c r="G48" t="n">
        <v>71.63</v>
      </c>
      <c r="H48" t="n">
        <v>1.27</v>
      </c>
      <c r="I48" t="n">
        <v>23</v>
      </c>
      <c r="J48" t="n">
        <v>97.26000000000001</v>
      </c>
      <c r="K48" t="n">
        <v>37.55</v>
      </c>
      <c r="L48" t="n">
        <v>7</v>
      </c>
      <c r="M48" t="n">
        <v>21</v>
      </c>
      <c r="N48" t="n">
        <v>12.71</v>
      </c>
      <c r="O48" t="n">
        <v>12229.54</v>
      </c>
      <c r="P48" t="n">
        <v>208.93</v>
      </c>
      <c r="Q48" t="n">
        <v>446.56</v>
      </c>
      <c r="R48" t="n">
        <v>71.76000000000001</v>
      </c>
      <c r="S48" t="n">
        <v>40.63</v>
      </c>
      <c r="T48" t="n">
        <v>10416.62</v>
      </c>
      <c r="U48" t="n">
        <v>0.57</v>
      </c>
      <c r="V48" t="n">
        <v>0.76</v>
      </c>
      <c r="W48" t="n">
        <v>2.65</v>
      </c>
      <c r="X48" t="n">
        <v>0.63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3.3696</v>
      </c>
      <c r="E49" t="n">
        <v>29.68</v>
      </c>
      <c r="F49" t="n">
        <v>27.36</v>
      </c>
      <c r="G49" t="n">
        <v>82.08</v>
      </c>
      <c r="H49" t="n">
        <v>1.43</v>
      </c>
      <c r="I49" t="n">
        <v>20</v>
      </c>
      <c r="J49" t="n">
        <v>98.5</v>
      </c>
      <c r="K49" t="n">
        <v>37.55</v>
      </c>
      <c r="L49" t="n">
        <v>8</v>
      </c>
      <c r="M49" t="n">
        <v>18</v>
      </c>
      <c r="N49" t="n">
        <v>12.95</v>
      </c>
      <c r="O49" t="n">
        <v>12382.79</v>
      </c>
      <c r="P49" t="n">
        <v>205.05</v>
      </c>
      <c r="Q49" t="n">
        <v>446.56</v>
      </c>
      <c r="R49" t="n">
        <v>68.51000000000001</v>
      </c>
      <c r="S49" t="n">
        <v>40.63</v>
      </c>
      <c r="T49" t="n">
        <v>8806.43</v>
      </c>
      <c r="U49" t="n">
        <v>0.59</v>
      </c>
      <c r="V49" t="n">
        <v>0.76</v>
      </c>
      <c r="W49" t="n">
        <v>2.64</v>
      </c>
      <c r="X49" t="n">
        <v>0.53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3.3856</v>
      </c>
      <c r="E50" t="n">
        <v>29.54</v>
      </c>
      <c r="F50" t="n">
        <v>27.28</v>
      </c>
      <c r="G50" t="n">
        <v>96.27</v>
      </c>
      <c r="H50" t="n">
        <v>1.59</v>
      </c>
      <c r="I50" t="n">
        <v>17</v>
      </c>
      <c r="J50" t="n">
        <v>99.75</v>
      </c>
      <c r="K50" t="n">
        <v>37.55</v>
      </c>
      <c r="L50" t="n">
        <v>9</v>
      </c>
      <c r="M50" t="n">
        <v>15</v>
      </c>
      <c r="N50" t="n">
        <v>13.2</v>
      </c>
      <c r="O50" t="n">
        <v>12536.43</v>
      </c>
      <c r="P50" t="n">
        <v>199.7</v>
      </c>
      <c r="Q50" t="n">
        <v>446.56</v>
      </c>
      <c r="R50" t="n">
        <v>65.83</v>
      </c>
      <c r="S50" t="n">
        <v>40.63</v>
      </c>
      <c r="T50" t="n">
        <v>7479.11</v>
      </c>
      <c r="U50" t="n">
        <v>0.62</v>
      </c>
      <c r="V50" t="n">
        <v>0.76</v>
      </c>
      <c r="W50" t="n">
        <v>2.63</v>
      </c>
      <c r="X50" t="n">
        <v>0.45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3.3978</v>
      </c>
      <c r="E51" t="n">
        <v>29.43</v>
      </c>
      <c r="F51" t="n">
        <v>27.21</v>
      </c>
      <c r="G51" t="n">
        <v>108.83</v>
      </c>
      <c r="H51" t="n">
        <v>1.74</v>
      </c>
      <c r="I51" t="n">
        <v>15</v>
      </c>
      <c r="J51" t="n">
        <v>101</v>
      </c>
      <c r="K51" t="n">
        <v>37.55</v>
      </c>
      <c r="L51" t="n">
        <v>10</v>
      </c>
      <c r="M51" t="n">
        <v>13</v>
      </c>
      <c r="N51" t="n">
        <v>13.45</v>
      </c>
      <c r="O51" t="n">
        <v>12690.46</v>
      </c>
      <c r="P51" t="n">
        <v>195.1</v>
      </c>
      <c r="Q51" t="n">
        <v>446.56</v>
      </c>
      <c r="R51" t="n">
        <v>63.48</v>
      </c>
      <c r="S51" t="n">
        <v>40.63</v>
      </c>
      <c r="T51" t="n">
        <v>6314.7</v>
      </c>
      <c r="U51" t="n">
        <v>0.64</v>
      </c>
      <c r="V51" t="n">
        <v>0.76</v>
      </c>
      <c r="W51" t="n">
        <v>2.63</v>
      </c>
      <c r="X51" t="n">
        <v>0.38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3.4019</v>
      </c>
      <c r="E52" t="n">
        <v>29.4</v>
      </c>
      <c r="F52" t="n">
        <v>27.19</v>
      </c>
      <c r="G52" t="n">
        <v>116.53</v>
      </c>
      <c r="H52" t="n">
        <v>1.89</v>
      </c>
      <c r="I52" t="n">
        <v>14</v>
      </c>
      <c r="J52" t="n">
        <v>102.25</v>
      </c>
      <c r="K52" t="n">
        <v>37.55</v>
      </c>
      <c r="L52" t="n">
        <v>11</v>
      </c>
      <c r="M52" t="n">
        <v>11</v>
      </c>
      <c r="N52" t="n">
        <v>13.7</v>
      </c>
      <c r="O52" t="n">
        <v>12844.88</v>
      </c>
      <c r="P52" t="n">
        <v>191.25</v>
      </c>
      <c r="Q52" t="n">
        <v>446.56</v>
      </c>
      <c r="R52" t="n">
        <v>63</v>
      </c>
      <c r="S52" t="n">
        <v>40.63</v>
      </c>
      <c r="T52" t="n">
        <v>6078.08</v>
      </c>
      <c r="U52" t="n">
        <v>0.64</v>
      </c>
      <c r="V52" t="n">
        <v>0.76</v>
      </c>
      <c r="W52" t="n">
        <v>2.63</v>
      </c>
      <c r="X52" t="n">
        <v>0.36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3.4059</v>
      </c>
      <c r="E53" t="n">
        <v>29.36</v>
      </c>
      <c r="F53" t="n">
        <v>27.18</v>
      </c>
      <c r="G53" t="n">
        <v>125.42</v>
      </c>
      <c r="H53" t="n">
        <v>2.04</v>
      </c>
      <c r="I53" t="n">
        <v>13</v>
      </c>
      <c r="J53" t="n">
        <v>103.51</v>
      </c>
      <c r="K53" t="n">
        <v>37.55</v>
      </c>
      <c r="L53" t="n">
        <v>12</v>
      </c>
      <c r="M53" t="n">
        <v>5</v>
      </c>
      <c r="N53" t="n">
        <v>13.95</v>
      </c>
      <c r="O53" t="n">
        <v>12999.7</v>
      </c>
      <c r="P53" t="n">
        <v>190.87</v>
      </c>
      <c r="Q53" t="n">
        <v>446.56</v>
      </c>
      <c r="R53" t="n">
        <v>62.44</v>
      </c>
      <c r="S53" t="n">
        <v>40.63</v>
      </c>
      <c r="T53" t="n">
        <v>5804.24</v>
      </c>
      <c r="U53" t="n">
        <v>0.65</v>
      </c>
      <c r="V53" t="n">
        <v>0.76</v>
      </c>
      <c r="W53" t="n">
        <v>2.63</v>
      </c>
      <c r="X53" t="n">
        <v>0.35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3.4069</v>
      </c>
      <c r="E54" t="n">
        <v>29.35</v>
      </c>
      <c r="F54" t="n">
        <v>27.17</v>
      </c>
      <c r="G54" t="n">
        <v>125.38</v>
      </c>
      <c r="H54" t="n">
        <v>2.18</v>
      </c>
      <c r="I54" t="n">
        <v>13</v>
      </c>
      <c r="J54" t="n">
        <v>104.76</v>
      </c>
      <c r="K54" t="n">
        <v>37.55</v>
      </c>
      <c r="L54" t="n">
        <v>13</v>
      </c>
      <c r="M54" t="n">
        <v>1</v>
      </c>
      <c r="N54" t="n">
        <v>14.21</v>
      </c>
      <c r="O54" t="n">
        <v>13154.91</v>
      </c>
      <c r="P54" t="n">
        <v>190.02</v>
      </c>
      <c r="Q54" t="n">
        <v>446.59</v>
      </c>
      <c r="R54" t="n">
        <v>61.97</v>
      </c>
      <c r="S54" t="n">
        <v>40.63</v>
      </c>
      <c r="T54" t="n">
        <v>5569.55</v>
      </c>
      <c r="U54" t="n">
        <v>0.66</v>
      </c>
      <c r="V54" t="n">
        <v>0.76</v>
      </c>
      <c r="W54" t="n">
        <v>2.64</v>
      </c>
      <c r="X54" t="n">
        <v>0.34</v>
      </c>
      <c r="Y54" t="n">
        <v>0.5</v>
      </c>
      <c r="Z54" t="n">
        <v>10</v>
      </c>
    </row>
    <row r="55">
      <c r="A55" t="n">
        <v>13</v>
      </c>
      <c r="B55" t="n">
        <v>40</v>
      </c>
      <c r="C55" t="inlineStr">
        <is>
          <t xml:space="preserve">CONCLUIDO	</t>
        </is>
      </c>
      <c r="D55" t="n">
        <v>3.4067</v>
      </c>
      <c r="E55" t="n">
        <v>29.35</v>
      </c>
      <c r="F55" t="n">
        <v>27.17</v>
      </c>
      <c r="G55" t="n">
        <v>125.39</v>
      </c>
      <c r="H55" t="n">
        <v>2.33</v>
      </c>
      <c r="I55" t="n">
        <v>13</v>
      </c>
      <c r="J55" t="n">
        <v>106.03</v>
      </c>
      <c r="K55" t="n">
        <v>37.55</v>
      </c>
      <c r="L55" t="n">
        <v>14</v>
      </c>
      <c r="M55" t="n">
        <v>0</v>
      </c>
      <c r="N55" t="n">
        <v>14.47</v>
      </c>
      <c r="O55" t="n">
        <v>13310.53</v>
      </c>
      <c r="P55" t="n">
        <v>191.96</v>
      </c>
      <c r="Q55" t="n">
        <v>446.59</v>
      </c>
      <c r="R55" t="n">
        <v>61.94</v>
      </c>
      <c r="S55" t="n">
        <v>40.63</v>
      </c>
      <c r="T55" t="n">
        <v>5553.71</v>
      </c>
      <c r="U55" t="n">
        <v>0.66</v>
      </c>
      <c r="V55" t="n">
        <v>0.76</v>
      </c>
      <c r="W55" t="n">
        <v>2.64</v>
      </c>
      <c r="X55" t="n">
        <v>0.34</v>
      </c>
      <c r="Y55" t="n">
        <v>0.5</v>
      </c>
      <c r="Z55" t="n">
        <v>10</v>
      </c>
    </row>
    <row r="56">
      <c r="A56" t="n">
        <v>0</v>
      </c>
      <c r="B56" t="n">
        <v>30</v>
      </c>
      <c r="C56" t="inlineStr">
        <is>
          <t xml:space="preserve">CONCLUIDO	</t>
        </is>
      </c>
      <c r="D56" t="n">
        <v>2.7842</v>
      </c>
      <c r="E56" t="n">
        <v>35.92</v>
      </c>
      <c r="F56" t="n">
        <v>31.54</v>
      </c>
      <c r="G56" t="n">
        <v>11.61</v>
      </c>
      <c r="H56" t="n">
        <v>0.24</v>
      </c>
      <c r="I56" t="n">
        <v>163</v>
      </c>
      <c r="J56" t="n">
        <v>71.52</v>
      </c>
      <c r="K56" t="n">
        <v>32.27</v>
      </c>
      <c r="L56" t="n">
        <v>1</v>
      </c>
      <c r="M56" t="n">
        <v>161</v>
      </c>
      <c r="N56" t="n">
        <v>8.25</v>
      </c>
      <c r="O56" t="n">
        <v>9054.6</v>
      </c>
      <c r="P56" t="n">
        <v>224.34</v>
      </c>
      <c r="Q56" t="n">
        <v>446.61</v>
      </c>
      <c r="R56" t="n">
        <v>205.02</v>
      </c>
      <c r="S56" t="n">
        <v>40.63</v>
      </c>
      <c r="T56" t="n">
        <v>76345.41</v>
      </c>
      <c r="U56" t="n">
        <v>0.2</v>
      </c>
      <c r="V56" t="n">
        <v>0.66</v>
      </c>
      <c r="W56" t="n">
        <v>2.87</v>
      </c>
      <c r="X56" t="n">
        <v>4.71</v>
      </c>
      <c r="Y56" t="n">
        <v>0.5</v>
      </c>
      <c r="Z56" t="n">
        <v>10</v>
      </c>
    </row>
    <row r="57">
      <c r="A57" t="n">
        <v>1</v>
      </c>
      <c r="B57" t="n">
        <v>30</v>
      </c>
      <c r="C57" t="inlineStr">
        <is>
          <t xml:space="preserve">CONCLUIDO	</t>
        </is>
      </c>
      <c r="D57" t="n">
        <v>3.1335</v>
      </c>
      <c r="E57" t="n">
        <v>31.91</v>
      </c>
      <c r="F57" t="n">
        <v>28.92</v>
      </c>
      <c r="G57" t="n">
        <v>23.45</v>
      </c>
      <c r="H57" t="n">
        <v>0.48</v>
      </c>
      <c r="I57" t="n">
        <v>74</v>
      </c>
      <c r="J57" t="n">
        <v>72.7</v>
      </c>
      <c r="K57" t="n">
        <v>32.27</v>
      </c>
      <c r="L57" t="n">
        <v>2</v>
      </c>
      <c r="M57" t="n">
        <v>72</v>
      </c>
      <c r="N57" t="n">
        <v>8.43</v>
      </c>
      <c r="O57" t="n">
        <v>9200.25</v>
      </c>
      <c r="P57" t="n">
        <v>201.34</v>
      </c>
      <c r="Q57" t="n">
        <v>446.59</v>
      </c>
      <c r="R57" t="n">
        <v>119.4</v>
      </c>
      <c r="S57" t="n">
        <v>40.63</v>
      </c>
      <c r="T57" t="n">
        <v>33980.45</v>
      </c>
      <c r="U57" t="n">
        <v>0.34</v>
      </c>
      <c r="V57" t="n">
        <v>0.72</v>
      </c>
      <c r="W57" t="n">
        <v>2.72</v>
      </c>
      <c r="X57" t="n">
        <v>2.09</v>
      </c>
      <c r="Y57" t="n">
        <v>0.5</v>
      </c>
      <c r="Z57" t="n">
        <v>10</v>
      </c>
    </row>
    <row r="58">
      <c r="A58" t="n">
        <v>2</v>
      </c>
      <c r="B58" t="n">
        <v>30</v>
      </c>
      <c r="C58" t="inlineStr">
        <is>
          <t xml:space="preserve">CONCLUIDO	</t>
        </is>
      </c>
      <c r="D58" t="n">
        <v>3.2546</v>
      </c>
      <c r="E58" t="n">
        <v>30.73</v>
      </c>
      <c r="F58" t="n">
        <v>28.15</v>
      </c>
      <c r="G58" t="n">
        <v>35.94</v>
      </c>
      <c r="H58" t="n">
        <v>0.71</v>
      </c>
      <c r="I58" t="n">
        <v>47</v>
      </c>
      <c r="J58" t="n">
        <v>73.88</v>
      </c>
      <c r="K58" t="n">
        <v>32.27</v>
      </c>
      <c r="L58" t="n">
        <v>3</v>
      </c>
      <c r="M58" t="n">
        <v>45</v>
      </c>
      <c r="N58" t="n">
        <v>8.609999999999999</v>
      </c>
      <c r="O58" t="n">
        <v>9346.23</v>
      </c>
      <c r="P58" t="n">
        <v>191.68</v>
      </c>
      <c r="Q58" t="n">
        <v>446.56</v>
      </c>
      <c r="R58" t="n">
        <v>94.27</v>
      </c>
      <c r="S58" t="n">
        <v>40.63</v>
      </c>
      <c r="T58" t="n">
        <v>21551.83</v>
      </c>
      <c r="U58" t="n">
        <v>0.43</v>
      </c>
      <c r="V58" t="n">
        <v>0.74</v>
      </c>
      <c r="W58" t="n">
        <v>2.69</v>
      </c>
      <c r="X58" t="n">
        <v>1.32</v>
      </c>
      <c r="Y58" t="n">
        <v>0.5</v>
      </c>
      <c r="Z58" t="n">
        <v>10</v>
      </c>
    </row>
    <row r="59">
      <c r="A59" t="n">
        <v>3</v>
      </c>
      <c r="B59" t="n">
        <v>30</v>
      </c>
      <c r="C59" t="inlineStr">
        <is>
          <t xml:space="preserve">CONCLUIDO	</t>
        </is>
      </c>
      <c r="D59" t="n">
        <v>3.3183</v>
      </c>
      <c r="E59" t="n">
        <v>30.14</v>
      </c>
      <c r="F59" t="n">
        <v>27.76</v>
      </c>
      <c r="G59" t="n">
        <v>48.99</v>
      </c>
      <c r="H59" t="n">
        <v>0.93</v>
      </c>
      <c r="I59" t="n">
        <v>34</v>
      </c>
      <c r="J59" t="n">
        <v>75.06999999999999</v>
      </c>
      <c r="K59" t="n">
        <v>32.27</v>
      </c>
      <c r="L59" t="n">
        <v>4</v>
      </c>
      <c r="M59" t="n">
        <v>32</v>
      </c>
      <c r="N59" t="n">
        <v>8.800000000000001</v>
      </c>
      <c r="O59" t="n">
        <v>9492.549999999999</v>
      </c>
      <c r="P59" t="n">
        <v>184.17</v>
      </c>
      <c r="Q59" t="n">
        <v>446.56</v>
      </c>
      <c r="R59" t="n">
        <v>81.81999999999999</v>
      </c>
      <c r="S59" t="n">
        <v>40.63</v>
      </c>
      <c r="T59" t="n">
        <v>15390.73</v>
      </c>
      <c r="U59" t="n">
        <v>0.5</v>
      </c>
      <c r="V59" t="n">
        <v>0.75</v>
      </c>
      <c r="W59" t="n">
        <v>2.66</v>
      </c>
      <c r="X59" t="n">
        <v>0.9399999999999999</v>
      </c>
      <c r="Y59" t="n">
        <v>0.5</v>
      </c>
      <c r="Z59" t="n">
        <v>10</v>
      </c>
    </row>
    <row r="60">
      <c r="A60" t="n">
        <v>4</v>
      </c>
      <c r="B60" t="n">
        <v>30</v>
      </c>
      <c r="C60" t="inlineStr">
        <is>
          <t xml:space="preserve">CONCLUIDO	</t>
        </is>
      </c>
      <c r="D60" t="n">
        <v>3.3501</v>
      </c>
      <c r="E60" t="n">
        <v>29.85</v>
      </c>
      <c r="F60" t="n">
        <v>27.59</v>
      </c>
      <c r="G60" t="n">
        <v>61.3</v>
      </c>
      <c r="H60" t="n">
        <v>1.15</v>
      </c>
      <c r="I60" t="n">
        <v>27</v>
      </c>
      <c r="J60" t="n">
        <v>76.26000000000001</v>
      </c>
      <c r="K60" t="n">
        <v>32.27</v>
      </c>
      <c r="L60" t="n">
        <v>5</v>
      </c>
      <c r="M60" t="n">
        <v>25</v>
      </c>
      <c r="N60" t="n">
        <v>8.99</v>
      </c>
      <c r="O60" t="n">
        <v>9639.200000000001</v>
      </c>
      <c r="P60" t="n">
        <v>178.49</v>
      </c>
      <c r="Q60" t="n">
        <v>446.56</v>
      </c>
      <c r="R60" t="n">
        <v>75.61</v>
      </c>
      <c r="S60" t="n">
        <v>40.63</v>
      </c>
      <c r="T60" t="n">
        <v>12321.31</v>
      </c>
      <c r="U60" t="n">
        <v>0.54</v>
      </c>
      <c r="V60" t="n">
        <v>0.75</v>
      </c>
      <c r="W60" t="n">
        <v>2.66</v>
      </c>
      <c r="X60" t="n">
        <v>0.76</v>
      </c>
      <c r="Y60" t="n">
        <v>0.5</v>
      </c>
      <c r="Z60" t="n">
        <v>10</v>
      </c>
    </row>
    <row r="61">
      <c r="A61" t="n">
        <v>5</v>
      </c>
      <c r="B61" t="n">
        <v>30</v>
      </c>
      <c r="C61" t="inlineStr">
        <is>
          <t xml:space="preserve">CONCLUIDO	</t>
        </is>
      </c>
      <c r="D61" t="n">
        <v>3.3754</v>
      </c>
      <c r="E61" t="n">
        <v>29.63</v>
      </c>
      <c r="F61" t="n">
        <v>27.44</v>
      </c>
      <c r="G61" t="n">
        <v>74.84</v>
      </c>
      <c r="H61" t="n">
        <v>1.36</v>
      </c>
      <c r="I61" t="n">
        <v>22</v>
      </c>
      <c r="J61" t="n">
        <v>77.45</v>
      </c>
      <c r="K61" t="n">
        <v>32.27</v>
      </c>
      <c r="L61" t="n">
        <v>6</v>
      </c>
      <c r="M61" t="n">
        <v>20</v>
      </c>
      <c r="N61" t="n">
        <v>9.18</v>
      </c>
      <c r="O61" t="n">
        <v>9786.190000000001</v>
      </c>
      <c r="P61" t="n">
        <v>172.02</v>
      </c>
      <c r="Q61" t="n">
        <v>446.56</v>
      </c>
      <c r="R61" t="n">
        <v>71.20999999999999</v>
      </c>
      <c r="S61" t="n">
        <v>40.63</v>
      </c>
      <c r="T61" t="n">
        <v>10145.45</v>
      </c>
      <c r="U61" t="n">
        <v>0.57</v>
      </c>
      <c r="V61" t="n">
        <v>0.76</v>
      </c>
      <c r="W61" t="n">
        <v>2.64</v>
      </c>
      <c r="X61" t="n">
        <v>0.61</v>
      </c>
      <c r="Y61" t="n">
        <v>0.5</v>
      </c>
      <c r="Z61" t="n">
        <v>10</v>
      </c>
    </row>
    <row r="62">
      <c r="A62" t="n">
        <v>6</v>
      </c>
      <c r="B62" t="n">
        <v>30</v>
      </c>
      <c r="C62" t="inlineStr">
        <is>
          <t xml:space="preserve">CONCLUIDO	</t>
        </is>
      </c>
      <c r="D62" t="n">
        <v>3.3905</v>
      </c>
      <c r="E62" t="n">
        <v>29.49</v>
      </c>
      <c r="F62" t="n">
        <v>27.35</v>
      </c>
      <c r="G62" t="n">
        <v>86.38</v>
      </c>
      <c r="H62" t="n">
        <v>1.56</v>
      </c>
      <c r="I62" t="n">
        <v>19</v>
      </c>
      <c r="J62" t="n">
        <v>78.65000000000001</v>
      </c>
      <c r="K62" t="n">
        <v>32.27</v>
      </c>
      <c r="L62" t="n">
        <v>7</v>
      </c>
      <c r="M62" t="n">
        <v>15</v>
      </c>
      <c r="N62" t="n">
        <v>9.380000000000001</v>
      </c>
      <c r="O62" t="n">
        <v>9933.52</v>
      </c>
      <c r="P62" t="n">
        <v>166.8</v>
      </c>
      <c r="Q62" t="n">
        <v>446.56</v>
      </c>
      <c r="R62" t="n">
        <v>68.59999999999999</v>
      </c>
      <c r="S62" t="n">
        <v>40.63</v>
      </c>
      <c r="T62" t="n">
        <v>8856</v>
      </c>
      <c r="U62" t="n">
        <v>0.59</v>
      </c>
      <c r="V62" t="n">
        <v>0.76</v>
      </c>
      <c r="W62" t="n">
        <v>2.63</v>
      </c>
      <c r="X62" t="n">
        <v>0.53</v>
      </c>
      <c r="Y62" t="n">
        <v>0.5</v>
      </c>
      <c r="Z62" t="n">
        <v>10</v>
      </c>
    </row>
    <row r="63">
      <c r="A63" t="n">
        <v>7</v>
      </c>
      <c r="B63" t="n">
        <v>30</v>
      </c>
      <c r="C63" t="inlineStr">
        <is>
          <t xml:space="preserve">CONCLUIDO	</t>
        </is>
      </c>
      <c r="D63" t="n">
        <v>3.4023</v>
      </c>
      <c r="E63" t="n">
        <v>29.39</v>
      </c>
      <c r="F63" t="n">
        <v>27.28</v>
      </c>
      <c r="G63" t="n">
        <v>96.3</v>
      </c>
      <c r="H63" t="n">
        <v>1.75</v>
      </c>
      <c r="I63" t="n">
        <v>17</v>
      </c>
      <c r="J63" t="n">
        <v>79.84</v>
      </c>
      <c r="K63" t="n">
        <v>32.27</v>
      </c>
      <c r="L63" t="n">
        <v>8</v>
      </c>
      <c r="M63" t="n">
        <v>5</v>
      </c>
      <c r="N63" t="n">
        <v>9.57</v>
      </c>
      <c r="O63" t="n">
        <v>10081.19</v>
      </c>
      <c r="P63" t="n">
        <v>162.79</v>
      </c>
      <c r="Q63" t="n">
        <v>446.57</v>
      </c>
      <c r="R63" t="n">
        <v>65.64</v>
      </c>
      <c r="S63" t="n">
        <v>40.63</v>
      </c>
      <c r="T63" t="n">
        <v>7387.6</v>
      </c>
      <c r="U63" t="n">
        <v>0.62</v>
      </c>
      <c r="V63" t="n">
        <v>0.76</v>
      </c>
      <c r="W63" t="n">
        <v>2.65</v>
      </c>
      <c r="X63" t="n">
        <v>0.46</v>
      </c>
      <c r="Y63" t="n">
        <v>0.5</v>
      </c>
      <c r="Z63" t="n">
        <v>10</v>
      </c>
    </row>
    <row r="64">
      <c r="A64" t="n">
        <v>8</v>
      </c>
      <c r="B64" t="n">
        <v>30</v>
      </c>
      <c r="C64" t="inlineStr">
        <is>
          <t xml:space="preserve">CONCLUIDO	</t>
        </is>
      </c>
      <c r="D64" t="n">
        <v>3.4062</v>
      </c>
      <c r="E64" t="n">
        <v>29.36</v>
      </c>
      <c r="F64" t="n">
        <v>27.27</v>
      </c>
      <c r="G64" t="n">
        <v>102.24</v>
      </c>
      <c r="H64" t="n">
        <v>1.94</v>
      </c>
      <c r="I64" t="n">
        <v>16</v>
      </c>
      <c r="J64" t="n">
        <v>81.04000000000001</v>
      </c>
      <c r="K64" t="n">
        <v>32.27</v>
      </c>
      <c r="L64" t="n">
        <v>9</v>
      </c>
      <c r="M64" t="n">
        <v>0</v>
      </c>
      <c r="N64" t="n">
        <v>9.77</v>
      </c>
      <c r="O64" t="n">
        <v>10229.34</v>
      </c>
      <c r="P64" t="n">
        <v>163.77</v>
      </c>
      <c r="Q64" t="n">
        <v>446.56</v>
      </c>
      <c r="R64" t="n">
        <v>64.89</v>
      </c>
      <c r="S64" t="n">
        <v>40.63</v>
      </c>
      <c r="T64" t="n">
        <v>7017.57</v>
      </c>
      <c r="U64" t="n">
        <v>0.63</v>
      </c>
      <c r="V64" t="n">
        <v>0.76</v>
      </c>
      <c r="W64" t="n">
        <v>2.65</v>
      </c>
      <c r="X64" t="n">
        <v>0.44</v>
      </c>
      <c r="Y64" t="n">
        <v>0.5</v>
      </c>
      <c r="Z64" t="n">
        <v>10</v>
      </c>
    </row>
    <row r="65">
      <c r="A65" t="n">
        <v>0</v>
      </c>
      <c r="B65" t="n">
        <v>15</v>
      </c>
      <c r="C65" t="inlineStr">
        <is>
          <t xml:space="preserve">CONCLUIDO	</t>
        </is>
      </c>
      <c r="D65" t="n">
        <v>3.0859</v>
      </c>
      <c r="E65" t="n">
        <v>32.41</v>
      </c>
      <c r="F65" t="n">
        <v>29.63</v>
      </c>
      <c r="G65" t="n">
        <v>18.33</v>
      </c>
      <c r="H65" t="n">
        <v>0.43</v>
      </c>
      <c r="I65" t="n">
        <v>97</v>
      </c>
      <c r="J65" t="n">
        <v>39.78</v>
      </c>
      <c r="K65" t="n">
        <v>19.54</v>
      </c>
      <c r="L65" t="n">
        <v>1</v>
      </c>
      <c r="M65" t="n">
        <v>95</v>
      </c>
      <c r="N65" t="n">
        <v>4.24</v>
      </c>
      <c r="O65" t="n">
        <v>5140</v>
      </c>
      <c r="P65" t="n">
        <v>133.63</v>
      </c>
      <c r="Q65" t="n">
        <v>446.58</v>
      </c>
      <c r="R65" t="n">
        <v>142.62</v>
      </c>
      <c r="S65" t="n">
        <v>40.63</v>
      </c>
      <c r="T65" t="n">
        <v>45476.73</v>
      </c>
      <c r="U65" t="n">
        <v>0.28</v>
      </c>
      <c r="V65" t="n">
        <v>0.7</v>
      </c>
      <c r="W65" t="n">
        <v>2.77</v>
      </c>
      <c r="X65" t="n">
        <v>2.8</v>
      </c>
      <c r="Y65" t="n">
        <v>0.5</v>
      </c>
      <c r="Z65" t="n">
        <v>10</v>
      </c>
    </row>
    <row r="66">
      <c r="A66" t="n">
        <v>1</v>
      </c>
      <c r="B66" t="n">
        <v>15</v>
      </c>
      <c r="C66" t="inlineStr">
        <is>
          <t xml:space="preserve">CONCLUIDO	</t>
        </is>
      </c>
      <c r="D66" t="n">
        <v>3.311</v>
      </c>
      <c r="E66" t="n">
        <v>30.2</v>
      </c>
      <c r="F66" t="n">
        <v>28.03</v>
      </c>
      <c r="G66" t="n">
        <v>39.11</v>
      </c>
      <c r="H66" t="n">
        <v>0.84</v>
      </c>
      <c r="I66" t="n">
        <v>43</v>
      </c>
      <c r="J66" t="n">
        <v>40.89</v>
      </c>
      <c r="K66" t="n">
        <v>19.54</v>
      </c>
      <c r="L66" t="n">
        <v>2</v>
      </c>
      <c r="M66" t="n">
        <v>41</v>
      </c>
      <c r="N66" t="n">
        <v>4.35</v>
      </c>
      <c r="O66" t="n">
        <v>5277.26</v>
      </c>
      <c r="P66" t="n">
        <v>117.24</v>
      </c>
      <c r="Q66" t="n">
        <v>446.58</v>
      </c>
      <c r="R66" t="n">
        <v>90.06</v>
      </c>
      <c r="S66" t="n">
        <v>40.63</v>
      </c>
      <c r="T66" t="n">
        <v>19466.22</v>
      </c>
      <c r="U66" t="n">
        <v>0.45</v>
      </c>
      <c r="V66" t="n">
        <v>0.74</v>
      </c>
      <c r="W66" t="n">
        <v>2.68</v>
      </c>
      <c r="X66" t="n">
        <v>1.2</v>
      </c>
      <c r="Y66" t="n">
        <v>0.5</v>
      </c>
      <c r="Z66" t="n">
        <v>10</v>
      </c>
    </row>
    <row r="67">
      <c r="A67" t="n">
        <v>2</v>
      </c>
      <c r="B67" t="n">
        <v>15</v>
      </c>
      <c r="C67" t="inlineStr">
        <is>
          <t xml:space="preserve">CONCLUIDO	</t>
        </is>
      </c>
      <c r="D67" t="n">
        <v>3.3595</v>
      </c>
      <c r="E67" t="n">
        <v>29.77</v>
      </c>
      <c r="F67" t="n">
        <v>27.72</v>
      </c>
      <c r="G67" t="n">
        <v>53.66</v>
      </c>
      <c r="H67" t="n">
        <v>1.22</v>
      </c>
      <c r="I67" t="n">
        <v>31</v>
      </c>
      <c r="J67" t="n">
        <v>42.01</v>
      </c>
      <c r="K67" t="n">
        <v>19.54</v>
      </c>
      <c r="L67" t="n">
        <v>3</v>
      </c>
      <c r="M67" t="n">
        <v>1</v>
      </c>
      <c r="N67" t="n">
        <v>4.46</v>
      </c>
      <c r="O67" t="n">
        <v>5414.79</v>
      </c>
      <c r="P67" t="n">
        <v>110.3</v>
      </c>
      <c r="Q67" t="n">
        <v>446.6</v>
      </c>
      <c r="R67" t="n">
        <v>79.31999999999999</v>
      </c>
      <c r="S67" t="n">
        <v>40.63</v>
      </c>
      <c r="T67" t="n">
        <v>14156.97</v>
      </c>
      <c r="U67" t="n">
        <v>0.51</v>
      </c>
      <c r="V67" t="n">
        <v>0.75</v>
      </c>
      <c r="W67" t="n">
        <v>2.69</v>
      </c>
      <c r="X67" t="n">
        <v>0.9</v>
      </c>
      <c r="Y67" t="n">
        <v>0.5</v>
      </c>
      <c r="Z67" t="n">
        <v>10</v>
      </c>
    </row>
    <row r="68">
      <c r="A68" t="n">
        <v>3</v>
      </c>
      <c r="B68" t="n">
        <v>15</v>
      </c>
      <c r="C68" t="inlineStr">
        <is>
          <t xml:space="preserve">CONCLUIDO	</t>
        </is>
      </c>
      <c r="D68" t="n">
        <v>3.3588</v>
      </c>
      <c r="E68" t="n">
        <v>29.77</v>
      </c>
      <c r="F68" t="n">
        <v>27.73</v>
      </c>
      <c r="G68" t="n">
        <v>53.67</v>
      </c>
      <c r="H68" t="n">
        <v>1.59</v>
      </c>
      <c r="I68" t="n">
        <v>31</v>
      </c>
      <c r="J68" t="n">
        <v>43.13</v>
      </c>
      <c r="K68" t="n">
        <v>19.54</v>
      </c>
      <c r="L68" t="n">
        <v>4</v>
      </c>
      <c r="M68" t="n">
        <v>0</v>
      </c>
      <c r="N68" t="n">
        <v>4.58</v>
      </c>
      <c r="O68" t="n">
        <v>5552.61</v>
      </c>
      <c r="P68" t="n">
        <v>113.01</v>
      </c>
      <c r="Q68" t="n">
        <v>446.6</v>
      </c>
      <c r="R68" t="n">
        <v>79.36</v>
      </c>
      <c r="S68" t="n">
        <v>40.63</v>
      </c>
      <c r="T68" t="n">
        <v>14176.9</v>
      </c>
      <c r="U68" t="n">
        <v>0.51</v>
      </c>
      <c r="V68" t="n">
        <v>0.75</v>
      </c>
      <c r="W68" t="n">
        <v>2.7</v>
      </c>
      <c r="X68" t="n">
        <v>0.9</v>
      </c>
      <c r="Y68" t="n">
        <v>0.5</v>
      </c>
      <c r="Z68" t="n">
        <v>10</v>
      </c>
    </row>
    <row r="69">
      <c r="A69" t="n">
        <v>0</v>
      </c>
      <c r="B69" t="n">
        <v>70</v>
      </c>
      <c r="C69" t="inlineStr">
        <is>
          <t xml:space="preserve">CONCLUIDO	</t>
        </is>
      </c>
      <c r="D69" t="n">
        <v>2.1644</v>
      </c>
      <c r="E69" t="n">
        <v>46.2</v>
      </c>
      <c r="F69" t="n">
        <v>35.51</v>
      </c>
      <c r="G69" t="n">
        <v>7.27</v>
      </c>
      <c r="H69" t="n">
        <v>0.12</v>
      </c>
      <c r="I69" t="n">
        <v>293</v>
      </c>
      <c r="J69" t="n">
        <v>141.81</v>
      </c>
      <c r="K69" t="n">
        <v>47.83</v>
      </c>
      <c r="L69" t="n">
        <v>1</v>
      </c>
      <c r="M69" t="n">
        <v>291</v>
      </c>
      <c r="N69" t="n">
        <v>22.98</v>
      </c>
      <c r="O69" t="n">
        <v>17723.39</v>
      </c>
      <c r="P69" t="n">
        <v>404.05</v>
      </c>
      <c r="Q69" t="n">
        <v>446.63</v>
      </c>
      <c r="R69" t="n">
        <v>333.93</v>
      </c>
      <c r="S69" t="n">
        <v>40.63</v>
      </c>
      <c r="T69" t="n">
        <v>140151.83</v>
      </c>
      <c r="U69" t="n">
        <v>0.12</v>
      </c>
      <c r="V69" t="n">
        <v>0.59</v>
      </c>
      <c r="W69" t="n">
        <v>3.11</v>
      </c>
      <c r="X69" t="n">
        <v>8.68</v>
      </c>
      <c r="Y69" t="n">
        <v>0.5</v>
      </c>
      <c r="Z69" t="n">
        <v>10</v>
      </c>
    </row>
    <row r="70">
      <c r="A70" t="n">
        <v>1</v>
      </c>
      <c r="B70" t="n">
        <v>70</v>
      </c>
      <c r="C70" t="inlineStr">
        <is>
          <t xml:space="preserve">CONCLUIDO	</t>
        </is>
      </c>
      <c r="D70" t="n">
        <v>2.7566</v>
      </c>
      <c r="E70" t="n">
        <v>36.28</v>
      </c>
      <c r="F70" t="n">
        <v>30.44</v>
      </c>
      <c r="G70" t="n">
        <v>14.61</v>
      </c>
      <c r="H70" t="n">
        <v>0.25</v>
      </c>
      <c r="I70" t="n">
        <v>125</v>
      </c>
      <c r="J70" t="n">
        <v>143.17</v>
      </c>
      <c r="K70" t="n">
        <v>47.83</v>
      </c>
      <c r="L70" t="n">
        <v>2</v>
      </c>
      <c r="M70" t="n">
        <v>123</v>
      </c>
      <c r="N70" t="n">
        <v>23.34</v>
      </c>
      <c r="O70" t="n">
        <v>17891.86</v>
      </c>
      <c r="P70" t="n">
        <v>344.36</v>
      </c>
      <c r="Q70" t="n">
        <v>446.56</v>
      </c>
      <c r="R70" t="n">
        <v>168.94</v>
      </c>
      <c r="S70" t="n">
        <v>40.63</v>
      </c>
      <c r="T70" t="n">
        <v>58495.33</v>
      </c>
      <c r="U70" t="n">
        <v>0.24</v>
      </c>
      <c r="V70" t="n">
        <v>0.68</v>
      </c>
      <c r="W70" t="n">
        <v>2.81</v>
      </c>
      <c r="X70" t="n">
        <v>3.61</v>
      </c>
      <c r="Y70" t="n">
        <v>0.5</v>
      </c>
      <c r="Z70" t="n">
        <v>10</v>
      </c>
    </row>
    <row r="71">
      <c r="A71" t="n">
        <v>2</v>
      </c>
      <c r="B71" t="n">
        <v>70</v>
      </c>
      <c r="C71" t="inlineStr">
        <is>
          <t xml:space="preserve">CONCLUIDO	</t>
        </is>
      </c>
      <c r="D71" t="n">
        <v>2.9731</v>
      </c>
      <c r="E71" t="n">
        <v>33.63</v>
      </c>
      <c r="F71" t="n">
        <v>29.09</v>
      </c>
      <c r="G71" t="n">
        <v>21.82</v>
      </c>
      <c r="H71" t="n">
        <v>0.37</v>
      </c>
      <c r="I71" t="n">
        <v>80</v>
      </c>
      <c r="J71" t="n">
        <v>144.54</v>
      </c>
      <c r="K71" t="n">
        <v>47.83</v>
      </c>
      <c r="L71" t="n">
        <v>3</v>
      </c>
      <c r="M71" t="n">
        <v>78</v>
      </c>
      <c r="N71" t="n">
        <v>23.71</v>
      </c>
      <c r="O71" t="n">
        <v>18060.85</v>
      </c>
      <c r="P71" t="n">
        <v>327.3</v>
      </c>
      <c r="Q71" t="n">
        <v>446.57</v>
      </c>
      <c r="R71" t="n">
        <v>125.27</v>
      </c>
      <c r="S71" t="n">
        <v>40.63</v>
      </c>
      <c r="T71" t="n">
        <v>36885.75</v>
      </c>
      <c r="U71" t="n">
        <v>0.32</v>
      </c>
      <c r="V71" t="n">
        <v>0.71</v>
      </c>
      <c r="W71" t="n">
        <v>2.73</v>
      </c>
      <c r="X71" t="n">
        <v>2.27</v>
      </c>
      <c r="Y71" t="n">
        <v>0.5</v>
      </c>
      <c r="Z71" t="n">
        <v>10</v>
      </c>
    </row>
    <row r="72">
      <c r="A72" t="n">
        <v>3</v>
      </c>
      <c r="B72" t="n">
        <v>70</v>
      </c>
      <c r="C72" t="inlineStr">
        <is>
          <t xml:space="preserve">CONCLUIDO	</t>
        </is>
      </c>
      <c r="D72" t="n">
        <v>3.0891</v>
      </c>
      <c r="E72" t="n">
        <v>32.37</v>
      </c>
      <c r="F72" t="n">
        <v>28.47</v>
      </c>
      <c r="G72" t="n">
        <v>29.45</v>
      </c>
      <c r="H72" t="n">
        <v>0.49</v>
      </c>
      <c r="I72" t="n">
        <v>58</v>
      </c>
      <c r="J72" t="n">
        <v>145.92</v>
      </c>
      <c r="K72" t="n">
        <v>47.83</v>
      </c>
      <c r="L72" t="n">
        <v>4</v>
      </c>
      <c r="M72" t="n">
        <v>56</v>
      </c>
      <c r="N72" t="n">
        <v>24.09</v>
      </c>
      <c r="O72" t="n">
        <v>18230.35</v>
      </c>
      <c r="P72" t="n">
        <v>318.2</v>
      </c>
      <c r="Q72" t="n">
        <v>446.6</v>
      </c>
      <c r="R72" t="n">
        <v>104.35</v>
      </c>
      <c r="S72" t="n">
        <v>40.63</v>
      </c>
      <c r="T72" t="n">
        <v>26535.25</v>
      </c>
      <c r="U72" t="n">
        <v>0.39</v>
      </c>
      <c r="V72" t="n">
        <v>0.73</v>
      </c>
      <c r="W72" t="n">
        <v>2.71</v>
      </c>
      <c r="X72" t="n">
        <v>1.64</v>
      </c>
      <c r="Y72" t="n">
        <v>0.5</v>
      </c>
      <c r="Z72" t="n">
        <v>10</v>
      </c>
    </row>
    <row r="73">
      <c r="A73" t="n">
        <v>4</v>
      </c>
      <c r="B73" t="n">
        <v>70</v>
      </c>
      <c r="C73" t="inlineStr">
        <is>
          <t xml:space="preserve">CONCLUIDO	</t>
        </is>
      </c>
      <c r="D73" t="n">
        <v>3.1561</v>
      </c>
      <c r="E73" t="n">
        <v>31.68</v>
      </c>
      <c r="F73" t="n">
        <v>28.13</v>
      </c>
      <c r="G73" t="n">
        <v>36.69</v>
      </c>
      <c r="H73" t="n">
        <v>0.6</v>
      </c>
      <c r="I73" t="n">
        <v>46</v>
      </c>
      <c r="J73" t="n">
        <v>147.3</v>
      </c>
      <c r="K73" t="n">
        <v>47.83</v>
      </c>
      <c r="L73" t="n">
        <v>5</v>
      </c>
      <c r="M73" t="n">
        <v>44</v>
      </c>
      <c r="N73" t="n">
        <v>24.47</v>
      </c>
      <c r="O73" t="n">
        <v>18400.38</v>
      </c>
      <c r="P73" t="n">
        <v>312.75</v>
      </c>
      <c r="Q73" t="n">
        <v>446.59</v>
      </c>
      <c r="R73" t="n">
        <v>93.43000000000001</v>
      </c>
      <c r="S73" t="n">
        <v>40.63</v>
      </c>
      <c r="T73" t="n">
        <v>21132.82</v>
      </c>
      <c r="U73" t="n">
        <v>0.43</v>
      </c>
      <c r="V73" t="n">
        <v>0.74</v>
      </c>
      <c r="W73" t="n">
        <v>2.69</v>
      </c>
      <c r="X73" t="n">
        <v>1.3</v>
      </c>
      <c r="Y73" t="n">
        <v>0.5</v>
      </c>
      <c r="Z73" t="n">
        <v>10</v>
      </c>
    </row>
    <row r="74">
      <c r="A74" t="n">
        <v>5</v>
      </c>
      <c r="B74" t="n">
        <v>70</v>
      </c>
      <c r="C74" t="inlineStr">
        <is>
          <t xml:space="preserve">CONCLUIDO	</t>
        </is>
      </c>
      <c r="D74" t="n">
        <v>3.2052</v>
      </c>
      <c r="E74" t="n">
        <v>31.2</v>
      </c>
      <c r="F74" t="n">
        <v>27.87</v>
      </c>
      <c r="G74" t="n">
        <v>44.01</v>
      </c>
      <c r="H74" t="n">
        <v>0.71</v>
      </c>
      <c r="I74" t="n">
        <v>38</v>
      </c>
      <c r="J74" t="n">
        <v>148.68</v>
      </c>
      <c r="K74" t="n">
        <v>47.83</v>
      </c>
      <c r="L74" t="n">
        <v>6</v>
      </c>
      <c r="M74" t="n">
        <v>36</v>
      </c>
      <c r="N74" t="n">
        <v>24.85</v>
      </c>
      <c r="O74" t="n">
        <v>18570.94</v>
      </c>
      <c r="P74" t="n">
        <v>308.07</v>
      </c>
      <c r="Q74" t="n">
        <v>446.57</v>
      </c>
      <c r="R74" t="n">
        <v>85.16</v>
      </c>
      <c r="S74" t="n">
        <v>40.63</v>
      </c>
      <c r="T74" t="n">
        <v>17039.66</v>
      </c>
      <c r="U74" t="n">
        <v>0.48</v>
      </c>
      <c r="V74" t="n">
        <v>0.75</v>
      </c>
      <c r="W74" t="n">
        <v>2.67</v>
      </c>
      <c r="X74" t="n">
        <v>1.04</v>
      </c>
      <c r="Y74" t="n">
        <v>0.5</v>
      </c>
      <c r="Z74" t="n">
        <v>10</v>
      </c>
    </row>
    <row r="75">
      <c r="A75" t="n">
        <v>6</v>
      </c>
      <c r="B75" t="n">
        <v>70</v>
      </c>
      <c r="C75" t="inlineStr">
        <is>
          <t xml:space="preserve">CONCLUIDO	</t>
        </is>
      </c>
      <c r="D75" t="n">
        <v>3.2334</v>
      </c>
      <c r="E75" t="n">
        <v>30.93</v>
      </c>
      <c r="F75" t="n">
        <v>27.75</v>
      </c>
      <c r="G75" t="n">
        <v>50.45</v>
      </c>
      <c r="H75" t="n">
        <v>0.83</v>
      </c>
      <c r="I75" t="n">
        <v>33</v>
      </c>
      <c r="J75" t="n">
        <v>150.07</v>
      </c>
      <c r="K75" t="n">
        <v>47.83</v>
      </c>
      <c r="L75" t="n">
        <v>7</v>
      </c>
      <c r="M75" t="n">
        <v>31</v>
      </c>
      <c r="N75" t="n">
        <v>25.24</v>
      </c>
      <c r="O75" t="n">
        <v>18742.03</v>
      </c>
      <c r="P75" t="n">
        <v>304.85</v>
      </c>
      <c r="Q75" t="n">
        <v>446.57</v>
      </c>
      <c r="R75" t="n">
        <v>81.09999999999999</v>
      </c>
      <c r="S75" t="n">
        <v>40.63</v>
      </c>
      <c r="T75" t="n">
        <v>15035.98</v>
      </c>
      <c r="U75" t="n">
        <v>0.5</v>
      </c>
      <c r="V75" t="n">
        <v>0.75</v>
      </c>
      <c r="W75" t="n">
        <v>2.66</v>
      </c>
      <c r="X75" t="n">
        <v>0.92</v>
      </c>
      <c r="Y75" t="n">
        <v>0.5</v>
      </c>
      <c r="Z75" t="n">
        <v>10</v>
      </c>
    </row>
    <row r="76">
      <c r="A76" t="n">
        <v>7</v>
      </c>
      <c r="B76" t="n">
        <v>70</v>
      </c>
      <c r="C76" t="inlineStr">
        <is>
          <t xml:space="preserve">CONCLUIDO	</t>
        </is>
      </c>
      <c r="D76" t="n">
        <v>3.2654</v>
      </c>
      <c r="E76" t="n">
        <v>30.62</v>
      </c>
      <c r="F76" t="n">
        <v>27.59</v>
      </c>
      <c r="G76" t="n">
        <v>59.12</v>
      </c>
      <c r="H76" t="n">
        <v>0.9399999999999999</v>
      </c>
      <c r="I76" t="n">
        <v>28</v>
      </c>
      <c r="J76" t="n">
        <v>151.46</v>
      </c>
      <c r="K76" t="n">
        <v>47.83</v>
      </c>
      <c r="L76" t="n">
        <v>8</v>
      </c>
      <c r="M76" t="n">
        <v>26</v>
      </c>
      <c r="N76" t="n">
        <v>25.63</v>
      </c>
      <c r="O76" t="n">
        <v>18913.66</v>
      </c>
      <c r="P76" t="n">
        <v>301.73</v>
      </c>
      <c r="Q76" t="n">
        <v>446.57</v>
      </c>
      <c r="R76" t="n">
        <v>76.04000000000001</v>
      </c>
      <c r="S76" t="n">
        <v>40.63</v>
      </c>
      <c r="T76" t="n">
        <v>12529.71</v>
      </c>
      <c r="U76" t="n">
        <v>0.53</v>
      </c>
      <c r="V76" t="n">
        <v>0.75</v>
      </c>
      <c r="W76" t="n">
        <v>2.65</v>
      </c>
      <c r="X76" t="n">
        <v>0.76</v>
      </c>
      <c r="Y76" t="n">
        <v>0.5</v>
      </c>
      <c r="Z76" t="n">
        <v>10</v>
      </c>
    </row>
    <row r="77">
      <c r="A77" t="n">
        <v>8</v>
      </c>
      <c r="B77" t="n">
        <v>70</v>
      </c>
      <c r="C77" t="inlineStr">
        <is>
          <t xml:space="preserve">CONCLUIDO	</t>
        </is>
      </c>
      <c r="D77" t="n">
        <v>3.2826</v>
      </c>
      <c r="E77" t="n">
        <v>30.46</v>
      </c>
      <c r="F77" t="n">
        <v>27.51</v>
      </c>
      <c r="G77" t="n">
        <v>66.03</v>
      </c>
      <c r="H77" t="n">
        <v>1.04</v>
      </c>
      <c r="I77" t="n">
        <v>25</v>
      </c>
      <c r="J77" t="n">
        <v>152.85</v>
      </c>
      <c r="K77" t="n">
        <v>47.83</v>
      </c>
      <c r="L77" t="n">
        <v>9</v>
      </c>
      <c r="M77" t="n">
        <v>23</v>
      </c>
      <c r="N77" t="n">
        <v>26.03</v>
      </c>
      <c r="O77" t="n">
        <v>19085.83</v>
      </c>
      <c r="P77" t="n">
        <v>299.12</v>
      </c>
      <c r="Q77" t="n">
        <v>446.56</v>
      </c>
      <c r="R77" t="n">
        <v>73.39</v>
      </c>
      <c r="S77" t="n">
        <v>40.63</v>
      </c>
      <c r="T77" t="n">
        <v>11222.38</v>
      </c>
      <c r="U77" t="n">
        <v>0.55</v>
      </c>
      <c r="V77" t="n">
        <v>0.76</v>
      </c>
      <c r="W77" t="n">
        <v>2.65</v>
      </c>
      <c r="X77" t="n">
        <v>0.6899999999999999</v>
      </c>
      <c r="Y77" t="n">
        <v>0.5</v>
      </c>
      <c r="Z77" t="n">
        <v>10</v>
      </c>
    </row>
    <row r="78">
      <c r="A78" t="n">
        <v>9</v>
      </c>
      <c r="B78" t="n">
        <v>70</v>
      </c>
      <c r="C78" t="inlineStr">
        <is>
          <t xml:space="preserve">CONCLUIDO	</t>
        </is>
      </c>
      <c r="D78" t="n">
        <v>3.2946</v>
      </c>
      <c r="E78" t="n">
        <v>30.35</v>
      </c>
      <c r="F78" t="n">
        <v>27.46</v>
      </c>
      <c r="G78" t="n">
        <v>71.63</v>
      </c>
      <c r="H78" t="n">
        <v>1.15</v>
      </c>
      <c r="I78" t="n">
        <v>23</v>
      </c>
      <c r="J78" t="n">
        <v>154.25</v>
      </c>
      <c r="K78" t="n">
        <v>47.83</v>
      </c>
      <c r="L78" t="n">
        <v>10</v>
      </c>
      <c r="M78" t="n">
        <v>21</v>
      </c>
      <c r="N78" t="n">
        <v>26.43</v>
      </c>
      <c r="O78" t="n">
        <v>19258.55</v>
      </c>
      <c r="P78" t="n">
        <v>296.55</v>
      </c>
      <c r="Q78" t="n">
        <v>446.57</v>
      </c>
      <c r="R78" t="n">
        <v>71.91</v>
      </c>
      <c r="S78" t="n">
        <v>40.63</v>
      </c>
      <c r="T78" t="n">
        <v>10491.7</v>
      </c>
      <c r="U78" t="n">
        <v>0.5600000000000001</v>
      </c>
      <c r="V78" t="n">
        <v>0.76</v>
      </c>
      <c r="W78" t="n">
        <v>2.64</v>
      </c>
      <c r="X78" t="n">
        <v>0.63</v>
      </c>
      <c r="Y78" t="n">
        <v>0.5</v>
      </c>
      <c r="Z78" t="n">
        <v>10</v>
      </c>
    </row>
    <row r="79">
      <c r="A79" t="n">
        <v>10</v>
      </c>
      <c r="B79" t="n">
        <v>70</v>
      </c>
      <c r="C79" t="inlineStr">
        <is>
          <t xml:space="preserve">CONCLUIDO	</t>
        </is>
      </c>
      <c r="D79" t="n">
        <v>3.3078</v>
      </c>
      <c r="E79" t="n">
        <v>30.23</v>
      </c>
      <c r="F79" t="n">
        <v>27.4</v>
      </c>
      <c r="G79" t="n">
        <v>78.28</v>
      </c>
      <c r="H79" t="n">
        <v>1.25</v>
      </c>
      <c r="I79" t="n">
        <v>21</v>
      </c>
      <c r="J79" t="n">
        <v>155.66</v>
      </c>
      <c r="K79" t="n">
        <v>47.83</v>
      </c>
      <c r="L79" t="n">
        <v>11</v>
      </c>
      <c r="M79" t="n">
        <v>19</v>
      </c>
      <c r="N79" t="n">
        <v>26.83</v>
      </c>
      <c r="O79" t="n">
        <v>19431.82</v>
      </c>
      <c r="P79" t="n">
        <v>293.43</v>
      </c>
      <c r="Q79" t="n">
        <v>446.57</v>
      </c>
      <c r="R79" t="n">
        <v>69.73</v>
      </c>
      <c r="S79" t="n">
        <v>40.63</v>
      </c>
      <c r="T79" t="n">
        <v>9408.33</v>
      </c>
      <c r="U79" t="n">
        <v>0.58</v>
      </c>
      <c r="V79" t="n">
        <v>0.76</v>
      </c>
      <c r="W79" t="n">
        <v>2.64</v>
      </c>
      <c r="X79" t="n">
        <v>0.57</v>
      </c>
      <c r="Y79" t="n">
        <v>0.5</v>
      </c>
      <c r="Z79" t="n">
        <v>10</v>
      </c>
    </row>
    <row r="80">
      <c r="A80" t="n">
        <v>11</v>
      </c>
      <c r="B80" t="n">
        <v>70</v>
      </c>
      <c r="C80" t="inlineStr">
        <is>
          <t xml:space="preserve">CONCLUIDO	</t>
        </is>
      </c>
      <c r="D80" t="n">
        <v>3.3191</v>
      </c>
      <c r="E80" t="n">
        <v>30.13</v>
      </c>
      <c r="F80" t="n">
        <v>27.35</v>
      </c>
      <c r="G80" t="n">
        <v>86.37</v>
      </c>
      <c r="H80" t="n">
        <v>1.35</v>
      </c>
      <c r="I80" t="n">
        <v>19</v>
      </c>
      <c r="J80" t="n">
        <v>157.07</v>
      </c>
      <c r="K80" t="n">
        <v>47.83</v>
      </c>
      <c r="L80" t="n">
        <v>12</v>
      </c>
      <c r="M80" t="n">
        <v>17</v>
      </c>
      <c r="N80" t="n">
        <v>27.24</v>
      </c>
      <c r="O80" t="n">
        <v>19605.66</v>
      </c>
      <c r="P80" t="n">
        <v>292.59</v>
      </c>
      <c r="Q80" t="n">
        <v>446.56</v>
      </c>
      <c r="R80" t="n">
        <v>67.98999999999999</v>
      </c>
      <c r="S80" t="n">
        <v>40.63</v>
      </c>
      <c r="T80" t="n">
        <v>8550.110000000001</v>
      </c>
      <c r="U80" t="n">
        <v>0.6</v>
      </c>
      <c r="V80" t="n">
        <v>0.76</v>
      </c>
      <c r="W80" t="n">
        <v>2.65</v>
      </c>
      <c r="X80" t="n">
        <v>0.52</v>
      </c>
      <c r="Y80" t="n">
        <v>0.5</v>
      </c>
      <c r="Z80" t="n">
        <v>10</v>
      </c>
    </row>
    <row r="81">
      <c r="A81" t="n">
        <v>12</v>
      </c>
      <c r="B81" t="n">
        <v>70</v>
      </c>
      <c r="C81" t="inlineStr">
        <is>
          <t xml:space="preserve">CONCLUIDO	</t>
        </is>
      </c>
      <c r="D81" t="n">
        <v>3.3331</v>
      </c>
      <c r="E81" t="n">
        <v>30</v>
      </c>
      <c r="F81" t="n">
        <v>27.28</v>
      </c>
      <c r="G81" t="n">
        <v>96.29000000000001</v>
      </c>
      <c r="H81" t="n">
        <v>1.45</v>
      </c>
      <c r="I81" t="n">
        <v>17</v>
      </c>
      <c r="J81" t="n">
        <v>158.48</v>
      </c>
      <c r="K81" t="n">
        <v>47.83</v>
      </c>
      <c r="L81" t="n">
        <v>13</v>
      </c>
      <c r="M81" t="n">
        <v>15</v>
      </c>
      <c r="N81" t="n">
        <v>27.65</v>
      </c>
      <c r="O81" t="n">
        <v>19780.06</v>
      </c>
      <c r="P81" t="n">
        <v>289.12</v>
      </c>
      <c r="Q81" t="n">
        <v>446.58</v>
      </c>
      <c r="R81" t="n">
        <v>66.05</v>
      </c>
      <c r="S81" t="n">
        <v>40.63</v>
      </c>
      <c r="T81" t="n">
        <v>7589.19</v>
      </c>
      <c r="U81" t="n">
        <v>0.62</v>
      </c>
      <c r="V81" t="n">
        <v>0.76</v>
      </c>
      <c r="W81" t="n">
        <v>2.64</v>
      </c>
      <c r="X81" t="n">
        <v>0.45</v>
      </c>
      <c r="Y81" t="n">
        <v>0.5</v>
      </c>
      <c r="Z81" t="n">
        <v>10</v>
      </c>
    </row>
    <row r="82">
      <c r="A82" t="n">
        <v>13</v>
      </c>
      <c r="B82" t="n">
        <v>70</v>
      </c>
      <c r="C82" t="inlineStr">
        <is>
          <t xml:space="preserve">CONCLUIDO	</t>
        </is>
      </c>
      <c r="D82" t="n">
        <v>3.3392</v>
      </c>
      <c r="E82" t="n">
        <v>29.95</v>
      </c>
      <c r="F82" t="n">
        <v>27.26</v>
      </c>
      <c r="G82" t="n">
        <v>102.21</v>
      </c>
      <c r="H82" t="n">
        <v>1.55</v>
      </c>
      <c r="I82" t="n">
        <v>16</v>
      </c>
      <c r="J82" t="n">
        <v>159.9</v>
      </c>
      <c r="K82" t="n">
        <v>47.83</v>
      </c>
      <c r="L82" t="n">
        <v>14</v>
      </c>
      <c r="M82" t="n">
        <v>14</v>
      </c>
      <c r="N82" t="n">
        <v>28.07</v>
      </c>
      <c r="O82" t="n">
        <v>19955.16</v>
      </c>
      <c r="P82" t="n">
        <v>287.74</v>
      </c>
      <c r="Q82" t="n">
        <v>446.57</v>
      </c>
      <c r="R82" t="n">
        <v>65.2</v>
      </c>
      <c r="S82" t="n">
        <v>40.63</v>
      </c>
      <c r="T82" t="n">
        <v>7168.59</v>
      </c>
      <c r="U82" t="n">
        <v>0.62</v>
      </c>
      <c r="V82" t="n">
        <v>0.76</v>
      </c>
      <c r="W82" t="n">
        <v>2.64</v>
      </c>
      <c r="X82" t="n">
        <v>0.43</v>
      </c>
      <c r="Y82" t="n">
        <v>0.5</v>
      </c>
      <c r="Z82" t="n">
        <v>10</v>
      </c>
    </row>
    <row r="83">
      <c r="A83" t="n">
        <v>14</v>
      </c>
      <c r="B83" t="n">
        <v>70</v>
      </c>
      <c r="C83" t="inlineStr">
        <is>
          <t xml:space="preserve">CONCLUIDO	</t>
        </is>
      </c>
      <c r="D83" t="n">
        <v>3.347</v>
      </c>
      <c r="E83" t="n">
        <v>29.88</v>
      </c>
      <c r="F83" t="n">
        <v>27.22</v>
      </c>
      <c r="G83" t="n">
        <v>108.86</v>
      </c>
      <c r="H83" t="n">
        <v>1.65</v>
      </c>
      <c r="I83" t="n">
        <v>15</v>
      </c>
      <c r="J83" t="n">
        <v>161.32</v>
      </c>
      <c r="K83" t="n">
        <v>47.83</v>
      </c>
      <c r="L83" t="n">
        <v>15</v>
      </c>
      <c r="M83" t="n">
        <v>13</v>
      </c>
      <c r="N83" t="n">
        <v>28.5</v>
      </c>
      <c r="O83" t="n">
        <v>20130.71</v>
      </c>
      <c r="P83" t="n">
        <v>285.17</v>
      </c>
      <c r="Q83" t="n">
        <v>446.56</v>
      </c>
      <c r="R83" t="n">
        <v>63.95</v>
      </c>
      <c r="S83" t="n">
        <v>40.63</v>
      </c>
      <c r="T83" t="n">
        <v>6548.85</v>
      </c>
      <c r="U83" t="n">
        <v>0.64</v>
      </c>
      <c r="V83" t="n">
        <v>0.76</v>
      </c>
      <c r="W83" t="n">
        <v>2.63</v>
      </c>
      <c r="X83" t="n">
        <v>0.39</v>
      </c>
      <c r="Y83" t="n">
        <v>0.5</v>
      </c>
      <c r="Z83" t="n">
        <v>10</v>
      </c>
    </row>
    <row r="84">
      <c r="A84" t="n">
        <v>15</v>
      </c>
      <c r="B84" t="n">
        <v>70</v>
      </c>
      <c r="C84" t="inlineStr">
        <is>
          <t xml:space="preserve">CONCLUIDO	</t>
        </is>
      </c>
      <c r="D84" t="n">
        <v>3.3525</v>
      </c>
      <c r="E84" t="n">
        <v>29.83</v>
      </c>
      <c r="F84" t="n">
        <v>27.2</v>
      </c>
      <c r="G84" t="n">
        <v>116.55</v>
      </c>
      <c r="H84" t="n">
        <v>1.74</v>
      </c>
      <c r="I84" t="n">
        <v>14</v>
      </c>
      <c r="J84" t="n">
        <v>162.75</v>
      </c>
      <c r="K84" t="n">
        <v>47.83</v>
      </c>
      <c r="L84" t="n">
        <v>16</v>
      </c>
      <c r="M84" t="n">
        <v>12</v>
      </c>
      <c r="N84" t="n">
        <v>28.92</v>
      </c>
      <c r="O84" t="n">
        <v>20306.85</v>
      </c>
      <c r="P84" t="n">
        <v>284.05</v>
      </c>
      <c r="Q84" t="n">
        <v>446.56</v>
      </c>
      <c r="R84" t="n">
        <v>63.23</v>
      </c>
      <c r="S84" t="n">
        <v>40.63</v>
      </c>
      <c r="T84" t="n">
        <v>6195.06</v>
      </c>
      <c r="U84" t="n">
        <v>0.64</v>
      </c>
      <c r="V84" t="n">
        <v>0.76</v>
      </c>
      <c r="W84" t="n">
        <v>2.63</v>
      </c>
      <c r="X84" t="n">
        <v>0.37</v>
      </c>
      <c r="Y84" t="n">
        <v>0.5</v>
      </c>
      <c r="Z84" t="n">
        <v>10</v>
      </c>
    </row>
    <row r="85">
      <c r="A85" t="n">
        <v>16</v>
      </c>
      <c r="B85" t="n">
        <v>70</v>
      </c>
      <c r="C85" t="inlineStr">
        <is>
          <t xml:space="preserve">CONCLUIDO	</t>
        </is>
      </c>
      <c r="D85" t="n">
        <v>3.3585</v>
      </c>
      <c r="E85" t="n">
        <v>29.78</v>
      </c>
      <c r="F85" t="n">
        <v>27.17</v>
      </c>
      <c r="G85" t="n">
        <v>125.41</v>
      </c>
      <c r="H85" t="n">
        <v>1.83</v>
      </c>
      <c r="I85" t="n">
        <v>13</v>
      </c>
      <c r="J85" t="n">
        <v>164.19</v>
      </c>
      <c r="K85" t="n">
        <v>47.83</v>
      </c>
      <c r="L85" t="n">
        <v>17</v>
      </c>
      <c r="M85" t="n">
        <v>11</v>
      </c>
      <c r="N85" t="n">
        <v>29.36</v>
      </c>
      <c r="O85" t="n">
        <v>20483.57</v>
      </c>
      <c r="P85" t="n">
        <v>281.74</v>
      </c>
      <c r="Q85" t="n">
        <v>446.57</v>
      </c>
      <c r="R85" t="n">
        <v>62.4</v>
      </c>
      <c r="S85" t="n">
        <v>40.63</v>
      </c>
      <c r="T85" t="n">
        <v>5786.22</v>
      </c>
      <c r="U85" t="n">
        <v>0.65</v>
      </c>
      <c r="V85" t="n">
        <v>0.76</v>
      </c>
      <c r="W85" t="n">
        <v>2.63</v>
      </c>
      <c r="X85" t="n">
        <v>0.34</v>
      </c>
      <c r="Y85" t="n">
        <v>0.5</v>
      </c>
      <c r="Z85" t="n">
        <v>10</v>
      </c>
    </row>
    <row r="86">
      <c r="A86" t="n">
        <v>17</v>
      </c>
      <c r="B86" t="n">
        <v>70</v>
      </c>
      <c r="C86" t="inlineStr">
        <is>
          <t xml:space="preserve">CONCLUIDO	</t>
        </is>
      </c>
      <c r="D86" t="n">
        <v>3.3571</v>
      </c>
      <c r="E86" t="n">
        <v>29.79</v>
      </c>
      <c r="F86" t="n">
        <v>27.18</v>
      </c>
      <c r="G86" t="n">
        <v>125.47</v>
      </c>
      <c r="H86" t="n">
        <v>1.93</v>
      </c>
      <c r="I86" t="n">
        <v>13</v>
      </c>
      <c r="J86" t="n">
        <v>165.62</v>
      </c>
      <c r="K86" t="n">
        <v>47.83</v>
      </c>
      <c r="L86" t="n">
        <v>18</v>
      </c>
      <c r="M86" t="n">
        <v>11</v>
      </c>
      <c r="N86" t="n">
        <v>29.8</v>
      </c>
      <c r="O86" t="n">
        <v>20660.89</v>
      </c>
      <c r="P86" t="n">
        <v>279.99</v>
      </c>
      <c r="Q86" t="n">
        <v>446.56</v>
      </c>
      <c r="R86" t="n">
        <v>62.96</v>
      </c>
      <c r="S86" t="n">
        <v>40.63</v>
      </c>
      <c r="T86" t="n">
        <v>6063.24</v>
      </c>
      <c r="U86" t="n">
        <v>0.65</v>
      </c>
      <c r="V86" t="n">
        <v>0.76</v>
      </c>
      <c r="W86" t="n">
        <v>2.63</v>
      </c>
      <c r="X86" t="n">
        <v>0.36</v>
      </c>
      <c r="Y86" t="n">
        <v>0.5</v>
      </c>
      <c r="Z86" t="n">
        <v>10</v>
      </c>
    </row>
    <row r="87">
      <c r="A87" t="n">
        <v>18</v>
      </c>
      <c r="B87" t="n">
        <v>70</v>
      </c>
      <c r="C87" t="inlineStr">
        <is>
          <t xml:space="preserve">CONCLUIDO	</t>
        </is>
      </c>
      <c r="D87" t="n">
        <v>3.3659</v>
      </c>
      <c r="E87" t="n">
        <v>29.71</v>
      </c>
      <c r="F87" t="n">
        <v>27.13</v>
      </c>
      <c r="G87" t="n">
        <v>135.67</v>
      </c>
      <c r="H87" t="n">
        <v>2.02</v>
      </c>
      <c r="I87" t="n">
        <v>12</v>
      </c>
      <c r="J87" t="n">
        <v>167.07</v>
      </c>
      <c r="K87" t="n">
        <v>47.83</v>
      </c>
      <c r="L87" t="n">
        <v>19</v>
      </c>
      <c r="M87" t="n">
        <v>10</v>
      </c>
      <c r="N87" t="n">
        <v>30.24</v>
      </c>
      <c r="O87" t="n">
        <v>20838.81</v>
      </c>
      <c r="P87" t="n">
        <v>277.99</v>
      </c>
      <c r="Q87" t="n">
        <v>446.56</v>
      </c>
      <c r="R87" t="n">
        <v>61.24</v>
      </c>
      <c r="S87" t="n">
        <v>40.63</v>
      </c>
      <c r="T87" t="n">
        <v>5208.17</v>
      </c>
      <c r="U87" t="n">
        <v>0.66</v>
      </c>
      <c r="V87" t="n">
        <v>0.77</v>
      </c>
      <c r="W87" t="n">
        <v>2.63</v>
      </c>
      <c r="X87" t="n">
        <v>0.31</v>
      </c>
      <c r="Y87" t="n">
        <v>0.5</v>
      </c>
      <c r="Z87" t="n">
        <v>10</v>
      </c>
    </row>
    <row r="88">
      <c r="A88" t="n">
        <v>19</v>
      </c>
      <c r="B88" t="n">
        <v>70</v>
      </c>
      <c r="C88" t="inlineStr">
        <is>
          <t xml:space="preserve">CONCLUIDO	</t>
        </is>
      </c>
      <c r="D88" t="n">
        <v>3.3724</v>
      </c>
      <c r="E88" t="n">
        <v>29.65</v>
      </c>
      <c r="F88" t="n">
        <v>27.11</v>
      </c>
      <c r="G88" t="n">
        <v>147.85</v>
      </c>
      <c r="H88" t="n">
        <v>2.1</v>
      </c>
      <c r="I88" t="n">
        <v>11</v>
      </c>
      <c r="J88" t="n">
        <v>168.51</v>
      </c>
      <c r="K88" t="n">
        <v>47.83</v>
      </c>
      <c r="L88" t="n">
        <v>20</v>
      </c>
      <c r="M88" t="n">
        <v>9</v>
      </c>
      <c r="N88" t="n">
        <v>30.69</v>
      </c>
      <c r="O88" t="n">
        <v>21017.33</v>
      </c>
      <c r="P88" t="n">
        <v>275.32</v>
      </c>
      <c r="Q88" t="n">
        <v>446.56</v>
      </c>
      <c r="R88" t="n">
        <v>60.19</v>
      </c>
      <c r="S88" t="n">
        <v>40.63</v>
      </c>
      <c r="T88" t="n">
        <v>4688.38</v>
      </c>
      <c r="U88" t="n">
        <v>0.68</v>
      </c>
      <c r="V88" t="n">
        <v>0.77</v>
      </c>
      <c r="W88" t="n">
        <v>2.63</v>
      </c>
      <c r="X88" t="n">
        <v>0.28</v>
      </c>
      <c r="Y88" t="n">
        <v>0.5</v>
      </c>
      <c r="Z88" t="n">
        <v>10</v>
      </c>
    </row>
    <row r="89">
      <c r="A89" t="n">
        <v>20</v>
      </c>
      <c r="B89" t="n">
        <v>70</v>
      </c>
      <c r="C89" t="inlineStr">
        <is>
          <t xml:space="preserve">CONCLUIDO	</t>
        </is>
      </c>
      <c r="D89" t="n">
        <v>3.3726</v>
      </c>
      <c r="E89" t="n">
        <v>29.65</v>
      </c>
      <c r="F89" t="n">
        <v>27.11</v>
      </c>
      <c r="G89" t="n">
        <v>147.85</v>
      </c>
      <c r="H89" t="n">
        <v>2.19</v>
      </c>
      <c r="I89" t="n">
        <v>11</v>
      </c>
      <c r="J89" t="n">
        <v>169.97</v>
      </c>
      <c r="K89" t="n">
        <v>47.83</v>
      </c>
      <c r="L89" t="n">
        <v>21</v>
      </c>
      <c r="M89" t="n">
        <v>9</v>
      </c>
      <c r="N89" t="n">
        <v>31.14</v>
      </c>
      <c r="O89" t="n">
        <v>21196.47</v>
      </c>
      <c r="P89" t="n">
        <v>274.68</v>
      </c>
      <c r="Q89" t="n">
        <v>446.56</v>
      </c>
      <c r="R89" t="n">
        <v>60.28</v>
      </c>
      <c r="S89" t="n">
        <v>40.63</v>
      </c>
      <c r="T89" t="n">
        <v>4733.18</v>
      </c>
      <c r="U89" t="n">
        <v>0.67</v>
      </c>
      <c r="V89" t="n">
        <v>0.77</v>
      </c>
      <c r="W89" t="n">
        <v>2.63</v>
      </c>
      <c r="X89" t="n">
        <v>0.28</v>
      </c>
      <c r="Y89" t="n">
        <v>0.5</v>
      </c>
      <c r="Z89" t="n">
        <v>10</v>
      </c>
    </row>
    <row r="90">
      <c r="A90" t="n">
        <v>21</v>
      </c>
      <c r="B90" t="n">
        <v>70</v>
      </c>
      <c r="C90" t="inlineStr">
        <is>
          <t xml:space="preserve">CONCLUIDO	</t>
        </is>
      </c>
      <c r="D90" t="n">
        <v>3.3784</v>
      </c>
      <c r="E90" t="n">
        <v>29.6</v>
      </c>
      <c r="F90" t="n">
        <v>27.08</v>
      </c>
      <c r="G90" t="n">
        <v>162.49</v>
      </c>
      <c r="H90" t="n">
        <v>2.28</v>
      </c>
      <c r="I90" t="n">
        <v>10</v>
      </c>
      <c r="J90" t="n">
        <v>171.42</v>
      </c>
      <c r="K90" t="n">
        <v>47.83</v>
      </c>
      <c r="L90" t="n">
        <v>22</v>
      </c>
      <c r="M90" t="n">
        <v>8</v>
      </c>
      <c r="N90" t="n">
        <v>31.6</v>
      </c>
      <c r="O90" t="n">
        <v>21376.23</v>
      </c>
      <c r="P90" t="n">
        <v>271.67</v>
      </c>
      <c r="Q90" t="n">
        <v>446.56</v>
      </c>
      <c r="R90" t="n">
        <v>59.58</v>
      </c>
      <c r="S90" t="n">
        <v>40.63</v>
      </c>
      <c r="T90" t="n">
        <v>4388.63</v>
      </c>
      <c r="U90" t="n">
        <v>0.68</v>
      </c>
      <c r="V90" t="n">
        <v>0.77</v>
      </c>
      <c r="W90" t="n">
        <v>2.62</v>
      </c>
      <c r="X90" t="n">
        <v>0.25</v>
      </c>
      <c r="Y90" t="n">
        <v>0.5</v>
      </c>
      <c r="Z90" t="n">
        <v>10</v>
      </c>
    </row>
    <row r="91">
      <c r="A91" t="n">
        <v>22</v>
      </c>
      <c r="B91" t="n">
        <v>70</v>
      </c>
      <c r="C91" t="inlineStr">
        <is>
          <t xml:space="preserve">CONCLUIDO	</t>
        </is>
      </c>
      <c r="D91" t="n">
        <v>3.3781</v>
      </c>
      <c r="E91" t="n">
        <v>29.6</v>
      </c>
      <c r="F91" t="n">
        <v>27.09</v>
      </c>
      <c r="G91" t="n">
        <v>162.51</v>
      </c>
      <c r="H91" t="n">
        <v>2.36</v>
      </c>
      <c r="I91" t="n">
        <v>10</v>
      </c>
      <c r="J91" t="n">
        <v>172.89</v>
      </c>
      <c r="K91" t="n">
        <v>47.83</v>
      </c>
      <c r="L91" t="n">
        <v>23</v>
      </c>
      <c r="M91" t="n">
        <v>8</v>
      </c>
      <c r="N91" t="n">
        <v>32.06</v>
      </c>
      <c r="O91" t="n">
        <v>21556.61</v>
      </c>
      <c r="P91" t="n">
        <v>269.43</v>
      </c>
      <c r="Q91" t="n">
        <v>446.56</v>
      </c>
      <c r="R91" t="n">
        <v>59.5</v>
      </c>
      <c r="S91" t="n">
        <v>40.63</v>
      </c>
      <c r="T91" t="n">
        <v>4351.52</v>
      </c>
      <c r="U91" t="n">
        <v>0.68</v>
      </c>
      <c r="V91" t="n">
        <v>0.77</v>
      </c>
      <c r="W91" t="n">
        <v>2.63</v>
      </c>
      <c r="X91" t="n">
        <v>0.26</v>
      </c>
      <c r="Y91" t="n">
        <v>0.5</v>
      </c>
      <c r="Z91" t="n">
        <v>10</v>
      </c>
    </row>
    <row r="92">
      <c r="A92" t="n">
        <v>23</v>
      </c>
      <c r="B92" t="n">
        <v>70</v>
      </c>
      <c r="C92" t="inlineStr">
        <is>
          <t xml:space="preserve">CONCLUIDO	</t>
        </is>
      </c>
      <c r="D92" t="n">
        <v>3.3853</v>
      </c>
      <c r="E92" t="n">
        <v>29.54</v>
      </c>
      <c r="F92" t="n">
        <v>27.05</v>
      </c>
      <c r="G92" t="n">
        <v>180.34</v>
      </c>
      <c r="H92" t="n">
        <v>2.44</v>
      </c>
      <c r="I92" t="n">
        <v>9</v>
      </c>
      <c r="J92" t="n">
        <v>174.35</v>
      </c>
      <c r="K92" t="n">
        <v>47.83</v>
      </c>
      <c r="L92" t="n">
        <v>24</v>
      </c>
      <c r="M92" t="n">
        <v>7</v>
      </c>
      <c r="N92" t="n">
        <v>32.53</v>
      </c>
      <c r="O92" t="n">
        <v>21737.62</v>
      </c>
      <c r="P92" t="n">
        <v>265.23</v>
      </c>
      <c r="Q92" t="n">
        <v>446.56</v>
      </c>
      <c r="R92" t="n">
        <v>58.61</v>
      </c>
      <c r="S92" t="n">
        <v>40.63</v>
      </c>
      <c r="T92" t="n">
        <v>3912.15</v>
      </c>
      <c r="U92" t="n">
        <v>0.6899999999999999</v>
      </c>
      <c r="V92" t="n">
        <v>0.77</v>
      </c>
      <c r="W92" t="n">
        <v>2.62</v>
      </c>
      <c r="X92" t="n">
        <v>0.22</v>
      </c>
      <c r="Y92" t="n">
        <v>0.5</v>
      </c>
      <c r="Z92" t="n">
        <v>10</v>
      </c>
    </row>
    <row r="93">
      <c r="A93" t="n">
        <v>24</v>
      </c>
      <c r="B93" t="n">
        <v>70</v>
      </c>
      <c r="C93" t="inlineStr">
        <is>
          <t xml:space="preserve">CONCLUIDO	</t>
        </is>
      </c>
      <c r="D93" t="n">
        <v>3.3846</v>
      </c>
      <c r="E93" t="n">
        <v>29.55</v>
      </c>
      <c r="F93" t="n">
        <v>27.06</v>
      </c>
      <c r="G93" t="n">
        <v>180.38</v>
      </c>
      <c r="H93" t="n">
        <v>2.52</v>
      </c>
      <c r="I93" t="n">
        <v>9</v>
      </c>
      <c r="J93" t="n">
        <v>175.83</v>
      </c>
      <c r="K93" t="n">
        <v>47.83</v>
      </c>
      <c r="L93" t="n">
        <v>25</v>
      </c>
      <c r="M93" t="n">
        <v>7</v>
      </c>
      <c r="N93" t="n">
        <v>33</v>
      </c>
      <c r="O93" t="n">
        <v>21919.27</v>
      </c>
      <c r="P93" t="n">
        <v>267.07</v>
      </c>
      <c r="Q93" t="n">
        <v>446.57</v>
      </c>
      <c r="R93" t="n">
        <v>58.7</v>
      </c>
      <c r="S93" t="n">
        <v>40.63</v>
      </c>
      <c r="T93" t="n">
        <v>3956.9</v>
      </c>
      <c r="U93" t="n">
        <v>0.6899999999999999</v>
      </c>
      <c r="V93" t="n">
        <v>0.77</v>
      </c>
      <c r="W93" t="n">
        <v>2.62</v>
      </c>
      <c r="X93" t="n">
        <v>0.23</v>
      </c>
      <c r="Y93" t="n">
        <v>0.5</v>
      </c>
      <c r="Z93" t="n">
        <v>10</v>
      </c>
    </row>
    <row r="94">
      <c r="A94" t="n">
        <v>25</v>
      </c>
      <c r="B94" t="n">
        <v>70</v>
      </c>
      <c r="C94" t="inlineStr">
        <is>
          <t xml:space="preserve">CONCLUIDO	</t>
        </is>
      </c>
      <c r="D94" t="n">
        <v>3.3836</v>
      </c>
      <c r="E94" t="n">
        <v>29.55</v>
      </c>
      <c r="F94" t="n">
        <v>27.07</v>
      </c>
      <c r="G94" t="n">
        <v>180.44</v>
      </c>
      <c r="H94" t="n">
        <v>2.6</v>
      </c>
      <c r="I94" t="n">
        <v>9</v>
      </c>
      <c r="J94" t="n">
        <v>177.3</v>
      </c>
      <c r="K94" t="n">
        <v>47.83</v>
      </c>
      <c r="L94" t="n">
        <v>26</v>
      </c>
      <c r="M94" t="n">
        <v>7</v>
      </c>
      <c r="N94" t="n">
        <v>33.48</v>
      </c>
      <c r="O94" t="n">
        <v>22101.56</v>
      </c>
      <c r="P94" t="n">
        <v>262.58</v>
      </c>
      <c r="Q94" t="n">
        <v>446.56</v>
      </c>
      <c r="R94" t="n">
        <v>59.07</v>
      </c>
      <c r="S94" t="n">
        <v>40.63</v>
      </c>
      <c r="T94" t="n">
        <v>4141.49</v>
      </c>
      <c r="U94" t="n">
        <v>0.6899999999999999</v>
      </c>
      <c r="V94" t="n">
        <v>0.77</v>
      </c>
      <c r="W94" t="n">
        <v>2.62</v>
      </c>
      <c r="X94" t="n">
        <v>0.24</v>
      </c>
      <c r="Y94" t="n">
        <v>0.5</v>
      </c>
      <c r="Z94" t="n">
        <v>10</v>
      </c>
    </row>
    <row r="95">
      <c r="A95" t="n">
        <v>26</v>
      </c>
      <c r="B95" t="n">
        <v>70</v>
      </c>
      <c r="C95" t="inlineStr">
        <is>
          <t xml:space="preserve">CONCLUIDO	</t>
        </is>
      </c>
      <c r="D95" t="n">
        <v>3.3914</v>
      </c>
      <c r="E95" t="n">
        <v>29.49</v>
      </c>
      <c r="F95" t="n">
        <v>27.03</v>
      </c>
      <c r="G95" t="n">
        <v>202.7</v>
      </c>
      <c r="H95" t="n">
        <v>2.68</v>
      </c>
      <c r="I95" t="n">
        <v>8</v>
      </c>
      <c r="J95" t="n">
        <v>178.79</v>
      </c>
      <c r="K95" t="n">
        <v>47.83</v>
      </c>
      <c r="L95" t="n">
        <v>27</v>
      </c>
      <c r="M95" t="n">
        <v>5</v>
      </c>
      <c r="N95" t="n">
        <v>33.96</v>
      </c>
      <c r="O95" t="n">
        <v>22284.51</v>
      </c>
      <c r="P95" t="n">
        <v>260.19</v>
      </c>
      <c r="Q95" t="n">
        <v>446.56</v>
      </c>
      <c r="R95" t="n">
        <v>57.7</v>
      </c>
      <c r="S95" t="n">
        <v>40.63</v>
      </c>
      <c r="T95" t="n">
        <v>3460.52</v>
      </c>
      <c r="U95" t="n">
        <v>0.7</v>
      </c>
      <c r="V95" t="n">
        <v>0.77</v>
      </c>
      <c r="W95" t="n">
        <v>2.62</v>
      </c>
      <c r="X95" t="n">
        <v>0.2</v>
      </c>
      <c r="Y95" t="n">
        <v>0.5</v>
      </c>
      <c r="Z95" t="n">
        <v>10</v>
      </c>
    </row>
    <row r="96">
      <c r="A96" t="n">
        <v>27</v>
      </c>
      <c r="B96" t="n">
        <v>70</v>
      </c>
      <c r="C96" t="inlineStr">
        <is>
          <t xml:space="preserve">CONCLUIDO	</t>
        </is>
      </c>
      <c r="D96" t="n">
        <v>3.3915</v>
      </c>
      <c r="E96" t="n">
        <v>29.49</v>
      </c>
      <c r="F96" t="n">
        <v>27.03</v>
      </c>
      <c r="G96" t="n">
        <v>202.7</v>
      </c>
      <c r="H96" t="n">
        <v>2.75</v>
      </c>
      <c r="I96" t="n">
        <v>8</v>
      </c>
      <c r="J96" t="n">
        <v>180.28</v>
      </c>
      <c r="K96" t="n">
        <v>47.83</v>
      </c>
      <c r="L96" t="n">
        <v>28</v>
      </c>
      <c r="M96" t="n">
        <v>3</v>
      </c>
      <c r="N96" t="n">
        <v>34.45</v>
      </c>
      <c r="O96" t="n">
        <v>22468.11</v>
      </c>
      <c r="P96" t="n">
        <v>260.59</v>
      </c>
      <c r="Q96" t="n">
        <v>446.56</v>
      </c>
      <c r="R96" t="n">
        <v>57.56</v>
      </c>
      <c r="S96" t="n">
        <v>40.63</v>
      </c>
      <c r="T96" t="n">
        <v>3389.14</v>
      </c>
      <c r="U96" t="n">
        <v>0.71</v>
      </c>
      <c r="V96" t="n">
        <v>0.77</v>
      </c>
      <c r="W96" t="n">
        <v>2.63</v>
      </c>
      <c r="X96" t="n">
        <v>0.2</v>
      </c>
      <c r="Y96" t="n">
        <v>0.5</v>
      </c>
      <c r="Z96" t="n">
        <v>10</v>
      </c>
    </row>
    <row r="97">
      <c r="A97" t="n">
        <v>28</v>
      </c>
      <c r="B97" t="n">
        <v>70</v>
      </c>
      <c r="C97" t="inlineStr">
        <is>
          <t xml:space="preserve">CONCLUIDO	</t>
        </is>
      </c>
      <c r="D97" t="n">
        <v>3.393</v>
      </c>
      <c r="E97" t="n">
        <v>29.47</v>
      </c>
      <c r="F97" t="n">
        <v>27.01</v>
      </c>
      <c r="G97" t="n">
        <v>202.6</v>
      </c>
      <c r="H97" t="n">
        <v>2.83</v>
      </c>
      <c r="I97" t="n">
        <v>8</v>
      </c>
      <c r="J97" t="n">
        <v>181.77</v>
      </c>
      <c r="K97" t="n">
        <v>47.83</v>
      </c>
      <c r="L97" t="n">
        <v>29</v>
      </c>
      <c r="M97" t="n">
        <v>2</v>
      </c>
      <c r="N97" t="n">
        <v>34.94</v>
      </c>
      <c r="O97" t="n">
        <v>22652.51</v>
      </c>
      <c r="P97" t="n">
        <v>261.31</v>
      </c>
      <c r="Q97" t="n">
        <v>446.56</v>
      </c>
      <c r="R97" t="n">
        <v>57.14</v>
      </c>
      <c r="S97" t="n">
        <v>40.63</v>
      </c>
      <c r="T97" t="n">
        <v>3180.15</v>
      </c>
      <c r="U97" t="n">
        <v>0.71</v>
      </c>
      <c r="V97" t="n">
        <v>0.77</v>
      </c>
      <c r="W97" t="n">
        <v>2.62</v>
      </c>
      <c r="X97" t="n">
        <v>0.19</v>
      </c>
      <c r="Y97" t="n">
        <v>0.5</v>
      </c>
      <c r="Z97" t="n">
        <v>10</v>
      </c>
    </row>
    <row r="98">
      <c r="A98" t="n">
        <v>29</v>
      </c>
      <c r="B98" t="n">
        <v>70</v>
      </c>
      <c r="C98" t="inlineStr">
        <is>
          <t xml:space="preserve">CONCLUIDO	</t>
        </is>
      </c>
      <c r="D98" t="n">
        <v>3.3922</v>
      </c>
      <c r="E98" t="n">
        <v>29.48</v>
      </c>
      <c r="F98" t="n">
        <v>27.02</v>
      </c>
      <c r="G98" t="n">
        <v>202.65</v>
      </c>
      <c r="H98" t="n">
        <v>2.9</v>
      </c>
      <c r="I98" t="n">
        <v>8</v>
      </c>
      <c r="J98" t="n">
        <v>183.27</v>
      </c>
      <c r="K98" t="n">
        <v>47.83</v>
      </c>
      <c r="L98" t="n">
        <v>30</v>
      </c>
      <c r="M98" t="n">
        <v>1</v>
      </c>
      <c r="N98" t="n">
        <v>35.44</v>
      </c>
      <c r="O98" t="n">
        <v>22837.46</v>
      </c>
      <c r="P98" t="n">
        <v>262.22</v>
      </c>
      <c r="Q98" t="n">
        <v>446.56</v>
      </c>
      <c r="R98" t="n">
        <v>57.33</v>
      </c>
      <c r="S98" t="n">
        <v>40.63</v>
      </c>
      <c r="T98" t="n">
        <v>3276.04</v>
      </c>
      <c r="U98" t="n">
        <v>0.71</v>
      </c>
      <c r="V98" t="n">
        <v>0.77</v>
      </c>
      <c r="W98" t="n">
        <v>2.63</v>
      </c>
      <c r="X98" t="n">
        <v>0.19</v>
      </c>
      <c r="Y98" t="n">
        <v>0.5</v>
      </c>
      <c r="Z98" t="n">
        <v>10</v>
      </c>
    </row>
    <row r="99">
      <c r="A99" t="n">
        <v>30</v>
      </c>
      <c r="B99" t="n">
        <v>70</v>
      </c>
      <c r="C99" t="inlineStr">
        <is>
          <t xml:space="preserve">CONCLUIDO	</t>
        </is>
      </c>
      <c r="D99" t="n">
        <v>3.3918</v>
      </c>
      <c r="E99" t="n">
        <v>29.48</v>
      </c>
      <c r="F99" t="n">
        <v>27.02</v>
      </c>
      <c r="G99" t="n">
        <v>202.68</v>
      </c>
      <c r="H99" t="n">
        <v>2.98</v>
      </c>
      <c r="I99" t="n">
        <v>8</v>
      </c>
      <c r="J99" t="n">
        <v>184.78</v>
      </c>
      <c r="K99" t="n">
        <v>47.83</v>
      </c>
      <c r="L99" t="n">
        <v>31</v>
      </c>
      <c r="M99" t="n">
        <v>0</v>
      </c>
      <c r="N99" t="n">
        <v>35.95</v>
      </c>
      <c r="O99" t="n">
        <v>23023.09</v>
      </c>
      <c r="P99" t="n">
        <v>264.01</v>
      </c>
      <c r="Q99" t="n">
        <v>446.56</v>
      </c>
      <c r="R99" t="n">
        <v>57.41</v>
      </c>
      <c r="S99" t="n">
        <v>40.63</v>
      </c>
      <c r="T99" t="n">
        <v>3316.99</v>
      </c>
      <c r="U99" t="n">
        <v>0.71</v>
      </c>
      <c r="V99" t="n">
        <v>0.77</v>
      </c>
      <c r="W99" t="n">
        <v>2.63</v>
      </c>
      <c r="X99" t="n">
        <v>0.2</v>
      </c>
      <c r="Y99" t="n">
        <v>0.5</v>
      </c>
      <c r="Z99" t="n">
        <v>10</v>
      </c>
    </row>
    <row r="100">
      <c r="A100" t="n">
        <v>0</v>
      </c>
      <c r="B100" t="n">
        <v>90</v>
      </c>
      <c r="C100" t="inlineStr">
        <is>
          <t xml:space="preserve">CONCLUIDO	</t>
        </is>
      </c>
      <c r="D100" t="n">
        <v>1.9005</v>
      </c>
      <c r="E100" t="n">
        <v>52.62</v>
      </c>
      <c r="F100" t="n">
        <v>37.51</v>
      </c>
      <c r="G100" t="n">
        <v>6.3</v>
      </c>
      <c r="H100" t="n">
        <v>0.1</v>
      </c>
      <c r="I100" t="n">
        <v>357</v>
      </c>
      <c r="J100" t="n">
        <v>176.73</v>
      </c>
      <c r="K100" t="n">
        <v>52.44</v>
      </c>
      <c r="L100" t="n">
        <v>1</v>
      </c>
      <c r="M100" t="n">
        <v>355</v>
      </c>
      <c r="N100" t="n">
        <v>33.29</v>
      </c>
      <c r="O100" t="n">
        <v>22031.19</v>
      </c>
      <c r="P100" t="n">
        <v>492.39</v>
      </c>
      <c r="Q100" t="n">
        <v>446.72</v>
      </c>
      <c r="R100" t="n">
        <v>399.35</v>
      </c>
      <c r="S100" t="n">
        <v>40.63</v>
      </c>
      <c r="T100" t="n">
        <v>172537.93</v>
      </c>
      <c r="U100" t="n">
        <v>0.1</v>
      </c>
      <c r="V100" t="n">
        <v>0.55</v>
      </c>
      <c r="W100" t="n">
        <v>3.21</v>
      </c>
      <c r="X100" t="n">
        <v>10.67</v>
      </c>
      <c r="Y100" t="n">
        <v>0.5</v>
      </c>
      <c r="Z100" t="n">
        <v>10</v>
      </c>
    </row>
    <row r="101">
      <c r="A101" t="n">
        <v>1</v>
      </c>
      <c r="B101" t="n">
        <v>90</v>
      </c>
      <c r="C101" t="inlineStr">
        <is>
          <t xml:space="preserve">CONCLUIDO	</t>
        </is>
      </c>
      <c r="D101" t="n">
        <v>2.5826</v>
      </c>
      <c r="E101" t="n">
        <v>38.72</v>
      </c>
      <c r="F101" t="n">
        <v>31.07</v>
      </c>
      <c r="G101" t="n">
        <v>12.68</v>
      </c>
      <c r="H101" t="n">
        <v>0.2</v>
      </c>
      <c r="I101" t="n">
        <v>147</v>
      </c>
      <c r="J101" t="n">
        <v>178.21</v>
      </c>
      <c r="K101" t="n">
        <v>52.44</v>
      </c>
      <c r="L101" t="n">
        <v>2</v>
      </c>
      <c r="M101" t="n">
        <v>145</v>
      </c>
      <c r="N101" t="n">
        <v>33.77</v>
      </c>
      <c r="O101" t="n">
        <v>22213.89</v>
      </c>
      <c r="P101" t="n">
        <v>406.46</v>
      </c>
      <c r="Q101" t="n">
        <v>446.61</v>
      </c>
      <c r="R101" t="n">
        <v>189.68</v>
      </c>
      <c r="S101" t="n">
        <v>40.63</v>
      </c>
      <c r="T101" t="n">
        <v>68754.02</v>
      </c>
      <c r="U101" t="n">
        <v>0.21</v>
      </c>
      <c r="V101" t="n">
        <v>0.67</v>
      </c>
      <c r="W101" t="n">
        <v>2.85</v>
      </c>
      <c r="X101" t="n">
        <v>4.24</v>
      </c>
      <c r="Y101" t="n">
        <v>0.5</v>
      </c>
      <c r="Z101" t="n">
        <v>10</v>
      </c>
    </row>
    <row r="102">
      <c r="A102" t="n">
        <v>2</v>
      </c>
      <c r="B102" t="n">
        <v>90</v>
      </c>
      <c r="C102" t="inlineStr">
        <is>
          <t xml:space="preserve">CONCLUIDO	</t>
        </is>
      </c>
      <c r="D102" t="n">
        <v>2.841</v>
      </c>
      <c r="E102" t="n">
        <v>35.2</v>
      </c>
      <c r="F102" t="n">
        <v>29.47</v>
      </c>
      <c r="G102" t="n">
        <v>19.01</v>
      </c>
      <c r="H102" t="n">
        <v>0.3</v>
      </c>
      <c r="I102" t="n">
        <v>93</v>
      </c>
      <c r="J102" t="n">
        <v>179.7</v>
      </c>
      <c r="K102" t="n">
        <v>52.44</v>
      </c>
      <c r="L102" t="n">
        <v>3</v>
      </c>
      <c r="M102" t="n">
        <v>91</v>
      </c>
      <c r="N102" t="n">
        <v>34.26</v>
      </c>
      <c r="O102" t="n">
        <v>22397.24</v>
      </c>
      <c r="P102" t="n">
        <v>384.36</v>
      </c>
      <c r="Q102" t="n">
        <v>446.63</v>
      </c>
      <c r="R102" t="n">
        <v>137.3</v>
      </c>
      <c r="S102" t="n">
        <v>40.63</v>
      </c>
      <c r="T102" t="n">
        <v>42835.83</v>
      </c>
      <c r="U102" t="n">
        <v>0.3</v>
      </c>
      <c r="V102" t="n">
        <v>0.71</v>
      </c>
      <c r="W102" t="n">
        <v>2.76</v>
      </c>
      <c r="X102" t="n">
        <v>2.64</v>
      </c>
      <c r="Y102" t="n">
        <v>0.5</v>
      </c>
      <c r="Z102" t="n">
        <v>10</v>
      </c>
    </row>
    <row r="103">
      <c r="A103" t="n">
        <v>3</v>
      </c>
      <c r="B103" t="n">
        <v>90</v>
      </c>
      <c r="C103" t="inlineStr">
        <is>
          <t xml:space="preserve">CONCLUIDO	</t>
        </is>
      </c>
      <c r="D103" t="n">
        <v>2.9675</v>
      </c>
      <c r="E103" t="n">
        <v>33.7</v>
      </c>
      <c r="F103" t="n">
        <v>28.82</v>
      </c>
      <c r="G103" t="n">
        <v>25.06</v>
      </c>
      <c r="H103" t="n">
        <v>0.39</v>
      </c>
      <c r="I103" t="n">
        <v>69</v>
      </c>
      <c r="J103" t="n">
        <v>181.19</v>
      </c>
      <c r="K103" t="n">
        <v>52.44</v>
      </c>
      <c r="L103" t="n">
        <v>4</v>
      </c>
      <c r="M103" t="n">
        <v>67</v>
      </c>
      <c r="N103" t="n">
        <v>34.75</v>
      </c>
      <c r="O103" t="n">
        <v>22581.25</v>
      </c>
      <c r="P103" t="n">
        <v>374.59</v>
      </c>
      <c r="Q103" t="n">
        <v>446.6</v>
      </c>
      <c r="R103" t="n">
        <v>115.89</v>
      </c>
      <c r="S103" t="n">
        <v>40.63</v>
      </c>
      <c r="T103" t="n">
        <v>32252</v>
      </c>
      <c r="U103" t="n">
        <v>0.35</v>
      </c>
      <c r="V103" t="n">
        <v>0.72</v>
      </c>
      <c r="W103" t="n">
        <v>2.73</v>
      </c>
      <c r="X103" t="n">
        <v>2</v>
      </c>
      <c r="Y103" t="n">
        <v>0.5</v>
      </c>
      <c r="Z103" t="n">
        <v>10</v>
      </c>
    </row>
    <row r="104">
      <c r="A104" t="n">
        <v>4</v>
      </c>
      <c r="B104" t="n">
        <v>90</v>
      </c>
      <c r="C104" t="inlineStr">
        <is>
          <t xml:space="preserve">CONCLUIDO	</t>
        </is>
      </c>
      <c r="D104" t="n">
        <v>3.0573</v>
      </c>
      <c r="E104" t="n">
        <v>32.71</v>
      </c>
      <c r="F104" t="n">
        <v>28.37</v>
      </c>
      <c r="G104" t="n">
        <v>31.52</v>
      </c>
      <c r="H104" t="n">
        <v>0.49</v>
      </c>
      <c r="I104" t="n">
        <v>54</v>
      </c>
      <c r="J104" t="n">
        <v>182.69</v>
      </c>
      <c r="K104" t="n">
        <v>52.44</v>
      </c>
      <c r="L104" t="n">
        <v>5</v>
      </c>
      <c r="M104" t="n">
        <v>52</v>
      </c>
      <c r="N104" t="n">
        <v>35.25</v>
      </c>
      <c r="O104" t="n">
        <v>22766.06</v>
      </c>
      <c r="P104" t="n">
        <v>367.61</v>
      </c>
      <c r="Q104" t="n">
        <v>446.61</v>
      </c>
      <c r="R104" t="n">
        <v>101.12</v>
      </c>
      <c r="S104" t="n">
        <v>40.63</v>
      </c>
      <c r="T104" t="n">
        <v>24941.28</v>
      </c>
      <c r="U104" t="n">
        <v>0.4</v>
      </c>
      <c r="V104" t="n">
        <v>0.73</v>
      </c>
      <c r="W104" t="n">
        <v>2.71</v>
      </c>
      <c r="X104" t="n">
        <v>1.54</v>
      </c>
      <c r="Y104" t="n">
        <v>0.5</v>
      </c>
      <c r="Z104" t="n">
        <v>10</v>
      </c>
    </row>
    <row r="105">
      <c r="A105" t="n">
        <v>5</v>
      </c>
      <c r="B105" t="n">
        <v>90</v>
      </c>
      <c r="C105" t="inlineStr">
        <is>
          <t xml:space="preserve">CONCLUIDO	</t>
        </is>
      </c>
      <c r="D105" t="n">
        <v>3.1128</v>
      </c>
      <c r="E105" t="n">
        <v>32.12</v>
      </c>
      <c r="F105" t="n">
        <v>28.1</v>
      </c>
      <c r="G105" t="n">
        <v>37.47</v>
      </c>
      <c r="H105" t="n">
        <v>0.58</v>
      </c>
      <c r="I105" t="n">
        <v>45</v>
      </c>
      <c r="J105" t="n">
        <v>184.19</v>
      </c>
      <c r="K105" t="n">
        <v>52.44</v>
      </c>
      <c r="L105" t="n">
        <v>6</v>
      </c>
      <c r="M105" t="n">
        <v>43</v>
      </c>
      <c r="N105" t="n">
        <v>35.75</v>
      </c>
      <c r="O105" t="n">
        <v>22951.43</v>
      </c>
      <c r="P105" t="n">
        <v>363.08</v>
      </c>
      <c r="Q105" t="n">
        <v>446.58</v>
      </c>
      <c r="R105" t="n">
        <v>92.73</v>
      </c>
      <c r="S105" t="n">
        <v>40.63</v>
      </c>
      <c r="T105" t="n">
        <v>20792.23</v>
      </c>
      <c r="U105" t="n">
        <v>0.44</v>
      </c>
      <c r="V105" t="n">
        <v>0.74</v>
      </c>
      <c r="W105" t="n">
        <v>2.68</v>
      </c>
      <c r="X105" t="n">
        <v>1.28</v>
      </c>
      <c r="Y105" t="n">
        <v>0.5</v>
      </c>
      <c r="Z105" t="n">
        <v>10</v>
      </c>
    </row>
    <row r="106">
      <c r="A106" t="n">
        <v>6</v>
      </c>
      <c r="B106" t="n">
        <v>90</v>
      </c>
      <c r="C106" t="inlineStr">
        <is>
          <t xml:space="preserve">CONCLUIDO	</t>
        </is>
      </c>
      <c r="D106" t="n">
        <v>3.1593</v>
      </c>
      <c r="E106" t="n">
        <v>31.65</v>
      </c>
      <c r="F106" t="n">
        <v>27.88</v>
      </c>
      <c r="G106" t="n">
        <v>44.02</v>
      </c>
      <c r="H106" t="n">
        <v>0.67</v>
      </c>
      <c r="I106" t="n">
        <v>38</v>
      </c>
      <c r="J106" t="n">
        <v>185.7</v>
      </c>
      <c r="K106" t="n">
        <v>52.44</v>
      </c>
      <c r="L106" t="n">
        <v>7</v>
      </c>
      <c r="M106" t="n">
        <v>36</v>
      </c>
      <c r="N106" t="n">
        <v>36.26</v>
      </c>
      <c r="O106" t="n">
        <v>23137.49</v>
      </c>
      <c r="P106" t="n">
        <v>358.78</v>
      </c>
      <c r="Q106" t="n">
        <v>446.59</v>
      </c>
      <c r="R106" t="n">
        <v>85.18000000000001</v>
      </c>
      <c r="S106" t="n">
        <v>40.63</v>
      </c>
      <c r="T106" t="n">
        <v>17049.82</v>
      </c>
      <c r="U106" t="n">
        <v>0.48</v>
      </c>
      <c r="V106" t="n">
        <v>0.75</v>
      </c>
      <c r="W106" t="n">
        <v>2.68</v>
      </c>
      <c r="X106" t="n">
        <v>1.05</v>
      </c>
      <c r="Y106" t="n">
        <v>0.5</v>
      </c>
      <c r="Z106" t="n">
        <v>10</v>
      </c>
    </row>
    <row r="107">
      <c r="A107" t="n">
        <v>7</v>
      </c>
      <c r="B107" t="n">
        <v>90</v>
      </c>
      <c r="C107" t="inlineStr">
        <is>
          <t xml:space="preserve">CONCLUIDO	</t>
        </is>
      </c>
      <c r="D107" t="n">
        <v>3.1896</v>
      </c>
      <c r="E107" t="n">
        <v>31.35</v>
      </c>
      <c r="F107" t="n">
        <v>27.76</v>
      </c>
      <c r="G107" t="n">
        <v>50.47</v>
      </c>
      <c r="H107" t="n">
        <v>0.76</v>
      </c>
      <c r="I107" t="n">
        <v>33</v>
      </c>
      <c r="J107" t="n">
        <v>187.22</v>
      </c>
      <c r="K107" t="n">
        <v>52.44</v>
      </c>
      <c r="L107" t="n">
        <v>8</v>
      </c>
      <c r="M107" t="n">
        <v>31</v>
      </c>
      <c r="N107" t="n">
        <v>36.78</v>
      </c>
      <c r="O107" t="n">
        <v>23324.24</v>
      </c>
      <c r="P107" t="n">
        <v>356.36</v>
      </c>
      <c r="Q107" t="n">
        <v>446.56</v>
      </c>
      <c r="R107" t="n">
        <v>81.45</v>
      </c>
      <c r="S107" t="n">
        <v>40.63</v>
      </c>
      <c r="T107" t="n">
        <v>15207.91</v>
      </c>
      <c r="U107" t="n">
        <v>0.5</v>
      </c>
      <c r="V107" t="n">
        <v>0.75</v>
      </c>
      <c r="W107" t="n">
        <v>2.67</v>
      </c>
      <c r="X107" t="n">
        <v>0.93</v>
      </c>
      <c r="Y107" t="n">
        <v>0.5</v>
      </c>
      <c r="Z107" t="n">
        <v>10</v>
      </c>
    </row>
    <row r="108">
      <c r="A108" t="n">
        <v>8</v>
      </c>
      <c r="B108" t="n">
        <v>90</v>
      </c>
      <c r="C108" t="inlineStr">
        <is>
          <t xml:space="preserve">CONCLUIDO	</t>
        </is>
      </c>
      <c r="D108" t="n">
        <v>3.21</v>
      </c>
      <c r="E108" t="n">
        <v>31.15</v>
      </c>
      <c r="F108" t="n">
        <v>27.67</v>
      </c>
      <c r="G108" t="n">
        <v>55.33</v>
      </c>
      <c r="H108" t="n">
        <v>0.85</v>
      </c>
      <c r="I108" t="n">
        <v>30</v>
      </c>
      <c r="J108" t="n">
        <v>188.74</v>
      </c>
      <c r="K108" t="n">
        <v>52.44</v>
      </c>
      <c r="L108" t="n">
        <v>9</v>
      </c>
      <c r="M108" t="n">
        <v>28</v>
      </c>
      <c r="N108" t="n">
        <v>37.3</v>
      </c>
      <c r="O108" t="n">
        <v>23511.69</v>
      </c>
      <c r="P108" t="n">
        <v>354.07</v>
      </c>
      <c r="Q108" t="n">
        <v>446.56</v>
      </c>
      <c r="R108" t="n">
        <v>78.34</v>
      </c>
      <c r="S108" t="n">
        <v>40.63</v>
      </c>
      <c r="T108" t="n">
        <v>13668.21</v>
      </c>
      <c r="U108" t="n">
        <v>0.52</v>
      </c>
      <c r="V108" t="n">
        <v>0.75</v>
      </c>
      <c r="W108" t="n">
        <v>2.66</v>
      </c>
      <c r="X108" t="n">
        <v>0.84</v>
      </c>
      <c r="Y108" t="n">
        <v>0.5</v>
      </c>
      <c r="Z108" t="n">
        <v>10</v>
      </c>
    </row>
    <row r="109">
      <c r="A109" t="n">
        <v>9</v>
      </c>
      <c r="B109" t="n">
        <v>90</v>
      </c>
      <c r="C109" t="inlineStr">
        <is>
          <t xml:space="preserve">CONCLUIDO	</t>
        </is>
      </c>
      <c r="D109" t="n">
        <v>3.2298</v>
      </c>
      <c r="E109" t="n">
        <v>30.96</v>
      </c>
      <c r="F109" t="n">
        <v>27.58</v>
      </c>
      <c r="G109" t="n">
        <v>61.29</v>
      </c>
      <c r="H109" t="n">
        <v>0.93</v>
      </c>
      <c r="I109" t="n">
        <v>27</v>
      </c>
      <c r="J109" t="n">
        <v>190.26</v>
      </c>
      <c r="K109" t="n">
        <v>52.44</v>
      </c>
      <c r="L109" t="n">
        <v>10</v>
      </c>
      <c r="M109" t="n">
        <v>25</v>
      </c>
      <c r="N109" t="n">
        <v>37.82</v>
      </c>
      <c r="O109" t="n">
        <v>23699.85</v>
      </c>
      <c r="P109" t="n">
        <v>351.74</v>
      </c>
      <c r="Q109" t="n">
        <v>446.56</v>
      </c>
      <c r="R109" t="n">
        <v>75.75</v>
      </c>
      <c r="S109" t="n">
        <v>40.63</v>
      </c>
      <c r="T109" t="n">
        <v>12388.02</v>
      </c>
      <c r="U109" t="n">
        <v>0.54</v>
      </c>
      <c r="V109" t="n">
        <v>0.75</v>
      </c>
      <c r="W109" t="n">
        <v>2.65</v>
      </c>
      <c r="X109" t="n">
        <v>0.75</v>
      </c>
      <c r="Y109" t="n">
        <v>0.5</v>
      </c>
      <c r="Z109" t="n">
        <v>10</v>
      </c>
    </row>
    <row r="110">
      <c r="A110" t="n">
        <v>10</v>
      </c>
      <c r="B110" t="n">
        <v>90</v>
      </c>
      <c r="C110" t="inlineStr">
        <is>
          <t xml:space="preserve">CONCLUIDO	</t>
        </is>
      </c>
      <c r="D110" t="n">
        <v>3.2502</v>
      </c>
      <c r="E110" t="n">
        <v>30.77</v>
      </c>
      <c r="F110" t="n">
        <v>27.49</v>
      </c>
      <c r="G110" t="n">
        <v>68.73</v>
      </c>
      <c r="H110" t="n">
        <v>1.02</v>
      </c>
      <c r="I110" t="n">
        <v>24</v>
      </c>
      <c r="J110" t="n">
        <v>191.79</v>
      </c>
      <c r="K110" t="n">
        <v>52.44</v>
      </c>
      <c r="L110" t="n">
        <v>11</v>
      </c>
      <c r="M110" t="n">
        <v>22</v>
      </c>
      <c r="N110" t="n">
        <v>38.35</v>
      </c>
      <c r="O110" t="n">
        <v>23888.73</v>
      </c>
      <c r="P110" t="n">
        <v>349.98</v>
      </c>
      <c r="Q110" t="n">
        <v>446.56</v>
      </c>
      <c r="R110" t="n">
        <v>72.93000000000001</v>
      </c>
      <c r="S110" t="n">
        <v>40.63</v>
      </c>
      <c r="T110" t="n">
        <v>10994.31</v>
      </c>
      <c r="U110" t="n">
        <v>0.5600000000000001</v>
      </c>
      <c r="V110" t="n">
        <v>0.76</v>
      </c>
      <c r="W110" t="n">
        <v>2.65</v>
      </c>
      <c r="X110" t="n">
        <v>0.67</v>
      </c>
      <c r="Y110" t="n">
        <v>0.5</v>
      </c>
      <c r="Z110" t="n">
        <v>10</v>
      </c>
    </row>
    <row r="111">
      <c r="A111" t="n">
        <v>11</v>
      </c>
      <c r="B111" t="n">
        <v>90</v>
      </c>
      <c r="C111" t="inlineStr">
        <is>
          <t xml:space="preserve">CONCLUIDO	</t>
        </is>
      </c>
      <c r="D111" t="n">
        <v>3.265</v>
      </c>
      <c r="E111" t="n">
        <v>30.63</v>
      </c>
      <c r="F111" t="n">
        <v>27.43</v>
      </c>
      <c r="G111" t="n">
        <v>74.8</v>
      </c>
      <c r="H111" t="n">
        <v>1.1</v>
      </c>
      <c r="I111" t="n">
        <v>22</v>
      </c>
      <c r="J111" t="n">
        <v>193.33</v>
      </c>
      <c r="K111" t="n">
        <v>52.44</v>
      </c>
      <c r="L111" t="n">
        <v>12</v>
      </c>
      <c r="M111" t="n">
        <v>20</v>
      </c>
      <c r="N111" t="n">
        <v>38.89</v>
      </c>
      <c r="O111" t="n">
        <v>24078.33</v>
      </c>
      <c r="P111" t="n">
        <v>347.87</v>
      </c>
      <c r="Q111" t="n">
        <v>446.56</v>
      </c>
      <c r="R111" t="n">
        <v>70.44</v>
      </c>
      <c r="S111" t="n">
        <v>40.63</v>
      </c>
      <c r="T111" t="n">
        <v>9761.6</v>
      </c>
      <c r="U111" t="n">
        <v>0.58</v>
      </c>
      <c r="V111" t="n">
        <v>0.76</v>
      </c>
      <c r="W111" t="n">
        <v>2.65</v>
      </c>
      <c r="X111" t="n">
        <v>0.6</v>
      </c>
      <c r="Y111" t="n">
        <v>0.5</v>
      </c>
      <c r="Z111" t="n">
        <v>10</v>
      </c>
    </row>
    <row r="112">
      <c r="A112" t="n">
        <v>12</v>
      </c>
      <c r="B112" t="n">
        <v>90</v>
      </c>
      <c r="C112" t="inlineStr">
        <is>
          <t xml:space="preserve">CONCLUIDO	</t>
        </is>
      </c>
      <c r="D112" t="n">
        <v>3.2793</v>
      </c>
      <c r="E112" t="n">
        <v>30.49</v>
      </c>
      <c r="F112" t="n">
        <v>27.36</v>
      </c>
      <c r="G112" t="n">
        <v>82.09</v>
      </c>
      <c r="H112" t="n">
        <v>1.18</v>
      </c>
      <c r="I112" t="n">
        <v>20</v>
      </c>
      <c r="J112" t="n">
        <v>194.88</v>
      </c>
      <c r="K112" t="n">
        <v>52.44</v>
      </c>
      <c r="L112" t="n">
        <v>13</v>
      </c>
      <c r="M112" t="n">
        <v>18</v>
      </c>
      <c r="N112" t="n">
        <v>39.43</v>
      </c>
      <c r="O112" t="n">
        <v>24268.67</v>
      </c>
      <c r="P112" t="n">
        <v>344.98</v>
      </c>
      <c r="Q112" t="n">
        <v>446.56</v>
      </c>
      <c r="R112" t="n">
        <v>68.65000000000001</v>
      </c>
      <c r="S112" t="n">
        <v>40.63</v>
      </c>
      <c r="T112" t="n">
        <v>8875.09</v>
      </c>
      <c r="U112" t="n">
        <v>0.59</v>
      </c>
      <c r="V112" t="n">
        <v>0.76</v>
      </c>
      <c r="W112" t="n">
        <v>2.64</v>
      </c>
      <c r="X112" t="n">
        <v>0.54</v>
      </c>
      <c r="Y112" t="n">
        <v>0.5</v>
      </c>
      <c r="Z112" t="n">
        <v>10</v>
      </c>
    </row>
    <row r="113">
      <c r="A113" t="n">
        <v>13</v>
      </c>
      <c r="B113" t="n">
        <v>90</v>
      </c>
      <c r="C113" t="inlineStr">
        <is>
          <t xml:space="preserve">CONCLUIDO	</t>
        </is>
      </c>
      <c r="D113" t="n">
        <v>3.2828</v>
      </c>
      <c r="E113" t="n">
        <v>30.46</v>
      </c>
      <c r="F113" t="n">
        <v>27.37</v>
      </c>
      <c r="G113" t="n">
        <v>86.42</v>
      </c>
      <c r="H113" t="n">
        <v>1.27</v>
      </c>
      <c r="I113" t="n">
        <v>19</v>
      </c>
      <c r="J113" t="n">
        <v>196.42</v>
      </c>
      <c r="K113" t="n">
        <v>52.44</v>
      </c>
      <c r="L113" t="n">
        <v>14</v>
      </c>
      <c r="M113" t="n">
        <v>17</v>
      </c>
      <c r="N113" t="n">
        <v>39.98</v>
      </c>
      <c r="O113" t="n">
        <v>24459.75</v>
      </c>
      <c r="P113" t="n">
        <v>345.37</v>
      </c>
      <c r="Q113" t="n">
        <v>446.56</v>
      </c>
      <c r="R113" t="n">
        <v>68.8</v>
      </c>
      <c r="S113" t="n">
        <v>40.63</v>
      </c>
      <c r="T113" t="n">
        <v>8955.43</v>
      </c>
      <c r="U113" t="n">
        <v>0.59</v>
      </c>
      <c r="V113" t="n">
        <v>0.76</v>
      </c>
      <c r="W113" t="n">
        <v>2.64</v>
      </c>
      <c r="X113" t="n">
        <v>0.54</v>
      </c>
      <c r="Y113" t="n">
        <v>0.5</v>
      </c>
      <c r="Z113" t="n">
        <v>10</v>
      </c>
    </row>
    <row r="114">
      <c r="A114" t="n">
        <v>14</v>
      </c>
      <c r="B114" t="n">
        <v>90</v>
      </c>
      <c r="C114" t="inlineStr">
        <is>
          <t xml:space="preserve">CONCLUIDO	</t>
        </is>
      </c>
      <c r="D114" t="n">
        <v>3.294</v>
      </c>
      <c r="E114" t="n">
        <v>30.36</v>
      </c>
      <c r="F114" t="n">
        <v>27.3</v>
      </c>
      <c r="G114" t="n">
        <v>90.98999999999999</v>
      </c>
      <c r="H114" t="n">
        <v>1.35</v>
      </c>
      <c r="I114" t="n">
        <v>18</v>
      </c>
      <c r="J114" t="n">
        <v>197.98</v>
      </c>
      <c r="K114" t="n">
        <v>52.44</v>
      </c>
      <c r="L114" t="n">
        <v>15</v>
      </c>
      <c r="M114" t="n">
        <v>16</v>
      </c>
      <c r="N114" t="n">
        <v>40.54</v>
      </c>
      <c r="O114" t="n">
        <v>24651.58</v>
      </c>
      <c r="P114" t="n">
        <v>342.37</v>
      </c>
      <c r="Q114" t="n">
        <v>446.56</v>
      </c>
      <c r="R114" t="n">
        <v>66.64</v>
      </c>
      <c r="S114" t="n">
        <v>40.63</v>
      </c>
      <c r="T114" t="n">
        <v>7881.42</v>
      </c>
      <c r="U114" t="n">
        <v>0.61</v>
      </c>
      <c r="V114" t="n">
        <v>0.76</v>
      </c>
      <c r="W114" t="n">
        <v>2.63</v>
      </c>
      <c r="X114" t="n">
        <v>0.47</v>
      </c>
      <c r="Y114" t="n">
        <v>0.5</v>
      </c>
      <c r="Z114" t="n">
        <v>10</v>
      </c>
    </row>
    <row r="115">
      <c r="A115" t="n">
        <v>15</v>
      </c>
      <c r="B115" t="n">
        <v>90</v>
      </c>
      <c r="C115" t="inlineStr">
        <is>
          <t xml:space="preserve">CONCLUIDO	</t>
        </is>
      </c>
      <c r="D115" t="n">
        <v>3.3</v>
      </c>
      <c r="E115" t="n">
        <v>30.3</v>
      </c>
      <c r="F115" t="n">
        <v>27.28</v>
      </c>
      <c r="G115" t="n">
        <v>96.27</v>
      </c>
      <c r="H115" t="n">
        <v>1.42</v>
      </c>
      <c r="I115" t="n">
        <v>17</v>
      </c>
      <c r="J115" t="n">
        <v>199.54</v>
      </c>
      <c r="K115" t="n">
        <v>52.44</v>
      </c>
      <c r="L115" t="n">
        <v>16</v>
      </c>
      <c r="M115" t="n">
        <v>15</v>
      </c>
      <c r="N115" t="n">
        <v>41.1</v>
      </c>
      <c r="O115" t="n">
        <v>24844.17</v>
      </c>
      <c r="P115" t="n">
        <v>341.86</v>
      </c>
      <c r="Q115" t="n">
        <v>446.56</v>
      </c>
      <c r="R115" t="n">
        <v>65.76000000000001</v>
      </c>
      <c r="S115" t="n">
        <v>40.63</v>
      </c>
      <c r="T115" t="n">
        <v>7445.33</v>
      </c>
      <c r="U115" t="n">
        <v>0.62</v>
      </c>
      <c r="V115" t="n">
        <v>0.76</v>
      </c>
      <c r="W115" t="n">
        <v>2.64</v>
      </c>
      <c r="X115" t="n">
        <v>0.45</v>
      </c>
      <c r="Y115" t="n">
        <v>0.5</v>
      </c>
      <c r="Z115" t="n">
        <v>10</v>
      </c>
    </row>
    <row r="116">
      <c r="A116" t="n">
        <v>16</v>
      </c>
      <c r="B116" t="n">
        <v>90</v>
      </c>
      <c r="C116" t="inlineStr">
        <is>
          <t xml:space="preserve">CONCLUIDO	</t>
        </is>
      </c>
      <c r="D116" t="n">
        <v>3.3044</v>
      </c>
      <c r="E116" t="n">
        <v>30.26</v>
      </c>
      <c r="F116" t="n">
        <v>27.27</v>
      </c>
      <c r="G116" t="n">
        <v>102.28</v>
      </c>
      <c r="H116" t="n">
        <v>1.5</v>
      </c>
      <c r="I116" t="n">
        <v>16</v>
      </c>
      <c r="J116" t="n">
        <v>201.11</v>
      </c>
      <c r="K116" t="n">
        <v>52.44</v>
      </c>
      <c r="L116" t="n">
        <v>17</v>
      </c>
      <c r="M116" t="n">
        <v>14</v>
      </c>
      <c r="N116" t="n">
        <v>41.67</v>
      </c>
      <c r="O116" t="n">
        <v>25037.53</v>
      </c>
      <c r="P116" t="n">
        <v>341.23</v>
      </c>
      <c r="Q116" t="n">
        <v>446.56</v>
      </c>
      <c r="R116" t="n">
        <v>65.92</v>
      </c>
      <c r="S116" t="n">
        <v>40.63</v>
      </c>
      <c r="T116" t="n">
        <v>7527.93</v>
      </c>
      <c r="U116" t="n">
        <v>0.62</v>
      </c>
      <c r="V116" t="n">
        <v>0.76</v>
      </c>
      <c r="W116" t="n">
        <v>2.63</v>
      </c>
      <c r="X116" t="n">
        <v>0.45</v>
      </c>
      <c r="Y116" t="n">
        <v>0.5</v>
      </c>
      <c r="Z116" t="n">
        <v>10</v>
      </c>
    </row>
    <row r="117">
      <c r="A117" t="n">
        <v>17</v>
      </c>
      <c r="B117" t="n">
        <v>90</v>
      </c>
      <c r="C117" t="inlineStr">
        <is>
          <t xml:space="preserve">CONCLUIDO	</t>
        </is>
      </c>
      <c r="D117" t="n">
        <v>3.3146</v>
      </c>
      <c r="E117" t="n">
        <v>30.17</v>
      </c>
      <c r="F117" t="n">
        <v>27.22</v>
      </c>
      <c r="G117" t="n">
        <v>108.86</v>
      </c>
      <c r="H117" t="n">
        <v>1.58</v>
      </c>
      <c r="I117" t="n">
        <v>15</v>
      </c>
      <c r="J117" t="n">
        <v>202.68</v>
      </c>
      <c r="K117" t="n">
        <v>52.44</v>
      </c>
      <c r="L117" t="n">
        <v>18</v>
      </c>
      <c r="M117" t="n">
        <v>13</v>
      </c>
      <c r="N117" t="n">
        <v>42.24</v>
      </c>
      <c r="O117" t="n">
        <v>25231.66</v>
      </c>
      <c r="P117" t="n">
        <v>338.79</v>
      </c>
      <c r="Q117" t="n">
        <v>446.57</v>
      </c>
      <c r="R117" t="n">
        <v>63.76</v>
      </c>
      <c r="S117" t="n">
        <v>40.63</v>
      </c>
      <c r="T117" t="n">
        <v>6453.04</v>
      </c>
      <c r="U117" t="n">
        <v>0.64</v>
      </c>
      <c r="V117" t="n">
        <v>0.76</v>
      </c>
      <c r="W117" t="n">
        <v>2.64</v>
      </c>
      <c r="X117" t="n">
        <v>0.39</v>
      </c>
      <c r="Y117" t="n">
        <v>0.5</v>
      </c>
      <c r="Z117" t="n">
        <v>10</v>
      </c>
    </row>
    <row r="118">
      <c r="A118" t="n">
        <v>18</v>
      </c>
      <c r="B118" t="n">
        <v>90</v>
      </c>
      <c r="C118" t="inlineStr">
        <is>
          <t xml:space="preserve">CONCLUIDO	</t>
        </is>
      </c>
      <c r="D118" t="n">
        <v>3.3212</v>
      </c>
      <c r="E118" t="n">
        <v>30.11</v>
      </c>
      <c r="F118" t="n">
        <v>27.19</v>
      </c>
      <c r="G118" t="n">
        <v>116.53</v>
      </c>
      <c r="H118" t="n">
        <v>1.65</v>
      </c>
      <c r="I118" t="n">
        <v>14</v>
      </c>
      <c r="J118" t="n">
        <v>204.26</v>
      </c>
      <c r="K118" t="n">
        <v>52.44</v>
      </c>
      <c r="L118" t="n">
        <v>19</v>
      </c>
      <c r="M118" t="n">
        <v>12</v>
      </c>
      <c r="N118" t="n">
        <v>42.82</v>
      </c>
      <c r="O118" t="n">
        <v>25426.72</v>
      </c>
      <c r="P118" t="n">
        <v>337.86</v>
      </c>
      <c r="Q118" t="n">
        <v>446.56</v>
      </c>
      <c r="R118" t="n">
        <v>63.06</v>
      </c>
      <c r="S118" t="n">
        <v>40.63</v>
      </c>
      <c r="T118" t="n">
        <v>6112.6</v>
      </c>
      <c r="U118" t="n">
        <v>0.64</v>
      </c>
      <c r="V118" t="n">
        <v>0.76</v>
      </c>
      <c r="W118" t="n">
        <v>2.63</v>
      </c>
      <c r="X118" t="n">
        <v>0.36</v>
      </c>
      <c r="Y118" t="n">
        <v>0.5</v>
      </c>
      <c r="Z118" t="n">
        <v>10</v>
      </c>
    </row>
    <row r="119">
      <c r="A119" t="n">
        <v>19</v>
      </c>
      <c r="B119" t="n">
        <v>90</v>
      </c>
      <c r="C119" t="inlineStr">
        <is>
          <t xml:space="preserve">CONCLUIDO	</t>
        </is>
      </c>
      <c r="D119" t="n">
        <v>3.3266</v>
      </c>
      <c r="E119" t="n">
        <v>30.06</v>
      </c>
      <c r="F119" t="n">
        <v>27.18</v>
      </c>
      <c r="G119" t="n">
        <v>125.44</v>
      </c>
      <c r="H119" t="n">
        <v>1.73</v>
      </c>
      <c r="I119" t="n">
        <v>13</v>
      </c>
      <c r="J119" t="n">
        <v>205.85</v>
      </c>
      <c r="K119" t="n">
        <v>52.44</v>
      </c>
      <c r="L119" t="n">
        <v>20</v>
      </c>
      <c r="M119" t="n">
        <v>11</v>
      </c>
      <c r="N119" t="n">
        <v>43.41</v>
      </c>
      <c r="O119" t="n">
        <v>25622.45</v>
      </c>
      <c r="P119" t="n">
        <v>335.01</v>
      </c>
      <c r="Q119" t="n">
        <v>446.56</v>
      </c>
      <c r="R119" t="n">
        <v>62.61</v>
      </c>
      <c r="S119" t="n">
        <v>40.63</v>
      </c>
      <c r="T119" t="n">
        <v>5888.73</v>
      </c>
      <c r="U119" t="n">
        <v>0.65</v>
      </c>
      <c r="V119" t="n">
        <v>0.76</v>
      </c>
      <c r="W119" t="n">
        <v>2.63</v>
      </c>
      <c r="X119" t="n">
        <v>0.35</v>
      </c>
      <c r="Y119" t="n">
        <v>0.5</v>
      </c>
      <c r="Z119" t="n">
        <v>10</v>
      </c>
    </row>
    <row r="120">
      <c r="A120" t="n">
        <v>20</v>
      </c>
      <c r="B120" t="n">
        <v>90</v>
      </c>
      <c r="C120" t="inlineStr">
        <is>
          <t xml:space="preserve">CONCLUIDO	</t>
        </is>
      </c>
      <c r="D120" t="n">
        <v>3.3269</v>
      </c>
      <c r="E120" t="n">
        <v>30.06</v>
      </c>
      <c r="F120" t="n">
        <v>27.18</v>
      </c>
      <c r="G120" t="n">
        <v>125.43</v>
      </c>
      <c r="H120" t="n">
        <v>1.8</v>
      </c>
      <c r="I120" t="n">
        <v>13</v>
      </c>
      <c r="J120" t="n">
        <v>207.45</v>
      </c>
      <c r="K120" t="n">
        <v>52.44</v>
      </c>
      <c r="L120" t="n">
        <v>21</v>
      </c>
      <c r="M120" t="n">
        <v>11</v>
      </c>
      <c r="N120" t="n">
        <v>44</v>
      </c>
      <c r="O120" t="n">
        <v>25818.99</v>
      </c>
      <c r="P120" t="n">
        <v>336.74</v>
      </c>
      <c r="Q120" t="n">
        <v>446.56</v>
      </c>
      <c r="R120" t="n">
        <v>62.59</v>
      </c>
      <c r="S120" t="n">
        <v>40.63</v>
      </c>
      <c r="T120" t="n">
        <v>5878.97</v>
      </c>
      <c r="U120" t="n">
        <v>0.65</v>
      </c>
      <c r="V120" t="n">
        <v>0.76</v>
      </c>
      <c r="W120" t="n">
        <v>2.63</v>
      </c>
      <c r="X120" t="n">
        <v>0.35</v>
      </c>
      <c r="Y120" t="n">
        <v>0.5</v>
      </c>
      <c r="Z120" t="n">
        <v>10</v>
      </c>
    </row>
    <row r="121">
      <c r="A121" t="n">
        <v>21</v>
      </c>
      <c r="B121" t="n">
        <v>90</v>
      </c>
      <c r="C121" t="inlineStr">
        <is>
          <t xml:space="preserve">CONCLUIDO	</t>
        </is>
      </c>
      <c r="D121" t="n">
        <v>3.3347</v>
      </c>
      <c r="E121" t="n">
        <v>29.99</v>
      </c>
      <c r="F121" t="n">
        <v>27.14</v>
      </c>
      <c r="G121" t="n">
        <v>135.7</v>
      </c>
      <c r="H121" t="n">
        <v>1.87</v>
      </c>
      <c r="I121" t="n">
        <v>12</v>
      </c>
      <c r="J121" t="n">
        <v>209.05</v>
      </c>
      <c r="K121" t="n">
        <v>52.44</v>
      </c>
      <c r="L121" t="n">
        <v>22</v>
      </c>
      <c r="M121" t="n">
        <v>10</v>
      </c>
      <c r="N121" t="n">
        <v>44.6</v>
      </c>
      <c r="O121" t="n">
        <v>26016.35</v>
      </c>
      <c r="P121" t="n">
        <v>333.69</v>
      </c>
      <c r="Q121" t="n">
        <v>446.56</v>
      </c>
      <c r="R121" t="n">
        <v>61.42</v>
      </c>
      <c r="S121" t="n">
        <v>40.63</v>
      </c>
      <c r="T121" t="n">
        <v>5301.93</v>
      </c>
      <c r="U121" t="n">
        <v>0.66</v>
      </c>
      <c r="V121" t="n">
        <v>0.77</v>
      </c>
      <c r="W121" t="n">
        <v>2.63</v>
      </c>
      <c r="X121" t="n">
        <v>0.31</v>
      </c>
      <c r="Y121" t="n">
        <v>0.5</v>
      </c>
      <c r="Z121" t="n">
        <v>10</v>
      </c>
    </row>
    <row r="122">
      <c r="A122" t="n">
        <v>22</v>
      </c>
      <c r="B122" t="n">
        <v>90</v>
      </c>
      <c r="C122" t="inlineStr">
        <is>
          <t xml:space="preserve">CONCLUIDO	</t>
        </is>
      </c>
      <c r="D122" t="n">
        <v>3.3349</v>
      </c>
      <c r="E122" t="n">
        <v>29.99</v>
      </c>
      <c r="F122" t="n">
        <v>27.14</v>
      </c>
      <c r="G122" t="n">
        <v>135.69</v>
      </c>
      <c r="H122" t="n">
        <v>1.94</v>
      </c>
      <c r="I122" t="n">
        <v>12</v>
      </c>
      <c r="J122" t="n">
        <v>210.65</v>
      </c>
      <c r="K122" t="n">
        <v>52.44</v>
      </c>
      <c r="L122" t="n">
        <v>23</v>
      </c>
      <c r="M122" t="n">
        <v>10</v>
      </c>
      <c r="N122" t="n">
        <v>45.21</v>
      </c>
      <c r="O122" t="n">
        <v>26214.54</v>
      </c>
      <c r="P122" t="n">
        <v>333.32</v>
      </c>
      <c r="Q122" t="n">
        <v>446.56</v>
      </c>
      <c r="R122" t="n">
        <v>61.49</v>
      </c>
      <c r="S122" t="n">
        <v>40.63</v>
      </c>
      <c r="T122" t="n">
        <v>5335.31</v>
      </c>
      <c r="U122" t="n">
        <v>0.66</v>
      </c>
      <c r="V122" t="n">
        <v>0.77</v>
      </c>
      <c r="W122" t="n">
        <v>2.62</v>
      </c>
      <c r="X122" t="n">
        <v>0.31</v>
      </c>
      <c r="Y122" t="n">
        <v>0.5</v>
      </c>
      <c r="Z122" t="n">
        <v>10</v>
      </c>
    </row>
    <row r="123">
      <c r="A123" t="n">
        <v>23</v>
      </c>
      <c r="B123" t="n">
        <v>90</v>
      </c>
      <c r="C123" t="inlineStr">
        <is>
          <t xml:space="preserve">CONCLUIDO	</t>
        </is>
      </c>
      <c r="D123" t="n">
        <v>3.3433</v>
      </c>
      <c r="E123" t="n">
        <v>29.91</v>
      </c>
      <c r="F123" t="n">
        <v>27.1</v>
      </c>
      <c r="G123" t="n">
        <v>147.81</v>
      </c>
      <c r="H123" t="n">
        <v>2.01</v>
      </c>
      <c r="I123" t="n">
        <v>11</v>
      </c>
      <c r="J123" t="n">
        <v>212.27</v>
      </c>
      <c r="K123" t="n">
        <v>52.44</v>
      </c>
      <c r="L123" t="n">
        <v>24</v>
      </c>
      <c r="M123" t="n">
        <v>9</v>
      </c>
      <c r="N123" t="n">
        <v>45.82</v>
      </c>
      <c r="O123" t="n">
        <v>26413.56</v>
      </c>
      <c r="P123" t="n">
        <v>331.12</v>
      </c>
      <c r="Q123" t="n">
        <v>446.56</v>
      </c>
      <c r="R123" t="n">
        <v>60.08</v>
      </c>
      <c r="S123" t="n">
        <v>40.63</v>
      </c>
      <c r="T123" t="n">
        <v>4633.7</v>
      </c>
      <c r="U123" t="n">
        <v>0.68</v>
      </c>
      <c r="V123" t="n">
        <v>0.77</v>
      </c>
      <c r="W123" t="n">
        <v>2.63</v>
      </c>
      <c r="X123" t="n">
        <v>0.27</v>
      </c>
      <c r="Y123" t="n">
        <v>0.5</v>
      </c>
      <c r="Z123" t="n">
        <v>10</v>
      </c>
    </row>
    <row r="124">
      <c r="A124" t="n">
        <v>24</v>
      </c>
      <c r="B124" t="n">
        <v>90</v>
      </c>
      <c r="C124" t="inlineStr">
        <is>
          <t xml:space="preserve">CONCLUIDO	</t>
        </is>
      </c>
      <c r="D124" t="n">
        <v>3.3413</v>
      </c>
      <c r="E124" t="n">
        <v>29.93</v>
      </c>
      <c r="F124" t="n">
        <v>27.12</v>
      </c>
      <c r="G124" t="n">
        <v>147.91</v>
      </c>
      <c r="H124" t="n">
        <v>2.08</v>
      </c>
      <c r="I124" t="n">
        <v>11</v>
      </c>
      <c r="J124" t="n">
        <v>213.89</v>
      </c>
      <c r="K124" t="n">
        <v>52.44</v>
      </c>
      <c r="L124" t="n">
        <v>25</v>
      </c>
      <c r="M124" t="n">
        <v>9</v>
      </c>
      <c r="N124" t="n">
        <v>46.44</v>
      </c>
      <c r="O124" t="n">
        <v>26613.43</v>
      </c>
      <c r="P124" t="n">
        <v>331.38</v>
      </c>
      <c r="Q124" t="n">
        <v>446.56</v>
      </c>
      <c r="R124" t="n">
        <v>60.65</v>
      </c>
      <c r="S124" t="n">
        <v>40.63</v>
      </c>
      <c r="T124" t="n">
        <v>4917.99</v>
      </c>
      <c r="U124" t="n">
        <v>0.67</v>
      </c>
      <c r="V124" t="n">
        <v>0.77</v>
      </c>
      <c r="W124" t="n">
        <v>2.63</v>
      </c>
      <c r="X124" t="n">
        <v>0.29</v>
      </c>
      <c r="Y124" t="n">
        <v>0.5</v>
      </c>
      <c r="Z124" t="n">
        <v>10</v>
      </c>
    </row>
    <row r="125">
      <c r="A125" t="n">
        <v>25</v>
      </c>
      <c r="B125" t="n">
        <v>90</v>
      </c>
      <c r="C125" t="inlineStr">
        <is>
          <t xml:space="preserve">CONCLUIDO	</t>
        </is>
      </c>
      <c r="D125" t="n">
        <v>3.3417</v>
      </c>
      <c r="E125" t="n">
        <v>29.92</v>
      </c>
      <c r="F125" t="n">
        <v>27.11</v>
      </c>
      <c r="G125" t="n">
        <v>147.89</v>
      </c>
      <c r="H125" t="n">
        <v>2.14</v>
      </c>
      <c r="I125" t="n">
        <v>11</v>
      </c>
      <c r="J125" t="n">
        <v>215.51</v>
      </c>
      <c r="K125" t="n">
        <v>52.44</v>
      </c>
      <c r="L125" t="n">
        <v>26</v>
      </c>
      <c r="M125" t="n">
        <v>9</v>
      </c>
      <c r="N125" t="n">
        <v>47.07</v>
      </c>
      <c r="O125" t="n">
        <v>26814.17</v>
      </c>
      <c r="P125" t="n">
        <v>328.62</v>
      </c>
      <c r="Q125" t="n">
        <v>446.56</v>
      </c>
      <c r="R125" t="n">
        <v>60.61</v>
      </c>
      <c r="S125" t="n">
        <v>40.63</v>
      </c>
      <c r="T125" t="n">
        <v>4899.33</v>
      </c>
      <c r="U125" t="n">
        <v>0.67</v>
      </c>
      <c r="V125" t="n">
        <v>0.77</v>
      </c>
      <c r="W125" t="n">
        <v>2.62</v>
      </c>
      <c r="X125" t="n">
        <v>0.29</v>
      </c>
      <c r="Y125" t="n">
        <v>0.5</v>
      </c>
      <c r="Z125" t="n">
        <v>10</v>
      </c>
    </row>
    <row r="126">
      <c r="A126" t="n">
        <v>26</v>
      </c>
      <c r="B126" t="n">
        <v>90</v>
      </c>
      <c r="C126" t="inlineStr">
        <is>
          <t xml:space="preserve">CONCLUIDO	</t>
        </is>
      </c>
      <c r="D126" t="n">
        <v>3.349</v>
      </c>
      <c r="E126" t="n">
        <v>29.86</v>
      </c>
      <c r="F126" t="n">
        <v>27.08</v>
      </c>
      <c r="G126" t="n">
        <v>162.5</v>
      </c>
      <c r="H126" t="n">
        <v>2.21</v>
      </c>
      <c r="I126" t="n">
        <v>10</v>
      </c>
      <c r="J126" t="n">
        <v>217.15</v>
      </c>
      <c r="K126" t="n">
        <v>52.44</v>
      </c>
      <c r="L126" t="n">
        <v>27</v>
      </c>
      <c r="M126" t="n">
        <v>8</v>
      </c>
      <c r="N126" t="n">
        <v>47.71</v>
      </c>
      <c r="O126" t="n">
        <v>27015.77</v>
      </c>
      <c r="P126" t="n">
        <v>328.91</v>
      </c>
      <c r="Q126" t="n">
        <v>446.56</v>
      </c>
      <c r="R126" t="n">
        <v>59.47</v>
      </c>
      <c r="S126" t="n">
        <v>40.63</v>
      </c>
      <c r="T126" t="n">
        <v>4335.19</v>
      </c>
      <c r="U126" t="n">
        <v>0.68</v>
      </c>
      <c r="V126" t="n">
        <v>0.77</v>
      </c>
      <c r="W126" t="n">
        <v>2.63</v>
      </c>
      <c r="X126" t="n">
        <v>0.26</v>
      </c>
      <c r="Y126" t="n">
        <v>0.5</v>
      </c>
      <c r="Z126" t="n">
        <v>10</v>
      </c>
    </row>
    <row r="127">
      <c r="A127" t="n">
        <v>27</v>
      </c>
      <c r="B127" t="n">
        <v>90</v>
      </c>
      <c r="C127" t="inlineStr">
        <is>
          <t xml:space="preserve">CONCLUIDO	</t>
        </is>
      </c>
      <c r="D127" t="n">
        <v>3.3491</v>
      </c>
      <c r="E127" t="n">
        <v>29.86</v>
      </c>
      <c r="F127" t="n">
        <v>27.08</v>
      </c>
      <c r="G127" t="n">
        <v>162.49</v>
      </c>
      <c r="H127" t="n">
        <v>2.27</v>
      </c>
      <c r="I127" t="n">
        <v>10</v>
      </c>
      <c r="J127" t="n">
        <v>218.79</v>
      </c>
      <c r="K127" t="n">
        <v>52.44</v>
      </c>
      <c r="L127" t="n">
        <v>28</v>
      </c>
      <c r="M127" t="n">
        <v>8</v>
      </c>
      <c r="N127" t="n">
        <v>48.35</v>
      </c>
      <c r="O127" t="n">
        <v>27218.26</v>
      </c>
      <c r="P127" t="n">
        <v>327.48</v>
      </c>
      <c r="Q127" t="n">
        <v>446.56</v>
      </c>
      <c r="R127" t="n">
        <v>59.6</v>
      </c>
      <c r="S127" t="n">
        <v>40.63</v>
      </c>
      <c r="T127" t="n">
        <v>4399.3</v>
      </c>
      <c r="U127" t="n">
        <v>0.68</v>
      </c>
      <c r="V127" t="n">
        <v>0.77</v>
      </c>
      <c r="W127" t="n">
        <v>2.62</v>
      </c>
      <c r="X127" t="n">
        <v>0.25</v>
      </c>
      <c r="Y127" t="n">
        <v>0.5</v>
      </c>
      <c r="Z127" t="n">
        <v>10</v>
      </c>
    </row>
    <row r="128">
      <c r="A128" t="n">
        <v>28</v>
      </c>
      <c r="B128" t="n">
        <v>90</v>
      </c>
      <c r="C128" t="inlineStr">
        <is>
          <t xml:space="preserve">CONCLUIDO	</t>
        </is>
      </c>
      <c r="D128" t="n">
        <v>3.3565</v>
      </c>
      <c r="E128" t="n">
        <v>29.79</v>
      </c>
      <c r="F128" t="n">
        <v>27.05</v>
      </c>
      <c r="G128" t="n">
        <v>180.35</v>
      </c>
      <c r="H128" t="n">
        <v>2.34</v>
      </c>
      <c r="I128" t="n">
        <v>9</v>
      </c>
      <c r="J128" t="n">
        <v>220.44</v>
      </c>
      <c r="K128" t="n">
        <v>52.44</v>
      </c>
      <c r="L128" t="n">
        <v>29</v>
      </c>
      <c r="M128" t="n">
        <v>7</v>
      </c>
      <c r="N128" t="n">
        <v>49</v>
      </c>
      <c r="O128" t="n">
        <v>27421.64</v>
      </c>
      <c r="P128" t="n">
        <v>323.88</v>
      </c>
      <c r="Q128" t="n">
        <v>446.56</v>
      </c>
      <c r="R128" t="n">
        <v>58.62</v>
      </c>
      <c r="S128" t="n">
        <v>40.63</v>
      </c>
      <c r="T128" t="n">
        <v>3913.81</v>
      </c>
      <c r="U128" t="n">
        <v>0.6899999999999999</v>
      </c>
      <c r="V128" t="n">
        <v>0.77</v>
      </c>
      <c r="W128" t="n">
        <v>2.62</v>
      </c>
      <c r="X128" t="n">
        <v>0.22</v>
      </c>
      <c r="Y128" t="n">
        <v>0.5</v>
      </c>
      <c r="Z128" t="n">
        <v>10</v>
      </c>
    </row>
    <row r="129">
      <c r="A129" t="n">
        <v>29</v>
      </c>
      <c r="B129" t="n">
        <v>90</v>
      </c>
      <c r="C129" t="inlineStr">
        <is>
          <t xml:space="preserve">CONCLUIDO	</t>
        </is>
      </c>
      <c r="D129" t="n">
        <v>3.3564</v>
      </c>
      <c r="E129" t="n">
        <v>29.79</v>
      </c>
      <c r="F129" t="n">
        <v>27.05</v>
      </c>
      <c r="G129" t="n">
        <v>180.36</v>
      </c>
      <c r="H129" t="n">
        <v>2.4</v>
      </c>
      <c r="I129" t="n">
        <v>9</v>
      </c>
      <c r="J129" t="n">
        <v>222.1</v>
      </c>
      <c r="K129" t="n">
        <v>52.44</v>
      </c>
      <c r="L129" t="n">
        <v>30</v>
      </c>
      <c r="M129" t="n">
        <v>7</v>
      </c>
      <c r="N129" t="n">
        <v>49.65</v>
      </c>
      <c r="O129" t="n">
        <v>27625.93</v>
      </c>
      <c r="P129" t="n">
        <v>325.5</v>
      </c>
      <c r="Q129" t="n">
        <v>446.56</v>
      </c>
      <c r="R129" t="n">
        <v>58.66</v>
      </c>
      <c r="S129" t="n">
        <v>40.63</v>
      </c>
      <c r="T129" t="n">
        <v>3933.89</v>
      </c>
      <c r="U129" t="n">
        <v>0.6899999999999999</v>
      </c>
      <c r="V129" t="n">
        <v>0.77</v>
      </c>
      <c r="W129" t="n">
        <v>2.62</v>
      </c>
      <c r="X129" t="n">
        <v>0.23</v>
      </c>
      <c r="Y129" t="n">
        <v>0.5</v>
      </c>
      <c r="Z129" t="n">
        <v>10</v>
      </c>
    </row>
    <row r="130">
      <c r="A130" t="n">
        <v>30</v>
      </c>
      <c r="B130" t="n">
        <v>90</v>
      </c>
      <c r="C130" t="inlineStr">
        <is>
          <t xml:space="preserve">CONCLUIDO	</t>
        </is>
      </c>
      <c r="D130" t="n">
        <v>3.3552</v>
      </c>
      <c r="E130" t="n">
        <v>29.8</v>
      </c>
      <c r="F130" t="n">
        <v>27.06</v>
      </c>
      <c r="G130" t="n">
        <v>180.43</v>
      </c>
      <c r="H130" t="n">
        <v>2.46</v>
      </c>
      <c r="I130" t="n">
        <v>9</v>
      </c>
      <c r="J130" t="n">
        <v>223.76</v>
      </c>
      <c r="K130" t="n">
        <v>52.44</v>
      </c>
      <c r="L130" t="n">
        <v>31</v>
      </c>
      <c r="M130" t="n">
        <v>7</v>
      </c>
      <c r="N130" t="n">
        <v>50.32</v>
      </c>
      <c r="O130" t="n">
        <v>27831.27</v>
      </c>
      <c r="P130" t="n">
        <v>325.74</v>
      </c>
      <c r="Q130" t="n">
        <v>446.56</v>
      </c>
      <c r="R130" t="n">
        <v>58.91</v>
      </c>
      <c r="S130" t="n">
        <v>40.63</v>
      </c>
      <c r="T130" t="n">
        <v>4057.78</v>
      </c>
      <c r="U130" t="n">
        <v>0.6899999999999999</v>
      </c>
      <c r="V130" t="n">
        <v>0.77</v>
      </c>
      <c r="W130" t="n">
        <v>2.63</v>
      </c>
      <c r="X130" t="n">
        <v>0.24</v>
      </c>
      <c r="Y130" t="n">
        <v>0.5</v>
      </c>
      <c r="Z130" t="n">
        <v>10</v>
      </c>
    </row>
    <row r="131">
      <c r="A131" t="n">
        <v>31</v>
      </c>
      <c r="B131" t="n">
        <v>90</v>
      </c>
      <c r="C131" t="inlineStr">
        <is>
          <t xml:space="preserve">CONCLUIDO	</t>
        </is>
      </c>
      <c r="D131" t="n">
        <v>3.3545</v>
      </c>
      <c r="E131" t="n">
        <v>29.81</v>
      </c>
      <c r="F131" t="n">
        <v>27.07</v>
      </c>
      <c r="G131" t="n">
        <v>180.47</v>
      </c>
      <c r="H131" t="n">
        <v>2.52</v>
      </c>
      <c r="I131" t="n">
        <v>9</v>
      </c>
      <c r="J131" t="n">
        <v>225.43</v>
      </c>
      <c r="K131" t="n">
        <v>52.44</v>
      </c>
      <c r="L131" t="n">
        <v>32</v>
      </c>
      <c r="M131" t="n">
        <v>7</v>
      </c>
      <c r="N131" t="n">
        <v>50.99</v>
      </c>
      <c r="O131" t="n">
        <v>28037.42</v>
      </c>
      <c r="P131" t="n">
        <v>322.94</v>
      </c>
      <c r="Q131" t="n">
        <v>446.56</v>
      </c>
      <c r="R131" t="n">
        <v>59.18</v>
      </c>
      <c r="S131" t="n">
        <v>40.63</v>
      </c>
      <c r="T131" t="n">
        <v>4194.44</v>
      </c>
      <c r="U131" t="n">
        <v>0.6899999999999999</v>
      </c>
      <c r="V131" t="n">
        <v>0.77</v>
      </c>
      <c r="W131" t="n">
        <v>2.62</v>
      </c>
      <c r="X131" t="n">
        <v>0.24</v>
      </c>
      <c r="Y131" t="n">
        <v>0.5</v>
      </c>
      <c r="Z131" t="n">
        <v>10</v>
      </c>
    </row>
    <row r="132">
      <c r="A132" t="n">
        <v>32</v>
      </c>
      <c r="B132" t="n">
        <v>90</v>
      </c>
      <c r="C132" t="inlineStr">
        <is>
          <t xml:space="preserve">CONCLUIDO	</t>
        </is>
      </c>
      <c r="D132" t="n">
        <v>3.3646</v>
      </c>
      <c r="E132" t="n">
        <v>29.72</v>
      </c>
      <c r="F132" t="n">
        <v>27.02</v>
      </c>
      <c r="G132" t="n">
        <v>202.62</v>
      </c>
      <c r="H132" t="n">
        <v>2.58</v>
      </c>
      <c r="I132" t="n">
        <v>8</v>
      </c>
      <c r="J132" t="n">
        <v>227.11</v>
      </c>
      <c r="K132" t="n">
        <v>52.44</v>
      </c>
      <c r="L132" t="n">
        <v>33</v>
      </c>
      <c r="M132" t="n">
        <v>6</v>
      </c>
      <c r="N132" t="n">
        <v>51.67</v>
      </c>
      <c r="O132" t="n">
        <v>28244.51</v>
      </c>
      <c r="P132" t="n">
        <v>320.13</v>
      </c>
      <c r="Q132" t="n">
        <v>446.56</v>
      </c>
      <c r="R132" t="n">
        <v>57.33</v>
      </c>
      <c r="S132" t="n">
        <v>40.63</v>
      </c>
      <c r="T132" t="n">
        <v>3274.28</v>
      </c>
      <c r="U132" t="n">
        <v>0.71</v>
      </c>
      <c r="V132" t="n">
        <v>0.77</v>
      </c>
      <c r="W132" t="n">
        <v>2.62</v>
      </c>
      <c r="X132" t="n">
        <v>0.19</v>
      </c>
      <c r="Y132" t="n">
        <v>0.5</v>
      </c>
      <c r="Z132" t="n">
        <v>10</v>
      </c>
    </row>
    <row r="133">
      <c r="A133" t="n">
        <v>33</v>
      </c>
      <c r="B133" t="n">
        <v>90</v>
      </c>
      <c r="C133" t="inlineStr">
        <is>
          <t xml:space="preserve">CONCLUIDO	</t>
        </is>
      </c>
      <c r="D133" t="n">
        <v>3.3632</v>
      </c>
      <c r="E133" t="n">
        <v>29.73</v>
      </c>
      <c r="F133" t="n">
        <v>27.03</v>
      </c>
      <c r="G133" t="n">
        <v>202.72</v>
      </c>
      <c r="H133" t="n">
        <v>2.64</v>
      </c>
      <c r="I133" t="n">
        <v>8</v>
      </c>
      <c r="J133" t="n">
        <v>228.8</v>
      </c>
      <c r="K133" t="n">
        <v>52.44</v>
      </c>
      <c r="L133" t="n">
        <v>34</v>
      </c>
      <c r="M133" t="n">
        <v>6</v>
      </c>
      <c r="N133" t="n">
        <v>52.36</v>
      </c>
      <c r="O133" t="n">
        <v>28452.56</v>
      </c>
      <c r="P133" t="n">
        <v>321.06</v>
      </c>
      <c r="Q133" t="n">
        <v>446.56</v>
      </c>
      <c r="R133" t="n">
        <v>57.71</v>
      </c>
      <c r="S133" t="n">
        <v>40.63</v>
      </c>
      <c r="T133" t="n">
        <v>3465.63</v>
      </c>
      <c r="U133" t="n">
        <v>0.7</v>
      </c>
      <c r="V133" t="n">
        <v>0.77</v>
      </c>
      <c r="W133" t="n">
        <v>2.62</v>
      </c>
      <c r="X133" t="n">
        <v>0.2</v>
      </c>
      <c r="Y133" t="n">
        <v>0.5</v>
      </c>
      <c r="Z133" t="n">
        <v>10</v>
      </c>
    </row>
    <row r="134">
      <c r="A134" t="n">
        <v>34</v>
      </c>
      <c r="B134" t="n">
        <v>90</v>
      </c>
      <c r="C134" t="inlineStr">
        <is>
          <t xml:space="preserve">CONCLUIDO	</t>
        </is>
      </c>
      <c r="D134" t="n">
        <v>3.3636</v>
      </c>
      <c r="E134" t="n">
        <v>29.73</v>
      </c>
      <c r="F134" t="n">
        <v>27.02</v>
      </c>
      <c r="G134" t="n">
        <v>202.69</v>
      </c>
      <c r="H134" t="n">
        <v>2.7</v>
      </c>
      <c r="I134" t="n">
        <v>8</v>
      </c>
      <c r="J134" t="n">
        <v>230.49</v>
      </c>
      <c r="K134" t="n">
        <v>52.44</v>
      </c>
      <c r="L134" t="n">
        <v>35</v>
      </c>
      <c r="M134" t="n">
        <v>6</v>
      </c>
      <c r="N134" t="n">
        <v>53.05</v>
      </c>
      <c r="O134" t="n">
        <v>28661.58</v>
      </c>
      <c r="P134" t="n">
        <v>321.66</v>
      </c>
      <c r="Q134" t="n">
        <v>446.56</v>
      </c>
      <c r="R134" t="n">
        <v>57.6</v>
      </c>
      <c r="S134" t="n">
        <v>40.63</v>
      </c>
      <c r="T134" t="n">
        <v>3411.67</v>
      </c>
      <c r="U134" t="n">
        <v>0.71</v>
      </c>
      <c r="V134" t="n">
        <v>0.77</v>
      </c>
      <c r="W134" t="n">
        <v>2.62</v>
      </c>
      <c r="X134" t="n">
        <v>0.2</v>
      </c>
      <c r="Y134" t="n">
        <v>0.5</v>
      </c>
      <c r="Z134" t="n">
        <v>10</v>
      </c>
    </row>
    <row r="135">
      <c r="A135" t="n">
        <v>35</v>
      </c>
      <c r="B135" t="n">
        <v>90</v>
      </c>
      <c r="C135" t="inlineStr">
        <is>
          <t xml:space="preserve">CONCLUIDO	</t>
        </is>
      </c>
      <c r="D135" t="n">
        <v>3.3631</v>
      </c>
      <c r="E135" t="n">
        <v>29.73</v>
      </c>
      <c r="F135" t="n">
        <v>27.03</v>
      </c>
      <c r="G135" t="n">
        <v>202.72</v>
      </c>
      <c r="H135" t="n">
        <v>2.76</v>
      </c>
      <c r="I135" t="n">
        <v>8</v>
      </c>
      <c r="J135" t="n">
        <v>232.2</v>
      </c>
      <c r="K135" t="n">
        <v>52.44</v>
      </c>
      <c r="L135" t="n">
        <v>36</v>
      </c>
      <c r="M135" t="n">
        <v>6</v>
      </c>
      <c r="N135" t="n">
        <v>53.75</v>
      </c>
      <c r="O135" t="n">
        <v>28871.58</v>
      </c>
      <c r="P135" t="n">
        <v>319.28</v>
      </c>
      <c r="Q135" t="n">
        <v>446.56</v>
      </c>
      <c r="R135" t="n">
        <v>57.88</v>
      </c>
      <c r="S135" t="n">
        <v>40.63</v>
      </c>
      <c r="T135" t="n">
        <v>3550.04</v>
      </c>
      <c r="U135" t="n">
        <v>0.7</v>
      </c>
      <c r="V135" t="n">
        <v>0.77</v>
      </c>
      <c r="W135" t="n">
        <v>2.62</v>
      </c>
      <c r="X135" t="n">
        <v>0.2</v>
      </c>
      <c r="Y135" t="n">
        <v>0.5</v>
      </c>
      <c r="Z135" t="n">
        <v>10</v>
      </c>
    </row>
    <row r="136">
      <c r="A136" t="n">
        <v>36</v>
      </c>
      <c r="B136" t="n">
        <v>90</v>
      </c>
      <c r="C136" t="inlineStr">
        <is>
          <t xml:space="preserve">CONCLUIDO	</t>
        </is>
      </c>
      <c r="D136" t="n">
        <v>3.3636</v>
      </c>
      <c r="E136" t="n">
        <v>29.73</v>
      </c>
      <c r="F136" t="n">
        <v>27.03</v>
      </c>
      <c r="G136" t="n">
        <v>202.69</v>
      </c>
      <c r="H136" t="n">
        <v>2.81</v>
      </c>
      <c r="I136" t="n">
        <v>8</v>
      </c>
      <c r="J136" t="n">
        <v>233.91</v>
      </c>
      <c r="K136" t="n">
        <v>52.44</v>
      </c>
      <c r="L136" t="n">
        <v>37</v>
      </c>
      <c r="M136" t="n">
        <v>6</v>
      </c>
      <c r="N136" t="n">
        <v>54.46</v>
      </c>
      <c r="O136" t="n">
        <v>29082.59</v>
      </c>
      <c r="P136" t="n">
        <v>317.69</v>
      </c>
      <c r="Q136" t="n">
        <v>446.56</v>
      </c>
      <c r="R136" t="n">
        <v>57.7</v>
      </c>
      <c r="S136" t="n">
        <v>40.63</v>
      </c>
      <c r="T136" t="n">
        <v>3458.59</v>
      </c>
      <c r="U136" t="n">
        <v>0.7</v>
      </c>
      <c r="V136" t="n">
        <v>0.77</v>
      </c>
      <c r="W136" t="n">
        <v>2.62</v>
      </c>
      <c r="X136" t="n">
        <v>0.2</v>
      </c>
      <c r="Y136" t="n">
        <v>0.5</v>
      </c>
      <c r="Z136" t="n">
        <v>10</v>
      </c>
    </row>
    <row r="137">
      <c r="A137" t="n">
        <v>37</v>
      </c>
      <c r="B137" t="n">
        <v>90</v>
      </c>
      <c r="C137" t="inlineStr">
        <is>
          <t xml:space="preserve">CONCLUIDO	</t>
        </is>
      </c>
      <c r="D137" t="n">
        <v>3.3697</v>
      </c>
      <c r="E137" t="n">
        <v>29.68</v>
      </c>
      <c r="F137" t="n">
        <v>27.01</v>
      </c>
      <c r="G137" t="n">
        <v>231.49</v>
      </c>
      <c r="H137" t="n">
        <v>2.87</v>
      </c>
      <c r="I137" t="n">
        <v>7</v>
      </c>
      <c r="J137" t="n">
        <v>235.63</v>
      </c>
      <c r="K137" t="n">
        <v>52.44</v>
      </c>
      <c r="L137" t="n">
        <v>38</v>
      </c>
      <c r="M137" t="n">
        <v>5</v>
      </c>
      <c r="N137" t="n">
        <v>55.18</v>
      </c>
      <c r="O137" t="n">
        <v>29294.6</v>
      </c>
      <c r="P137" t="n">
        <v>315.59</v>
      </c>
      <c r="Q137" t="n">
        <v>446.57</v>
      </c>
      <c r="R137" t="n">
        <v>57.16</v>
      </c>
      <c r="S137" t="n">
        <v>40.63</v>
      </c>
      <c r="T137" t="n">
        <v>3195.12</v>
      </c>
      <c r="U137" t="n">
        <v>0.71</v>
      </c>
      <c r="V137" t="n">
        <v>0.77</v>
      </c>
      <c r="W137" t="n">
        <v>2.62</v>
      </c>
      <c r="X137" t="n">
        <v>0.18</v>
      </c>
      <c r="Y137" t="n">
        <v>0.5</v>
      </c>
      <c r="Z137" t="n">
        <v>10</v>
      </c>
    </row>
    <row r="138">
      <c r="A138" t="n">
        <v>38</v>
      </c>
      <c r="B138" t="n">
        <v>90</v>
      </c>
      <c r="C138" t="inlineStr">
        <is>
          <t xml:space="preserve">CONCLUIDO	</t>
        </is>
      </c>
      <c r="D138" t="n">
        <v>3.3705</v>
      </c>
      <c r="E138" t="n">
        <v>29.67</v>
      </c>
      <c r="F138" t="n">
        <v>27</v>
      </c>
      <c r="G138" t="n">
        <v>231.43</v>
      </c>
      <c r="H138" t="n">
        <v>2.92</v>
      </c>
      <c r="I138" t="n">
        <v>7</v>
      </c>
      <c r="J138" t="n">
        <v>237.35</v>
      </c>
      <c r="K138" t="n">
        <v>52.44</v>
      </c>
      <c r="L138" t="n">
        <v>39</v>
      </c>
      <c r="M138" t="n">
        <v>5</v>
      </c>
      <c r="N138" t="n">
        <v>55.91</v>
      </c>
      <c r="O138" t="n">
        <v>29507.65</v>
      </c>
      <c r="P138" t="n">
        <v>317.39</v>
      </c>
      <c r="Q138" t="n">
        <v>446.56</v>
      </c>
      <c r="R138" t="n">
        <v>56.87</v>
      </c>
      <c r="S138" t="n">
        <v>40.63</v>
      </c>
      <c r="T138" t="n">
        <v>3052.09</v>
      </c>
      <c r="U138" t="n">
        <v>0.71</v>
      </c>
      <c r="V138" t="n">
        <v>0.77</v>
      </c>
      <c r="W138" t="n">
        <v>2.62</v>
      </c>
      <c r="X138" t="n">
        <v>0.17</v>
      </c>
      <c r="Y138" t="n">
        <v>0.5</v>
      </c>
      <c r="Z138" t="n">
        <v>10</v>
      </c>
    </row>
    <row r="139">
      <c r="A139" t="n">
        <v>39</v>
      </c>
      <c r="B139" t="n">
        <v>90</v>
      </c>
      <c r="C139" t="inlineStr">
        <is>
          <t xml:space="preserve">CONCLUIDO	</t>
        </is>
      </c>
      <c r="D139" t="n">
        <v>3.3701</v>
      </c>
      <c r="E139" t="n">
        <v>29.67</v>
      </c>
      <c r="F139" t="n">
        <v>27</v>
      </c>
      <c r="G139" t="n">
        <v>231.46</v>
      </c>
      <c r="H139" t="n">
        <v>2.98</v>
      </c>
      <c r="I139" t="n">
        <v>7</v>
      </c>
      <c r="J139" t="n">
        <v>239.09</v>
      </c>
      <c r="K139" t="n">
        <v>52.44</v>
      </c>
      <c r="L139" t="n">
        <v>40</v>
      </c>
      <c r="M139" t="n">
        <v>5</v>
      </c>
      <c r="N139" t="n">
        <v>56.65</v>
      </c>
      <c r="O139" t="n">
        <v>29721.73</v>
      </c>
      <c r="P139" t="n">
        <v>318.96</v>
      </c>
      <c r="Q139" t="n">
        <v>446.56</v>
      </c>
      <c r="R139" t="n">
        <v>56.96</v>
      </c>
      <c r="S139" t="n">
        <v>40.63</v>
      </c>
      <c r="T139" t="n">
        <v>3095.28</v>
      </c>
      <c r="U139" t="n">
        <v>0.71</v>
      </c>
      <c r="V139" t="n">
        <v>0.77</v>
      </c>
      <c r="W139" t="n">
        <v>2.62</v>
      </c>
      <c r="X139" t="n">
        <v>0.18</v>
      </c>
      <c r="Y139" t="n">
        <v>0.5</v>
      </c>
      <c r="Z139" t="n">
        <v>10</v>
      </c>
    </row>
    <row r="140">
      <c r="A140" t="n">
        <v>0</v>
      </c>
      <c r="B140" t="n">
        <v>10</v>
      </c>
      <c r="C140" t="inlineStr">
        <is>
          <t xml:space="preserve">CONCLUIDO	</t>
        </is>
      </c>
      <c r="D140" t="n">
        <v>3.2251</v>
      </c>
      <c r="E140" t="n">
        <v>31.01</v>
      </c>
      <c r="F140" t="n">
        <v>28.65</v>
      </c>
      <c r="G140" t="n">
        <v>26.86</v>
      </c>
      <c r="H140" t="n">
        <v>0.64</v>
      </c>
      <c r="I140" t="n">
        <v>64</v>
      </c>
      <c r="J140" t="n">
        <v>26.11</v>
      </c>
      <c r="K140" t="n">
        <v>12.1</v>
      </c>
      <c r="L140" t="n">
        <v>1</v>
      </c>
      <c r="M140" t="n">
        <v>59</v>
      </c>
      <c r="N140" t="n">
        <v>3.01</v>
      </c>
      <c r="O140" t="n">
        <v>3454.41</v>
      </c>
      <c r="P140" t="n">
        <v>87.08</v>
      </c>
      <c r="Q140" t="n">
        <v>446.58</v>
      </c>
      <c r="R140" t="n">
        <v>110.08</v>
      </c>
      <c r="S140" t="n">
        <v>40.63</v>
      </c>
      <c r="T140" t="n">
        <v>29371.31</v>
      </c>
      <c r="U140" t="n">
        <v>0.37</v>
      </c>
      <c r="V140" t="n">
        <v>0.73</v>
      </c>
      <c r="W140" t="n">
        <v>2.72</v>
      </c>
      <c r="X140" t="n">
        <v>1.82</v>
      </c>
      <c r="Y140" t="n">
        <v>0.5</v>
      </c>
      <c r="Z140" t="n">
        <v>10</v>
      </c>
    </row>
    <row r="141">
      <c r="A141" t="n">
        <v>1</v>
      </c>
      <c r="B141" t="n">
        <v>10</v>
      </c>
      <c r="C141" t="inlineStr">
        <is>
          <t xml:space="preserve">CONCLUIDO	</t>
        </is>
      </c>
      <c r="D141" t="n">
        <v>3.2982</v>
      </c>
      <c r="E141" t="n">
        <v>30.32</v>
      </c>
      <c r="F141" t="n">
        <v>28.16</v>
      </c>
      <c r="G141" t="n">
        <v>36.73</v>
      </c>
      <c r="H141" t="n">
        <v>1.23</v>
      </c>
      <c r="I141" t="n">
        <v>46</v>
      </c>
      <c r="J141" t="n">
        <v>27.2</v>
      </c>
      <c r="K141" t="n">
        <v>12.1</v>
      </c>
      <c r="L141" t="n">
        <v>2</v>
      </c>
      <c r="M141" t="n">
        <v>0</v>
      </c>
      <c r="N141" t="n">
        <v>3.1</v>
      </c>
      <c r="O141" t="n">
        <v>3588.35</v>
      </c>
      <c r="P141" t="n">
        <v>83.3</v>
      </c>
      <c r="Q141" t="n">
        <v>446.59</v>
      </c>
      <c r="R141" t="n">
        <v>92.52</v>
      </c>
      <c r="S141" t="n">
        <v>40.63</v>
      </c>
      <c r="T141" t="n">
        <v>20682.3</v>
      </c>
      <c r="U141" t="n">
        <v>0.44</v>
      </c>
      <c r="V141" t="n">
        <v>0.74</v>
      </c>
      <c r="W141" t="n">
        <v>2.75</v>
      </c>
      <c r="X141" t="n">
        <v>1.33</v>
      </c>
      <c r="Y141" t="n">
        <v>0.5</v>
      </c>
      <c r="Z141" t="n">
        <v>10</v>
      </c>
    </row>
    <row r="142">
      <c r="A142" t="n">
        <v>0</v>
      </c>
      <c r="B142" t="n">
        <v>45</v>
      </c>
      <c r="C142" t="inlineStr">
        <is>
          <t xml:space="preserve">CONCLUIDO	</t>
        </is>
      </c>
      <c r="D142" t="n">
        <v>2.5337</v>
      </c>
      <c r="E142" t="n">
        <v>39.47</v>
      </c>
      <c r="F142" t="n">
        <v>33.08</v>
      </c>
      <c r="G142" t="n">
        <v>9.27</v>
      </c>
      <c r="H142" t="n">
        <v>0.18</v>
      </c>
      <c r="I142" t="n">
        <v>214</v>
      </c>
      <c r="J142" t="n">
        <v>98.70999999999999</v>
      </c>
      <c r="K142" t="n">
        <v>39.72</v>
      </c>
      <c r="L142" t="n">
        <v>1</v>
      </c>
      <c r="M142" t="n">
        <v>212</v>
      </c>
      <c r="N142" t="n">
        <v>12.99</v>
      </c>
      <c r="O142" t="n">
        <v>12407.75</v>
      </c>
      <c r="P142" t="n">
        <v>295.23</v>
      </c>
      <c r="Q142" t="n">
        <v>446.59</v>
      </c>
      <c r="R142" t="n">
        <v>255.04</v>
      </c>
      <c r="S142" t="n">
        <v>40.63</v>
      </c>
      <c r="T142" t="n">
        <v>101102.48</v>
      </c>
      <c r="U142" t="n">
        <v>0.16</v>
      </c>
      <c r="V142" t="n">
        <v>0.63</v>
      </c>
      <c r="W142" t="n">
        <v>2.96</v>
      </c>
      <c r="X142" t="n">
        <v>6.25</v>
      </c>
      <c r="Y142" t="n">
        <v>0.5</v>
      </c>
      <c r="Z142" t="n">
        <v>10</v>
      </c>
    </row>
    <row r="143">
      <c r="A143" t="n">
        <v>1</v>
      </c>
      <c r="B143" t="n">
        <v>45</v>
      </c>
      <c r="C143" t="inlineStr">
        <is>
          <t xml:space="preserve">CONCLUIDO	</t>
        </is>
      </c>
      <c r="D143" t="n">
        <v>2.9849</v>
      </c>
      <c r="E143" t="n">
        <v>33.5</v>
      </c>
      <c r="F143" t="n">
        <v>29.56</v>
      </c>
      <c r="G143" t="n">
        <v>18.67</v>
      </c>
      <c r="H143" t="n">
        <v>0.35</v>
      </c>
      <c r="I143" t="n">
        <v>95</v>
      </c>
      <c r="J143" t="n">
        <v>99.95</v>
      </c>
      <c r="K143" t="n">
        <v>39.72</v>
      </c>
      <c r="L143" t="n">
        <v>2</v>
      </c>
      <c r="M143" t="n">
        <v>93</v>
      </c>
      <c r="N143" t="n">
        <v>13.24</v>
      </c>
      <c r="O143" t="n">
        <v>12561.45</v>
      </c>
      <c r="P143" t="n">
        <v>260.77</v>
      </c>
      <c r="Q143" t="n">
        <v>446.61</v>
      </c>
      <c r="R143" t="n">
        <v>140.37</v>
      </c>
      <c r="S143" t="n">
        <v>40.63</v>
      </c>
      <c r="T143" t="n">
        <v>44360.46</v>
      </c>
      <c r="U143" t="n">
        <v>0.29</v>
      </c>
      <c r="V143" t="n">
        <v>0.7</v>
      </c>
      <c r="W143" t="n">
        <v>2.76</v>
      </c>
      <c r="X143" t="n">
        <v>2.73</v>
      </c>
      <c r="Y143" t="n">
        <v>0.5</v>
      </c>
      <c r="Z143" t="n">
        <v>10</v>
      </c>
    </row>
    <row r="144">
      <c r="A144" t="n">
        <v>2</v>
      </c>
      <c r="B144" t="n">
        <v>45</v>
      </c>
      <c r="C144" t="inlineStr">
        <is>
          <t xml:space="preserve">CONCLUIDO	</t>
        </is>
      </c>
      <c r="D144" t="n">
        <v>3.1442</v>
      </c>
      <c r="E144" t="n">
        <v>31.8</v>
      </c>
      <c r="F144" t="n">
        <v>28.56</v>
      </c>
      <c r="G144" t="n">
        <v>28.09</v>
      </c>
      <c r="H144" t="n">
        <v>0.52</v>
      </c>
      <c r="I144" t="n">
        <v>61</v>
      </c>
      <c r="J144" t="n">
        <v>101.2</v>
      </c>
      <c r="K144" t="n">
        <v>39.72</v>
      </c>
      <c r="L144" t="n">
        <v>3</v>
      </c>
      <c r="M144" t="n">
        <v>59</v>
      </c>
      <c r="N144" t="n">
        <v>13.49</v>
      </c>
      <c r="O144" t="n">
        <v>12715.54</v>
      </c>
      <c r="P144" t="n">
        <v>249.03</v>
      </c>
      <c r="Q144" t="n">
        <v>446.57</v>
      </c>
      <c r="R144" t="n">
        <v>107.65</v>
      </c>
      <c r="S144" t="n">
        <v>40.63</v>
      </c>
      <c r="T144" t="n">
        <v>28169.38</v>
      </c>
      <c r="U144" t="n">
        <v>0.38</v>
      </c>
      <c r="V144" t="n">
        <v>0.73</v>
      </c>
      <c r="W144" t="n">
        <v>2.71</v>
      </c>
      <c r="X144" t="n">
        <v>1.73</v>
      </c>
      <c r="Y144" t="n">
        <v>0.5</v>
      </c>
      <c r="Z144" t="n">
        <v>10</v>
      </c>
    </row>
    <row r="145">
      <c r="A145" t="n">
        <v>3</v>
      </c>
      <c r="B145" t="n">
        <v>45</v>
      </c>
      <c r="C145" t="inlineStr">
        <is>
          <t xml:space="preserve">CONCLUIDO	</t>
        </is>
      </c>
      <c r="D145" t="n">
        <v>3.2244</v>
      </c>
      <c r="E145" t="n">
        <v>31.01</v>
      </c>
      <c r="F145" t="n">
        <v>28.1</v>
      </c>
      <c r="G145" t="n">
        <v>37.47</v>
      </c>
      <c r="H145" t="n">
        <v>0.6899999999999999</v>
      </c>
      <c r="I145" t="n">
        <v>45</v>
      </c>
      <c r="J145" t="n">
        <v>102.45</v>
      </c>
      <c r="K145" t="n">
        <v>39.72</v>
      </c>
      <c r="L145" t="n">
        <v>4</v>
      </c>
      <c r="M145" t="n">
        <v>43</v>
      </c>
      <c r="N145" t="n">
        <v>13.74</v>
      </c>
      <c r="O145" t="n">
        <v>12870.03</v>
      </c>
      <c r="P145" t="n">
        <v>242.15</v>
      </c>
      <c r="Q145" t="n">
        <v>446.6</v>
      </c>
      <c r="R145" t="n">
        <v>92.63</v>
      </c>
      <c r="S145" t="n">
        <v>40.63</v>
      </c>
      <c r="T145" t="n">
        <v>20741.8</v>
      </c>
      <c r="U145" t="n">
        <v>0.44</v>
      </c>
      <c r="V145" t="n">
        <v>0.74</v>
      </c>
      <c r="W145" t="n">
        <v>2.68</v>
      </c>
      <c r="X145" t="n">
        <v>1.27</v>
      </c>
      <c r="Y145" t="n">
        <v>0.5</v>
      </c>
      <c r="Z145" t="n">
        <v>10</v>
      </c>
    </row>
    <row r="146">
      <c r="A146" t="n">
        <v>4</v>
      </c>
      <c r="B146" t="n">
        <v>45</v>
      </c>
      <c r="C146" t="inlineStr">
        <is>
          <t xml:space="preserve">CONCLUIDO	</t>
        </is>
      </c>
      <c r="D146" t="n">
        <v>3.2768</v>
      </c>
      <c r="E146" t="n">
        <v>30.52</v>
      </c>
      <c r="F146" t="n">
        <v>27.81</v>
      </c>
      <c r="G146" t="n">
        <v>47.67</v>
      </c>
      <c r="H146" t="n">
        <v>0.85</v>
      </c>
      <c r="I146" t="n">
        <v>35</v>
      </c>
      <c r="J146" t="n">
        <v>103.71</v>
      </c>
      <c r="K146" t="n">
        <v>39.72</v>
      </c>
      <c r="L146" t="n">
        <v>5</v>
      </c>
      <c r="M146" t="n">
        <v>33</v>
      </c>
      <c r="N146" t="n">
        <v>14</v>
      </c>
      <c r="O146" t="n">
        <v>13024.91</v>
      </c>
      <c r="P146" t="n">
        <v>236.45</v>
      </c>
      <c r="Q146" t="n">
        <v>446.56</v>
      </c>
      <c r="R146" t="n">
        <v>83.34</v>
      </c>
      <c r="S146" t="n">
        <v>40.63</v>
      </c>
      <c r="T146" t="n">
        <v>16142.79</v>
      </c>
      <c r="U146" t="n">
        <v>0.49</v>
      </c>
      <c r="V146" t="n">
        <v>0.75</v>
      </c>
      <c r="W146" t="n">
        <v>2.67</v>
      </c>
      <c r="X146" t="n">
        <v>0.98</v>
      </c>
      <c r="Y146" t="n">
        <v>0.5</v>
      </c>
      <c r="Z146" t="n">
        <v>10</v>
      </c>
    </row>
    <row r="147">
      <c r="A147" t="n">
        <v>5</v>
      </c>
      <c r="B147" t="n">
        <v>45</v>
      </c>
      <c r="C147" t="inlineStr">
        <is>
          <t xml:space="preserve">CONCLUIDO	</t>
        </is>
      </c>
      <c r="D147" t="n">
        <v>3.3089</v>
      </c>
      <c r="E147" t="n">
        <v>30.22</v>
      </c>
      <c r="F147" t="n">
        <v>27.64</v>
      </c>
      <c r="G147" t="n">
        <v>57.18</v>
      </c>
      <c r="H147" t="n">
        <v>1.01</v>
      </c>
      <c r="I147" t="n">
        <v>29</v>
      </c>
      <c r="J147" t="n">
        <v>104.97</v>
      </c>
      <c r="K147" t="n">
        <v>39.72</v>
      </c>
      <c r="L147" t="n">
        <v>6</v>
      </c>
      <c r="M147" t="n">
        <v>27</v>
      </c>
      <c r="N147" t="n">
        <v>14.25</v>
      </c>
      <c r="O147" t="n">
        <v>13180.19</v>
      </c>
      <c r="P147" t="n">
        <v>231.61</v>
      </c>
      <c r="Q147" t="n">
        <v>446.56</v>
      </c>
      <c r="R147" t="n">
        <v>77.56</v>
      </c>
      <c r="S147" t="n">
        <v>40.63</v>
      </c>
      <c r="T147" t="n">
        <v>13285.24</v>
      </c>
      <c r="U147" t="n">
        <v>0.52</v>
      </c>
      <c r="V147" t="n">
        <v>0.75</v>
      </c>
      <c r="W147" t="n">
        <v>2.66</v>
      </c>
      <c r="X147" t="n">
        <v>0.8100000000000001</v>
      </c>
      <c r="Y147" t="n">
        <v>0.5</v>
      </c>
      <c r="Z147" t="n">
        <v>10</v>
      </c>
    </row>
    <row r="148">
      <c r="A148" t="n">
        <v>6</v>
      </c>
      <c r="B148" t="n">
        <v>45</v>
      </c>
      <c r="C148" t="inlineStr">
        <is>
          <t xml:space="preserve">CONCLUIDO	</t>
        </is>
      </c>
      <c r="D148" t="n">
        <v>3.332</v>
      </c>
      <c r="E148" t="n">
        <v>30.01</v>
      </c>
      <c r="F148" t="n">
        <v>27.51</v>
      </c>
      <c r="G148" t="n">
        <v>66.02</v>
      </c>
      <c r="H148" t="n">
        <v>1.16</v>
      </c>
      <c r="I148" t="n">
        <v>25</v>
      </c>
      <c r="J148" t="n">
        <v>106.23</v>
      </c>
      <c r="K148" t="n">
        <v>39.72</v>
      </c>
      <c r="L148" t="n">
        <v>7</v>
      </c>
      <c r="M148" t="n">
        <v>23</v>
      </c>
      <c r="N148" t="n">
        <v>14.52</v>
      </c>
      <c r="O148" t="n">
        <v>13335.87</v>
      </c>
      <c r="P148" t="n">
        <v>227.65</v>
      </c>
      <c r="Q148" t="n">
        <v>446.56</v>
      </c>
      <c r="R148" t="n">
        <v>73.34999999999999</v>
      </c>
      <c r="S148" t="n">
        <v>40.63</v>
      </c>
      <c r="T148" t="n">
        <v>11199.12</v>
      </c>
      <c r="U148" t="n">
        <v>0.55</v>
      </c>
      <c r="V148" t="n">
        <v>0.76</v>
      </c>
      <c r="W148" t="n">
        <v>2.65</v>
      </c>
      <c r="X148" t="n">
        <v>0.68</v>
      </c>
      <c r="Y148" t="n">
        <v>0.5</v>
      </c>
      <c r="Z148" t="n">
        <v>10</v>
      </c>
    </row>
    <row r="149">
      <c r="A149" t="n">
        <v>7</v>
      </c>
      <c r="B149" t="n">
        <v>45</v>
      </c>
      <c r="C149" t="inlineStr">
        <is>
          <t xml:space="preserve">CONCLUIDO	</t>
        </is>
      </c>
      <c r="D149" t="n">
        <v>3.3535</v>
      </c>
      <c r="E149" t="n">
        <v>29.82</v>
      </c>
      <c r="F149" t="n">
        <v>27.4</v>
      </c>
      <c r="G149" t="n">
        <v>78.28</v>
      </c>
      <c r="H149" t="n">
        <v>1.31</v>
      </c>
      <c r="I149" t="n">
        <v>21</v>
      </c>
      <c r="J149" t="n">
        <v>107.5</v>
      </c>
      <c r="K149" t="n">
        <v>39.72</v>
      </c>
      <c r="L149" t="n">
        <v>8</v>
      </c>
      <c r="M149" t="n">
        <v>19</v>
      </c>
      <c r="N149" t="n">
        <v>14.78</v>
      </c>
      <c r="O149" t="n">
        <v>13491.96</v>
      </c>
      <c r="P149" t="n">
        <v>223.34</v>
      </c>
      <c r="Q149" t="n">
        <v>446.56</v>
      </c>
      <c r="R149" t="n">
        <v>69.79000000000001</v>
      </c>
      <c r="S149" t="n">
        <v>40.63</v>
      </c>
      <c r="T149" t="n">
        <v>9437.700000000001</v>
      </c>
      <c r="U149" t="n">
        <v>0.58</v>
      </c>
      <c r="V149" t="n">
        <v>0.76</v>
      </c>
      <c r="W149" t="n">
        <v>2.65</v>
      </c>
      <c r="X149" t="n">
        <v>0.57</v>
      </c>
      <c r="Y149" t="n">
        <v>0.5</v>
      </c>
      <c r="Z149" t="n">
        <v>10</v>
      </c>
    </row>
    <row r="150">
      <c r="A150" t="n">
        <v>8</v>
      </c>
      <c r="B150" t="n">
        <v>45</v>
      </c>
      <c r="C150" t="inlineStr">
        <is>
          <t xml:space="preserve">CONCLUIDO	</t>
        </is>
      </c>
      <c r="D150" t="n">
        <v>3.3645</v>
      </c>
      <c r="E150" t="n">
        <v>29.72</v>
      </c>
      <c r="F150" t="n">
        <v>27.34</v>
      </c>
      <c r="G150" t="n">
        <v>86.34999999999999</v>
      </c>
      <c r="H150" t="n">
        <v>1.46</v>
      </c>
      <c r="I150" t="n">
        <v>19</v>
      </c>
      <c r="J150" t="n">
        <v>108.77</v>
      </c>
      <c r="K150" t="n">
        <v>39.72</v>
      </c>
      <c r="L150" t="n">
        <v>9</v>
      </c>
      <c r="M150" t="n">
        <v>17</v>
      </c>
      <c r="N150" t="n">
        <v>15.05</v>
      </c>
      <c r="O150" t="n">
        <v>13648.58</v>
      </c>
      <c r="P150" t="n">
        <v>220.67</v>
      </c>
      <c r="Q150" t="n">
        <v>446.56</v>
      </c>
      <c r="R150" t="n">
        <v>68.2</v>
      </c>
      <c r="S150" t="n">
        <v>40.63</v>
      </c>
      <c r="T150" t="n">
        <v>8657.23</v>
      </c>
      <c r="U150" t="n">
        <v>0.6</v>
      </c>
      <c r="V150" t="n">
        <v>0.76</v>
      </c>
      <c r="W150" t="n">
        <v>2.64</v>
      </c>
      <c r="X150" t="n">
        <v>0.52</v>
      </c>
      <c r="Y150" t="n">
        <v>0.5</v>
      </c>
      <c r="Z150" t="n">
        <v>10</v>
      </c>
    </row>
    <row r="151">
      <c r="A151" t="n">
        <v>9</v>
      </c>
      <c r="B151" t="n">
        <v>45</v>
      </c>
      <c r="C151" t="inlineStr">
        <is>
          <t xml:space="preserve">CONCLUIDO	</t>
        </is>
      </c>
      <c r="D151" t="n">
        <v>3.3764</v>
      </c>
      <c r="E151" t="n">
        <v>29.62</v>
      </c>
      <c r="F151" t="n">
        <v>27.28</v>
      </c>
      <c r="G151" t="n">
        <v>96.28</v>
      </c>
      <c r="H151" t="n">
        <v>1.6</v>
      </c>
      <c r="I151" t="n">
        <v>17</v>
      </c>
      <c r="J151" t="n">
        <v>110.04</v>
      </c>
      <c r="K151" t="n">
        <v>39.72</v>
      </c>
      <c r="L151" t="n">
        <v>10</v>
      </c>
      <c r="M151" t="n">
        <v>15</v>
      </c>
      <c r="N151" t="n">
        <v>15.32</v>
      </c>
      <c r="O151" t="n">
        <v>13805.5</v>
      </c>
      <c r="P151" t="n">
        <v>216.48</v>
      </c>
      <c r="Q151" t="n">
        <v>446.56</v>
      </c>
      <c r="R151" t="n">
        <v>66.09</v>
      </c>
      <c r="S151" t="n">
        <v>40.63</v>
      </c>
      <c r="T151" t="n">
        <v>7608.04</v>
      </c>
      <c r="U151" t="n">
        <v>0.61</v>
      </c>
      <c r="V151" t="n">
        <v>0.76</v>
      </c>
      <c r="W151" t="n">
        <v>2.63</v>
      </c>
      <c r="X151" t="n">
        <v>0.45</v>
      </c>
      <c r="Y151" t="n">
        <v>0.5</v>
      </c>
      <c r="Z151" t="n">
        <v>10</v>
      </c>
    </row>
    <row r="152">
      <c r="A152" t="n">
        <v>10</v>
      </c>
      <c r="B152" t="n">
        <v>45</v>
      </c>
      <c r="C152" t="inlineStr">
        <is>
          <t xml:space="preserve">CONCLUIDO	</t>
        </is>
      </c>
      <c r="D152" t="n">
        <v>3.3876</v>
      </c>
      <c r="E152" t="n">
        <v>29.52</v>
      </c>
      <c r="F152" t="n">
        <v>27.22</v>
      </c>
      <c r="G152" t="n">
        <v>108.89</v>
      </c>
      <c r="H152" t="n">
        <v>1.74</v>
      </c>
      <c r="I152" t="n">
        <v>15</v>
      </c>
      <c r="J152" t="n">
        <v>111.32</v>
      </c>
      <c r="K152" t="n">
        <v>39.72</v>
      </c>
      <c r="L152" t="n">
        <v>11</v>
      </c>
      <c r="M152" t="n">
        <v>13</v>
      </c>
      <c r="N152" t="n">
        <v>15.6</v>
      </c>
      <c r="O152" t="n">
        <v>13962.83</v>
      </c>
      <c r="P152" t="n">
        <v>211.67</v>
      </c>
      <c r="Q152" t="n">
        <v>446.58</v>
      </c>
      <c r="R152" t="n">
        <v>64.12</v>
      </c>
      <c r="S152" t="n">
        <v>40.63</v>
      </c>
      <c r="T152" t="n">
        <v>6634.27</v>
      </c>
      <c r="U152" t="n">
        <v>0.63</v>
      </c>
      <c r="V152" t="n">
        <v>0.76</v>
      </c>
      <c r="W152" t="n">
        <v>2.63</v>
      </c>
      <c r="X152" t="n">
        <v>0.4</v>
      </c>
      <c r="Y152" t="n">
        <v>0.5</v>
      </c>
      <c r="Z152" t="n">
        <v>10</v>
      </c>
    </row>
    <row r="153">
      <c r="A153" t="n">
        <v>11</v>
      </c>
      <c r="B153" t="n">
        <v>45</v>
      </c>
      <c r="C153" t="inlineStr">
        <is>
          <t xml:space="preserve">CONCLUIDO	</t>
        </is>
      </c>
      <c r="D153" t="n">
        <v>3.3941</v>
      </c>
      <c r="E153" t="n">
        <v>29.46</v>
      </c>
      <c r="F153" t="n">
        <v>27.19</v>
      </c>
      <c r="G153" t="n">
        <v>116.52</v>
      </c>
      <c r="H153" t="n">
        <v>1.88</v>
      </c>
      <c r="I153" t="n">
        <v>14</v>
      </c>
      <c r="J153" t="n">
        <v>112.59</v>
      </c>
      <c r="K153" t="n">
        <v>39.72</v>
      </c>
      <c r="L153" t="n">
        <v>12</v>
      </c>
      <c r="M153" t="n">
        <v>12</v>
      </c>
      <c r="N153" t="n">
        <v>15.88</v>
      </c>
      <c r="O153" t="n">
        <v>14120.58</v>
      </c>
      <c r="P153" t="n">
        <v>208.38</v>
      </c>
      <c r="Q153" t="n">
        <v>446.56</v>
      </c>
      <c r="R153" t="n">
        <v>62.99</v>
      </c>
      <c r="S153" t="n">
        <v>40.63</v>
      </c>
      <c r="T153" t="n">
        <v>6077.44</v>
      </c>
      <c r="U153" t="n">
        <v>0.64</v>
      </c>
      <c r="V153" t="n">
        <v>0.76</v>
      </c>
      <c r="W153" t="n">
        <v>2.63</v>
      </c>
      <c r="X153" t="n">
        <v>0.36</v>
      </c>
      <c r="Y153" t="n">
        <v>0.5</v>
      </c>
      <c r="Z153" t="n">
        <v>10</v>
      </c>
    </row>
    <row r="154">
      <c r="A154" t="n">
        <v>12</v>
      </c>
      <c r="B154" t="n">
        <v>45</v>
      </c>
      <c r="C154" t="inlineStr">
        <is>
          <t xml:space="preserve">CONCLUIDO	</t>
        </is>
      </c>
      <c r="D154" t="n">
        <v>3.3977</v>
      </c>
      <c r="E154" t="n">
        <v>29.43</v>
      </c>
      <c r="F154" t="n">
        <v>27.18</v>
      </c>
      <c r="G154" t="n">
        <v>125.43</v>
      </c>
      <c r="H154" t="n">
        <v>2.01</v>
      </c>
      <c r="I154" t="n">
        <v>13</v>
      </c>
      <c r="J154" t="n">
        <v>113.88</v>
      </c>
      <c r="K154" t="n">
        <v>39.72</v>
      </c>
      <c r="L154" t="n">
        <v>13</v>
      </c>
      <c r="M154" t="n">
        <v>11</v>
      </c>
      <c r="N154" t="n">
        <v>16.16</v>
      </c>
      <c r="O154" t="n">
        <v>14278.75</v>
      </c>
      <c r="P154" t="n">
        <v>205.95</v>
      </c>
      <c r="Q154" t="n">
        <v>446.56</v>
      </c>
      <c r="R154" t="n">
        <v>62.55</v>
      </c>
      <c r="S154" t="n">
        <v>40.63</v>
      </c>
      <c r="T154" t="n">
        <v>5860.83</v>
      </c>
      <c r="U154" t="n">
        <v>0.65</v>
      </c>
      <c r="V154" t="n">
        <v>0.76</v>
      </c>
      <c r="W154" t="n">
        <v>2.63</v>
      </c>
      <c r="X154" t="n">
        <v>0.35</v>
      </c>
      <c r="Y154" t="n">
        <v>0.5</v>
      </c>
      <c r="Z154" t="n">
        <v>10</v>
      </c>
    </row>
    <row r="155">
      <c r="A155" t="n">
        <v>13</v>
      </c>
      <c r="B155" t="n">
        <v>45</v>
      </c>
      <c r="C155" t="inlineStr">
        <is>
          <t xml:space="preserve">CONCLUIDO	</t>
        </is>
      </c>
      <c r="D155" t="n">
        <v>3.4052</v>
      </c>
      <c r="E155" t="n">
        <v>29.37</v>
      </c>
      <c r="F155" t="n">
        <v>27.13</v>
      </c>
      <c r="G155" t="n">
        <v>135.66</v>
      </c>
      <c r="H155" t="n">
        <v>2.14</v>
      </c>
      <c r="I155" t="n">
        <v>12</v>
      </c>
      <c r="J155" t="n">
        <v>115.16</v>
      </c>
      <c r="K155" t="n">
        <v>39.72</v>
      </c>
      <c r="L155" t="n">
        <v>14</v>
      </c>
      <c r="M155" t="n">
        <v>6</v>
      </c>
      <c r="N155" t="n">
        <v>16.45</v>
      </c>
      <c r="O155" t="n">
        <v>14437.35</v>
      </c>
      <c r="P155" t="n">
        <v>202.7</v>
      </c>
      <c r="Q155" t="n">
        <v>446.56</v>
      </c>
      <c r="R155" t="n">
        <v>60.98</v>
      </c>
      <c r="S155" t="n">
        <v>40.63</v>
      </c>
      <c r="T155" t="n">
        <v>5082.3</v>
      </c>
      <c r="U155" t="n">
        <v>0.67</v>
      </c>
      <c r="V155" t="n">
        <v>0.77</v>
      </c>
      <c r="W155" t="n">
        <v>2.63</v>
      </c>
      <c r="X155" t="n">
        <v>0.3</v>
      </c>
      <c r="Y155" t="n">
        <v>0.5</v>
      </c>
      <c r="Z155" t="n">
        <v>10</v>
      </c>
    </row>
    <row r="156">
      <c r="A156" t="n">
        <v>14</v>
      </c>
      <c r="B156" t="n">
        <v>45</v>
      </c>
      <c r="C156" t="inlineStr">
        <is>
          <t xml:space="preserve">CONCLUIDO	</t>
        </is>
      </c>
      <c r="D156" t="n">
        <v>3.4038</v>
      </c>
      <c r="E156" t="n">
        <v>29.38</v>
      </c>
      <c r="F156" t="n">
        <v>27.14</v>
      </c>
      <c r="G156" t="n">
        <v>135.72</v>
      </c>
      <c r="H156" t="n">
        <v>2.27</v>
      </c>
      <c r="I156" t="n">
        <v>12</v>
      </c>
      <c r="J156" t="n">
        <v>116.45</v>
      </c>
      <c r="K156" t="n">
        <v>39.72</v>
      </c>
      <c r="L156" t="n">
        <v>15</v>
      </c>
      <c r="M156" t="n">
        <v>3</v>
      </c>
      <c r="N156" t="n">
        <v>16.74</v>
      </c>
      <c r="O156" t="n">
        <v>14596.38</v>
      </c>
      <c r="P156" t="n">
        <v>201.22</v>
      </c>
      <c r="Q156" t="n">
        <v>446.56</v>
      </c>
      <c r="R156" t="n">
        <v>61.3</v>
      </c>
      <c r="S156" t="n">
        <v>40.63</v>
      </c>
      <c r="T156" t="n">
        <v>5238.32</v>
      </c>
      <c r="U156" t="n">
        <v>0.66</v>
      </c>
      <c r="V156" t="n">
        <v>0.77</v>
      </c>
      <c r="W156" t="n">
        <v>2.64</v>
      </c>
      <c r="X156" t="n">
        <v>0.32</v>
      </c>
      <c r="Y156" t="n">
        <v>0.5</v>
      </c>
      <c r="Z156" t="n">
        <v>10</v>
      </c>
    </row>
    <row r="157">
      <c r="A157" t="n">
        <v>15</v>
      </c>
      <c r="B157" t="n">
        <v>45</v>
      </c>
      <c r="C157" t="inlineStr">
        <is>
          <t xml:space="preserve">CONCLUIDO	</t>
        </is>
      </c>
      <c r="D157" t="n">
        <v>3.4078</v>
      </c>
      <c r="E157" t="n">
        <v>29.34</v>
      </c>
      <c r="F157" t="n">
        <v>27.13</v>
      </c>
      <c r="G157" t="n">
        <v>147.98</v>
      </c>
      <c r="H157" t="n">
        <v>2.4</v>
      </c>
      <c r="I157" t="n">
        <v>11</v>
      </c>
      <c r="J157" t="n">
        <v>117.75</v>
      </c>
      <c r="K157" t="n">
        <v>39.72</v>
      </c>
      <c r="L157" t="n">
        <v>16</v>
      </c>
      <c r="M157" t="n">
        <v>0</v>
      </c>
      <c r="N157" t="n">
        <v>17.03</v>
      </c>
      <c r="O157" t="n">
        <v>14755.84</v>
      </c>
      <c r="P157" t="n">
        <v>202.32</v>
      </c>
      <c r="Q157" t="n">
        <v>446.56</v>
      </c>
      <c r="R157" t="n">
        <v>60.72</v>
      </c>
      <c r="S157" t="n">
        <v>40.63</v>
      </c>
      <c r="T157" t="n">
        <v>4954.81</v>
      </c>
      <c r="U157" t="n">
        <v>0.67</v>
      </c>
      <c r="V157" t="n">
        <v>0.77</v>
      </c>
      <c r="W157" t="n">
        <v>2.64</v>
      </c>
      <c r="X157" t="n">
        <v>0.3</v>
      </c>
      <c r="Y157" t="n">
        <v>0.5</v>
      </c>
      <c r="Z157" t="n">
        <v>10</v>
      </c>
    </row>
    <row r="158">
      <c r="A158" t="n">
        <v>0</v>
      </c>
      <c r="B158" t="n">
        <v>60</v>
      </c>
      <c r="C158" t="inlineStr">
        <is>
          <t xml:space="preserve">CONCLUIDO	</t>
        </is>
      </c>
      <c r="D158" t="n">
        <v>2.3086</v>
      </c>
      <c r="E158" t="n">
        <v>43.32</v>
      </c>
      <c r="F158" t="n">
        <v>34.51</v>
      </c>
      <c r="G158" t="n">
        <v>7.93</v>
      </c>
      <c r="H158" t="n">
        <v>0.14</v>
      </c>
      <c r="I158" t="n">
        <v>261</v>
      </c>
      <c r="J158" t="n">
        <v>124.63</v>
      </c>
      <c r="K158" t="n">
        <v>45</v>
      </c>
      <c r="L158" t="n">
        <v>1</v>
      </c>
      <c r="M158" t="n">
        <v>259</v>
      </c>
      <c r="N158" t="n">
        <v>18.64</v>
      </c>
      <c r="O158" t="n">
        <v>15605.44</v>
      </c>
      <c r="P158" t="n">
        <v>360.6</v>
      </c>
      <c r="Q158" t="n">
        <v>446.61</v>
      </c>
      <c r="R158" t="n">
        <v>302.32</v>
      </c>
      <c r="S158" t="n">
        <v>40.63</v>
      </c>
      <c r="T158" t="n">
        <v>124503.32</v>
      </c>
      <c r="U158" t="n">
        <v>0.13</v>
      </c>
      <c r="V158" t="n">
        <v>0.6</v>
      </c>
      <c r="W158" t="n">
        <v>3.03</v>
      </c>
      <c r="X158" t="n">
        <v>7.68</v>
      </c>
      <c r="Y158" t="n">
        <v>0.5</v>
      </c>
      <c r="Z158" t="n">
        <v>10</v>
      </c>
    </row>
    <row r="159">
      <c r="A159" t="n">
        <v>1</v>
      </c>
      <c r="B159" t="n">
        <v>60</v>
      </c>
      <c r="C159" t="inlineStr">
        <is>
          <t xml:space="preserve">CONCLUIDO	</t>
        </is>
      </c>
      <c r="D159" t="n">
        <v>2.8496</v>
      </c>
      <c r="E159" t="n">
        <v>35.09</v>
      </c>
      <c r="F159" t="n">
        <v>30.07</v>
      </c>
      <c r="G159" t="n">
        <v>15.97</v>
      </c>
      <c r="H159" t="n">
        <v>0.28</v>
      </c>
      <c r="I159" t="n">
        <v>113</v>
      </c>
      <c r="J159" t="n">
        <v>125.95</v>
      </c>
      <c r="K159" t="n">
        <v>45</v>
      </c>
      <c r="L159" t="n">
        <v>2</v>
      </c>
      <c r="M159" t="n">
        <v>111</v>
      </c>
      <c r="N159" t="n">
        <v>18.95</v>
      </c>
      <c r="O159" t="n">
        <v>15767.7</v>
      </c>
      <c r="P159" t="n">
        <v>311.8</v>
      </c>
      <c r="Q159" t="n">
        <v>446.58</v>
      </c>
      <c r="R159" t="n">
        <v>157.25</v>
      </c>
      <c r="S159" t="n">
        <v>40.63</v>
      </c>
      <c r="T159" t="n">
        <v>52708.36</v>
      </c>
      <c r="U159" t="n">
        <v>0.26</v>
      </c>
      <c r="V159" t="n">
        <v>0.6899999999999999</v>
      </c>
      <c r="W159" t="n">
        <v>2.79</v>
      </c>
      <c r="X159" t="n">
        <v>3.24</v>
      </c>
      <c r="Y159" t="n">
        <v>0.5</v>
      </c>
      <c r="Z159" t="n">
        <v>10</v>
      </c>
    </row>
    <row r="160">
      <c r="A160" t="n">
        <v>2</v>
      </c>
      <c r="B160" t="n">
        <v>60</v>
      </c>
      <c r="C160" t="inlineStr">
        <is>
          <t xml:space="preserve">CONCLUIDO	</t>
        </is>
      </c>
      <c r="D160" t="n">
        <v>3.0377</v>
      </c>
      <c r="E160" t="n">
        <v>32.92</v>
      </c>
      <c r="F160" t="n">
        <v>28.92</v>
      </c>
      <c r="G160" t="n">
        <v>23.77</v>
      </c>
      <c r="H160" t="n">
        <v>0.42</v>
      </c>
      <c r="I160" t="n">
        <v>73</v>
      </c>
      <c r="J160" t="n">
        <v>127.27</v>
      </c>
      <c r="K160" t="n">
        <v>45</v>
      </c>
      <c r="L160" t="n">
        <v>3</v>
      </c>
      <c r="M160" t="n">
        <v>71</v>
      </c>
      <c r="N160" t="n">
        <v>19.27</v>
      </c>
      <c r="O160" t="n">
        <v>15930.42</v>
      </c>
      <c r="P160" t="n">
        <v>297.68</v>
      </c>
      <c r="Q160" t="n">
        <v>446.58</v>
      </c>
      <c r="R160" t="n">
        <v>119.18</v>
      </c>
      <c r="S160" t="n">
        <v>40.63</v>
      </c>
      <c r="T160" t="n">
        <v>33872.8</v>
      </c>
      <c r="U160" t="n">
        <v>0.34</v>
      </c>
      <c r="V160" t="n">
        <v>0.72</v>
      </c>
      <c r="W160" t="n">
        <v>2.74</v>
      </c>
      <c r="X160" t="n">
        <v>2.09</v>
      </c>
      <c r="Y160" t="n">
        <v>0.5</v>
      </c>
      <c r="Z160" t="n">
        <v>10</v>
      </c>
    </row>
    <row r="161">
      <c r="A161" t="n">
        <v>3</v>
      </c>
      <c r="B161" t="n">
        <v>60</v>
      </c>
      <c r="C161" t="inlineStr">
        <is>
          <t xml:space="preserve">CONCLUIDO	</t>
        </is>
      </c>
      <c r="D161" t="n">
        <v>3.1415</v>
      </c>
      <c r="E161" t="n">
        <v>31.83</v>
      </c>
      <c r="F161" t="n">
        <v>28.35</v>
      </c>
      <c r="G161" t="n">
        <v>32.09</v>
      </c>
      <c r="H161" t="n">
        <v>0.55</v>
      </c>
      <c r="I161" t="n">
        <v>53</v>
      </c>
      <c r="J161" t="n">
        <v>128.59</v>
      </c>
      <c r="K161" t="n">
        <v>45</v>
      </c>
      <c r="L161" t="n">
        <v>4</v>
      </c>
      <c r="M161" t="n">
        <v>51</v>
      </c>
      <c r="N161" t="n">
        <v>19.59</v>
      </c>
      <c r="O161" t="n">
        <v>16093.6</v>
      </c>
      <c r="P161" t="n">
        <v>289.61</v>
      </c>
      <c r="Q161" t="n">
        <v>446.57</v>
      </c>
      <c r="R161" t="n">
        <v>100.77</v>
      </c>
      <c r="S161" t="n">
        <v>40.63</v>
      </c>
      <c r="T161" t="n">
        <v>24768.23</v>
      </c>
      <c r="U161" t="n">
        <v>0.4</v>
      </c>
      <c r="V161" t="n">
        <v>0.73</v>
      </c>
      <c r="W161" t="n">
        <v>2.7</v>
      </c>
      <c r="X161" t="n">
        <v>1.52</v>
      </c>
      <c r="Y161" t="n">
        <v>0.5</v>
      </c>
      <c r="Z161" t="n">
        <v>10</v>
      </c>
    </row>
    <row r="162">
      <c r="A162" t="n">
        <v>4</v>
      </c>
      <c r="B162" t="n">
        <v>60</v>
      </c>
      <c r="C162" t="inlineStr">
        <is>
          <t xml:space="preserve">CONCLUIDO	</t>
        </is>
      </c>
      <c r="D162" t="n">
        <v>3.2053</v>
      </c>
      <c r="E162" t="n">
        <v>31.2</v>
      </c>
      <c r="F162" t="n">
        <v>27.99</v>
      </c>
      <c r="G162" t="n">
        <v>39.99</v>
      </c>
      <c r="H162" t="n">
        <v>0.68</v>
      </c>
      <c r="I162" t="n">
        <v>42</v>
      </c>
      <c r="J162" t="n">
        <v>129.92</v>
      </c>
      <c r="K162" t="n">
        <v>45</v>
      </c>
      <c r="L162" t="n">
        <v>5</v>
      </c>
      <c r="M162" t="n">
        <v>40</v>
      </c>
      <c r="N162" t="n">
        <v>19.92</v>
      </c>
      <c r="O162" t="n">
        <v>16257.24</v>
      </c>
      <c r="P162" t="n">
        <v>284</v>
      </c>
      <c r="Q162" t="n">
        <v>446.57</v>
      </c>
      <c r="R162" t="n">
        <v>89.04000000000001</v>
      </c>
      <c r="S162" t="n">
        <v>40.63</v>
      </c>
      <c r="T162" t="n">
        <v>18958.07</v>
      </c>
      <c r="U162" t="n">
        <v>0.46</v>
      </c>
      <c r="V162" t="n">
        <v>0.74</v>
      </c>
      <c r="W162" t="n">
        <v>2.68</v>
      </c>
      <c r="X162" t="n">
        <v>1.16</v>
      </c>
      <c r="Y162" t="n">
        <v>0.5</v>
      </c>
      <c r="Z162" t="n">
        <v>10</v>
      </c>
    </row>
    <row r="163">
      <c r="A163" t="n">
        <v>5</v>
      </c>
      <c r="B163" t="n">
        <v>60</v>
      </c>
      <c r="C163" t="inlineStr">
        <is>
          <t xml:space="preserve">CONCLUIDO	</t>
        </is>
      </c>
      <c r="D163" t="n">
        <v>3.2405</v>
      </c>
      <c r="E163" t="n">
        <v>30.86</v>
      </c>
      <c r="F163" t="n">
        <v>27.83</v>
      </c>
      <c r="G163" t="n">
        <v>47.71</v>
      </c>
      <c r="H163" t="n">
        <v>0.8100000000000001</v>
      </c>
      <c r="I163" t="n">
        <v>35</v>
      </c>
      <c r="J163" t="n">
        <v>131.25</v>
      </c>
      <c r="K163" t="n">
        <v>45</v>
      </c>
      <c r="L163" t="n">
        <v>6</v>
      </c>
      <c r="M163" t="n">
        <v>33</v>
      </c>
      <c r="N163" t="n">
        <v>20.25</v>
      </c>
      <c r="O163" t="n">
        <v>16421.36</v>
      </c>
      <c r="P163" t="n">
        <v>280.11</v>
      </c>
      <c r="Q163" t="n">
        <v>446.59</v>
      </c>
      <c r="R163" t="n">
        <v>84.05</v>
      </c>
      <c r="S163" t="n">
        <v>40.63</v>
      </c>
      <c r="T163" t="n">
        <v>16498.32</v>
      </c>
      <c r="U163" t="n">
        <v>0.48</v>
      </c>
      <c r="V163" t="n">
        <v>0.75</v>
      </c>
      <c r="W163" t="n">
        <v>2.66</v>
      </c>
      <c r="X163" t="n">
        <v>1</v>
      </c>
      <c r="Y163" t="n">
        <v>0.5</v>
      </c>
      <c r="Z163" t="n">
        <v>10</v>
      </c>
    </row>
    <row r="164">
      <c r="A164" t="n">
        <v>6</v>
      </c>
      <c r="B164" t="n">
        <v>60</v>
      </c>
      <c r="C164" t="inlineStr">
        <is>
          <t xml:space="preserve">CONCLUIDO	</t>
        </is>
      </c>
      <c r="D164" t="n">
        <v>3.2706</v>
      </c>
      <c r="E164" t="n">
        <v>30.58</v>
      </c>
      <c r="F164" t="n">
        <v>27.68</v>
      </c>
      <c r="G164" t="n">
        <v>55.35</v>
      </c>
      <c r="H164" t="n">
        <v>0.93</v>
      </c>
      <c r="I164" t="n">
        <v>30</v>
      </c>
      <c r="J164" t="n">
        <v>132.58</v>
      </c>
      <c r="K164" t="n">
        <v>45</v>
      </c>
      <c r="L164" t="n">
        <v>7</v>
      </c>
      <c r="M164" t="n">
        <v>28</v>
      </c>
      <c r="N164" t="n">
        <v>20.59</v>
      </c>
      <c r="O164" t="n">
        <v>16585.95</v>
      </c>
      <c r="P164" t="n">
        <v>276.45</v>
      </c>
      <c r="Q164" t="n">
        <v>446.56</v>
      </c>
      <c r="R164" t="n">
        <v>78.75</v>
      </c>
      <c r="S164" t="n">
        <v>40.63</v>
      </c>
      <c r="T164" t="n">
        <v>13875.73</v>
      </c>
      <c r="U164" t="n">
        <v>0.52</v>
      </c>
      <c r="V164" t="n">
        <v>0.75</v>
      </c>
      <c r="W164" t="n">
        <v>2.66</v>
      </c>
      <c r="X164" t="n">
        <v>0.85</v>
      </c>
      <c r="Y164" t="n">
        <v>0.5</v>
      </c>
      <c r="Z164" t="n">
        <v>10</v>
      </c>
    </row>
    <row r="165">
      <c r="A165" t="n">
        <v>7</v>
      </c>
      <c r="B165" t="n">
        <v>60</v>
      </c>
      <c r="C165" t="inlineStr">
        <is>
          <t xml:space="preserve">CONCLUIDO	</t>
        </is>
      </c>
      <c r="D165" t="n">
        <v>3.2965</v>
      </c>
      <c r="E165" t="n">
        <v>30.34</v>
      </c>
      <c r="F165" t="n">
        <v>27.54</v>
      </c>
      <c r="G165" t="n">
        <v>63.55</v>
      </c>
      <c r="H165" t="n">
        <v>1.06</v>
      </c>
      <c r="I165" t="n">
        <v>26</v>
      </c>
      <c r="J165" t="n">
        <v>133.92</v>
      </c>
      <c r="K165" t="n">
        <v>45</v>
      </c>
      <c r="L165" t="n">
        <v>8</v>
      </c>
      <c r="M165" t="n">
        <v>24</v>
      </c>
      <c r="N165" t="n">
        <v>20.93</v>
      </c>
      <c r="O165" t="n">
        <v>16751.02</v>
      </c>
      <c r="P165" t="n">
        <v>273.23</v>
      </c>
      <c r="Q165" t="n">
        <v>446.56</v>
      </c>
      <c r="R165" t="n">
        <v>74.27</v>
      </c>
      <c r="S165" t="n">
        <v>40.63</v>
      </c>
      <c r="T165" t="n">
        <v>11654.62</v>
      </c>
      <c r="U165" t="n">
        <v>0.55</v>
      </c>
      <c r="V165" t="n">
        <v>0.75</v>
      </c>
      <c r="W165" t="n">
        <v>2.65</v>
      </c>
      <c r="X165" t="n">
        <v>0.71</v>
      </c>
      <c r="Y165" t="n">
        <v>0.5</v>
      </c>
      <c r="Z165" t="n">
        <v>10</v>
      </c>
    </row>
    <row r="166">
      <c r="A166" t="n">
        <v>8</v>
      </c>
      <c r="B166" t="n">
        <v>60</v>
      </c>
      <c r="C166" t="inlineStr">
        <is>
          <t xml:space="preserve">CONCLUIDO	</t>
        </is>
      </c>
      <c r="D166" t="n">
        <v>3.3129</v>
      </c>
      <c r="E166" t="n">
        <v>30.19</v>
      </c>
      <c r="F166" t="n">
        <v>27.47</v>
      </c>
      <c r="G166" t="n">
        <v>71.65000000000001</v>
      </c>
      <c r="H166" t="n">
        <v>1.18</v>
      </c>
      <c r="I166" t="n">
        <v>23</v>
      </c>
      <c r="J166" t="n">
        <v>135.27</v>
      </c>
      <c r="K166" t="n">
        <v>45</v>
      </c>
      <c r="L166" t="n">
        <v>9</v>
      </c>
      <c r="M166" t="n">
        <v>21</v>
      </c>
      <c r="N166" t="n">
        <v>21.27</v>
      </c>
      <c r="O166" t="n">
        <v>16916.71</v>
      </c>
      <c r="P166" t="n">
        <v>269.87</v>
      </c>
      <c r="Q166" t="n">
        <v>446.56</v>
      </c>
      <c r="R166" t="n">
        <v>71.77</v>
      </c>
      <c r="S166" t="n">
        <v>40.63</v>
      </c>
      <c r="T166" t="n">
        <v>10418.17</v>
      </c>
      <c r="U166" t="n">
        <v>0.57</v>
      </c>
      <c r="V166" t="n">
        <v>0.76</v>
      </c>
      <c r="W166" t="n">
        <v>2.65</v>
      </c>
      <c r="X166" t="n">
        <v>0.64</v>
      </c>
      <c r="Y166" t="n">
        <v>0.5</v>
      </c>
      <c r="Z166" t="n">
        <v>10</v>
      </c>
    </row>
    <row r="167">
      <c r="A167" t="n">
        <v>9</v>
      </c>
      <c r="B167" t="n">
        <v>60</v>
      </c>
      <c r="C167" t="inlineStr">
        <is>
          <t xml:space="preserve">CONCLUIDO	</t>
        </is>
      </c>
      <c r="D167" t="n">
        <v>3.3267</v>
      </c>
      <c r="E167" t="n">
        <v>30.06</v>
      </c>
      <c r="F167" t="n">
        <v>27.39</v>
      </c>
      <c r="G167" t="n">
        <v>78.26000000000001</v>
      </c>
      <c r="H167" t="n">
        <v>1.29</v>
      </c>
      <c r="I167" t="n">
        <v>21</v>
      </c>
      <c r="J167" t="n">
        <v>136.61</v>
      </c>
      <c r="K167" t="n">
        <v>45</v>
      </c>
      <c r="L167" t="n">
        <v>10</v>
      </c>
      <c r="M167" t="n">
        <v>19</v>
      </c>
      <c r="N167" t="n">
        <v>21.61</v>
      </c>
      <c r="O167" t="n">
        <v>17082.76</v>
      </c>
      <c r="P167" t="n">
        <v>266.15</v>
      </c>
      <c r="Q167" t="n">
        <v>446.56</v>
      </c>
      <c r="R167" t="n">
        <v>69.72</v>
      </c>
      <c r="S167" t="n">
        <v>40.63</v>
      </c>
      <c r="T167" t="n">
        <v>9403.25</v>
      </c>
      <c r="U167" t="n">
        <v>0.58</v>
      </c>
      <c r="V167" t="n">
        <v>0.76</v>
      </c>
      <c r="W167" t="n">
        <v>2.64</v>
      </c>
      <c r="X167" t="n">
        <v>0.5600000000000001</v>
      </c>
      <c r="Y167" t="n">
        <v>0.5</v>
      </c>
      <c r="Z167" t="n">
        <v>10</v>
      </c>
    </row>
    <row r="168">
      <c r="A168" t="n">
        <v>10</v>
      </c>
      <c r="B168" t="n">
        <v>60</v>
      </c>
      <c r="C168" t="inlineStr">
        <is>
          <t xml:space="preserve">CONCLUIDO	</t>
        </is>
      </c>
      <c r="D168" t="n">
        <v>3.3364</v>
      </c>
      <c r="E168" t="n">
        <v>29.97</v>
      </c>
      <c r="F168" t="n">
        <v>27.35</v>
      </c>
      <c r="G168" t="n">
        <v>86.38</v>
      </c>
      <c r="H168" t="n">
        <v>1.41</v>
      </c>
      <c r="I168" t="n">
        <v>19</v>
      </c>
      <c r="J168" t="n">
        <v>137.96</v>
      </c>
      <c r="K168" t="n">
        <v>45</v>
      </c>
      <c r="L168" t="n">
        <v>11</v>
      </c>
      <c r="M168" t="n">
        <v>17</v>
      </c>
      <c r="N168" t="n">
        <v>21.96</v>
      </c>
      <c r="O168" t="n">
        <v>17249.3</v>
      </c>
      <c r="P168" t="n">
        <v>264.56</v>
      </c>
      <c r="Q168" t="n">
        <v>446.56</v>
      </c>
      <c r="R168" t="n">
        <v>68.41</v>
      </c>
      <c r="S168" t="n">
        <v>40.63</v>
      </c>
      <c r="T168" t="n">
        <v>8761.549999999999</v>
      </c>
      <c r="U168" t="n">
        <v>0.59</v>
      </c>
      <c r="V168" t="n">
        <v>0.76</v>
      </c>
      <c r="W168" t="n">
        <v>2.64</v>
      </c>
      <c r="X168" t="n">
        <v>0.53</v>
      </c>
      <c r="Y168" t="n">
        <v>0.5</v>
      </c>
      <c r="Z168" t="n">
        <v>10</v>
      </c>
    </row>
    <row r="169">
      <c r="A169" t="n">
        <v>11</v>
      </c>
      <c r="B169" t="n">
        <v>60</v>
      </c>
      <c r="C169" t="inlineStr">
        <is>
          <t xml:space="preserve">CONCLUIDO	</t>
        </is>
      </c>
      <c r="D169" t="n">
        <v>3.3499</v>
      </c>
      <c r="E169" t="n">
        <v>29.85</v>
      </c>
      <c r="F169" t="n">
        <v>27.29</v>
      </c>
      <c r="G169" t="n">
        <v>96.3</v>
      </c>
      <c r="H169" t="n">
        <v>1.52</v>
      </c>
      <c r="I169" t="n">
        <v>17</v>
      </c>
      <c r="J169" t="n">
        <v>139.32</v>
      </c>
      <c r="K169" t="n">
        <v>45</v>
      </c>
      <c r="L169" t="n">
        <v>12</v>
      </c>
      <c r="M169" t="n">
        <v>15</v>
      </c>
      <c r="N169" t="n">
        <v>22.32</v>
      </c>
      <c r="O169" t="n">
        <v>17416.34</v>
      </c>
      <c r="P169" t="n">
        <v>261.27</v>
      </c>
      <c r="Q169" t="n">
        <v>446.56</v>
      </c>
      <c r="R169" t="n">
        <v>66.03</v>
      </c>
      <c r="S169" t="n">
        <v>40.63</v>
      </c>
      <c r="T169" t="n">
        <v>7577.97</v>
      </c>
      <c r="U169" t="n">
        <v>0.62</v>
      </c>
      <c r="V169" t="n">
        <v>0.76</v>
      </c>
      <c r="W169" t="n">
        <v>2.64</v>
      </c>
      <c r="X169" t="n">
        <v>0.46</v>
      </c>
      <c r="Y169" t="n">
        <v>0.5</v>
      </c>
      <c r="Z169" t="n">
        <v>10</v>
      </c>
    </row>
    <row r="170">
      <c r="A170" t="n">
        <v>12</v>
      </c>
      <c r="B170" t="n">
        <v>60</v>
      </c>
      <c r="C170" t="inlineStr">
        <is>
          <t xml:space="preserve">CONCLUIDO	</t>
        </is>
      </c>
      <c r="D170" t="n">
        <v>3.3548</v>
      </c>
      <c r="E170" t="n">
        <v>29.81</v>
      </c>
      <c r="F170" t="n">
        <v>27.27</v>
      </c>
      <c r="G170" t="n">
        <v>102.25</v>
      </c>
      <c r="H170" t="n">
        <v>1.63</v>
      </c>
      <c r="I170" t="n">
        <v>16</v>
      </c>
      <c r="J170" t="n">
        <v>140.67</v>
      </c>
      <c r="K170" t="n">
        <v>45</v>
      </c>
      <c r="L170" t="n">
        <v>13</v>
      </c>
      <c r="M170" t="n">
        <v>14</v>
      </c>
      <c r="N170" t="n">
        <v>22.68</v>
      </c>
      <c r="O170" t="n">
        <v>17583.88</v>
      </c>
      <c r="P170" t="n">
        <v>259.42</v>
      </c>
      <c r="Q170" t="n">
        <v>446.56</v>
      </c>
      <c r="R170" t="n">
        <v>65.56999999999999</v>
      </c>
      <c r="S170" t="n">
        <v>40.63</v>
      </c>
      <c r="T170" t="n">
        <v>7353.54</v>
      </c>
      <c r="U170" t="n">
        <v>0.62</v>
      </c>
      <c r="V170" t="n">
        <v>0.76</v>
      </c>
      <c r="W170" t="n">
        <v>2.64</v>
      </c>
      <c r="X170" t="n">
        <v>0.44</v>
      </c>
      <c r="Y170" t="n">
        <v>0.5</v>
      </c>
      <c r="Z170" t="n">
        <v>10</v>
      </c>
    </row>
    <row r="171">
      <c r="A171" t="n">
        <v>13</v>
      </c>
      <c r="B171" t="n">
        <v>60</v>
      </c>
      <c r="C171" t="inlineStr">
        <is>
          <t xml:space="preserve">CONCLUIDO	</t>
        </is>
      </c>
      <c r="D171" t="n">
        <v>3.3614</v>
      </c>
      <c r="E171" t="n">
        <v>29.75</v>
      </c>
      <c r="F171" t="n">
        <v>27.23</v>
      </c>
      <c r="G171" t="n">
        <v>108.94</v>
      </c>
      <c r="H171" t="n">
        <v>1.74</v>
      </c>
      <c r="I171" t="n">
        <v>15</v>
      </c>
      <c r="J171" t="n">
        <v>142.04</v>
      </c>
      <c r="K171" t="n">
        <v>45</v>
      </c>
      <c r="L171" t="n">
        <v>14</v>
      </c>
      <c r="M171" t="n">
        <v>13</v>
      </c>
      <c r="N171" t="n">
        <v>23.04</v>
      </c>
      <c r="O171" t="n">
        <v>17751.93</v>
      </c>
      <c r="P171" t="n">
        <v>256.88</v>
      </c>
      <c r="Q171" t="n">
        <v>446.56</v>
      </c>
      <c r="R171" t="n">
        <v>64.34999999999999</v>
      </c>
      <c r="S171" t="n">
        <v>40.63</v>
      </c>
      <c r="T171" t="n">
        <v>6748</v>
      </c>
      <c r="U171" t="n">
        <v>0.63</v>
      </c>
      <c r="V171" t="n">
        <v>0.76</v>
      </c>
      <c r="W171" t="n">
        <v>2.64</v>
      </c>
      <c r="X171" t="n">
        <v>0.41</v>
      </c>
      <c r="Y171" t="n">
        <v>0.5</v>
      </c>
      <c r="Z171" t="n">
        <v>10</v>
      </c>
    </row>
    <row r="172">
      <c r="A172" t="n">
        <v>14</v>
      </c>
      <c r="B172" t="n">
        <v>60</v>
      </c>
      <c r="C172" t="inlineStr">
        <is>
          <t xml:space="preserve">CONCLUIDO	</t>
        </is>
      </c>
      <c r="D172" t="n">
        <v>3.3665</v>
      </c>
      <c r="E172" t="n">
        <v>29.7</v>
      </c>
      <c r="F172" t="n">
        <v>27.21</v>
      </c>
      <c r="G172" t="n">
        <v>116.63</v>
      </c>
      <c r="H172" t="n">
        <v>1.85</v>
      </c>
      <c r="I172" t="n">
        <v>14</v>
      </c>
      <c r="J172" t="n">
        <v>143.4</v>
      </c>
      <c r="K172" t="n">
        <v>45</v>
      </c>
      <c r="L172" t="n">
        <v>15</v>
      </c>
      <c r="M172" t="n">
        <v>12</v>
      </c>
      <c r="N172" t="n">
        <v>23.41</v>
      </c>
      <c r="O172" t="n">
        <v>17920.49</v>
      </c>
      <c r="P172" t="n">
        <v>252.68</v>
      </c>
      <c r="Q172" t="n">
        <v>446.57</v>
      </c>
      <c r="R172" t="n">
        <v>63.75</v>
      </c>
      <c r="S172" t="n">
        <v>40.63</v>
      </c>
      <c r="T172" t="n">
        <v>6456.54</v>
      </c>
      <c r="U172" t="n">
        <v>0.64</v>
      </c>
      <c r="V172" t="n">
        <v>0.76</v>
      </c>
      <c r="W172" t="n">
        <v>2.63</v>
      </c>
      <c r="X172" t="n">
        <v>0.39</v>
      </c>
      <c r="Y172" t="n">
        <v>0.5</v>
      </c>
      <c r="Z172" t="n">
        <v>10</v>
      </c>
    </row>
    <row r="173">
      <c r="A173" t="n">
        <v>15</v>
      </c>
      <c r="B173" t="n">
        <v>60</v>
      </c>
      <c r="C173" t="inlineStr">
        <is>
          <t xml:space="preserve">CONCLUIDO	</t>
        </is>
      </c>
      <c r="D173" t="n">
        <v>3.3728</v>
      </c>
      <c r="E173" t="n">
        <v>29.65</v>
      </c>
      <c r="F173" t="n">
        <v>27.18</v>
      </c>
      <c r="G173" t="n">
        <v>125.47</v>
      </c>
      <c r="H173" t="n">
        <v>1.96</v>
      </c>
      <c r="I173" t="n">
        <v>13</v>
      </c>
      <c r="J173" t="n">
        <v>144.77</v>
      </c>
      <c r="K173" t="n">
        <v>45</v>
      </c>
      <c r="L173" t="n">
        <v>16</v>
      </c>
      <c r="M173" t="n">
        <v>11</v>
      </c>
      <c r="N173" t="n">
        <v>23.78</v>
      </c>
      <c r="O173" t="n">
        <v>18089.56</v>
      </c>
      <c r="P173" t="n">
        <v>252.36</v>
      </c>
      <c r="Q173" t="n">
        <v>446.56</v>
      </c>
      <c r="R173" t="n">
        <v>62.86</v>
      </c>
      <c r="S173" t="n">
        <v>40.63</v>
      </c>
      <c r="T173" t="n">
        <v>6013.06</v>
      </c>
      <c r="U173" t="n">
        <v>0.65</v>
      </c>
      <c r="V173" t="n">
        <v>0.76</v>
      </c>
      <c r="W173" t="n">
        <v>2.63</v>
      </c>
      <c r="X173" t="n">
        <v>0.36</v>
      </c>
      <c r="Y173" t="n">
        <v>0.5</v>
      </c>
      <c r="Z173" t="n">
        <v>10</v>
      </c>
    </row>
    <row r="174">
      <c r="A174" t="n">
        <v>16</v>
      </c>
      <c r="B174" t="n">
        <v>60</v>
      </c>
      <c r="C174" t="inlineStr">
        <is>
          <t xml:space="preserve">CONCLUIDO	</t>
        </is>
      </c>
      <c r="D174" t="n">
        <v>3.3814</v>
      </c>
      <c r="E174" t="n">
        <v>29.57</v>
      </c>
      <c r="F174" t="n">
        <v>27.13</v>
      </c>
      <c r="G174" t="n">
        <v>135.67</v>
      </c>
      <c r="H174" t="n">
        <v>2.06</v>
      </c>
      <c r="I174" t="n">
        <v>12</v>
      </c>
      <c r="J174" t="n">
        <v>146.15</v>
      </c>
      <c r="K174" t="n">
        <v>45</v>
      </c>
      <c r="L174" t="n">
        <v>17</v>
      </c>
      <c r="M174" t="n">
        <v>10</v>
      </c>
      <c r="N174" t="n">
        <v>24.15</v>
      </c>
      <c r="O174" t="n">
        <v>18259.16</v>
      </c>
      <c r="P174" t="n">
        <v>248.95</v>
      </c>
      <c r="Q174" t="n">
        <v>446.56</v>
      </c>
      <c r="R174" t="n">
        <v>61.15</v>
      </c>
      <c r="S174" t="n">
        <v>40.63</v>
      </c>
      <c r="T174" t="n">
        <v>5163.42</v>
      </c>
      <c r="U174" t="n">
        <v>0.66</v>
      </c>
      <c r="V174" t="n">
        <v>0.77</v>
      </c>
      <c r="W174" t="n">
        <v>2.63</v>
      </c>
      <c r="X174" t="n">
        <v>0.31</v>
      </c>
      <c r="Y174" t="n">
        <v>0.5</v>
      </c>
      <c r="Z174" t="n">
        <v>10</v>
      </c>
    </row>
    <row r="175">
      <c r="A175" t="n">
        <v>17</v>
      </c>
      <c r="B175" t="n">
        <v>60</v>
      </c>
      <c r="C175" t="inlineStr">
        <is>
          <t xml:space="preserve">CONCLUIDO	</t>
        </is>
      </c>
      <c r="D175" t="n">
        <v>3.3878</v>
      </c>
      <c r="E175" t="n">
        <v>29.52</v>
      </c>
      <c r="F175" t="n">
        <v>27.1</v>
      </c>
      <c r="G175" t="n">
        <v>147.84</v>
      </c>
      <c r="H175" t="n">
        <v>2.16</v>
      </c>
      <c r="I175" t="n">
        <v>11</v>
      </c>
      <c r="J175" t="n">
        <v>147.53</v>
      </c>
      <c r="K175" t="n">
        <v>45</v>
      </c>
      <c r="L175" t="n">
        <v>18</v>
      </c>
      <c r="M175" t="n">
        <v>9</v>
      </c>
      <c r="N175" t="n">
        <v>24.53</v>
      </c>
      <c r="O175" t="n">
        <v>18429.27</v>
      </c>
      <c r="P175" t="n">
        <v>245.24</v>
      </c>
      <c r="Q175" t="n">
        <v>446.56</v>
      </c>
      <c r="R175" t="n">
        <v>60.13</v>
      </c>
      <c r="S175" t="n">
        <v>40.63</v>
      </c>
      <c r="T175" t="n">
        <v>4658.91</v>
      </c>
      <c r="U175" t="n">
        <v>0.68</v>
      </c>
      <c r="V175" t="n">
        <v>0.77</v>
      </c>
      <c r="W175" t="n">
        <v>2.63</v>
      </c>
      <c r="X175" t="n">
        <v>0.28</v>
      </c>
      <c r="Y175" t="n">
        <v>0.5</v>
      </c>
      <c r="Z175" t="n">
        <v>10</v>
      </c>
    </row>
    <row r="176">
      <c r="A176" t="n">
        <v>18</v>
      </c>
      <c r="B176" t="n">
        <v>60</v>
      </c>
      <c r="C176" t="inlineStr">
        <is>
          <t xml:space="preserve">CONCLUIDO	</t>
        </is>
      </c>
      <c r="D176" t="n">
        <v>3.3859</v>
      </c>
      <c r="E176" t="n">
        <v>29.53</v>
      </c>
      <c r="F176" t="n">
        <v>27.12</v>
      </c>
      <c r="G176" t="n">
        <v>147.93</v>
      </c>
      <c r="H176" t="n">
        <v>2.26</v>
      </c>
      <c r="I176" t="n">
        <v>11</v>
      </c>
      <c r="J176" t="n">
        <v>148.91</v>
      </c>
      <c r="K176" t="n">
        <v>45</v>
      </c>
      <c r="L176" t="n">
        <v>19</v>
      </c>
      <c r="M176" t="n">
        <v>9</v>
      </c>
      <c r="N176" t="n">
        <v>24.92</v>
      </c>
      <c r="O176" t="n">
        <v>18599.92</v>
      </c>
      <c r="P176" t="n">
        <v>243.13</v>
      </c>
      <c r="Q176" t="n">
        <v>446.56</v>
      </c>
      <c r="R176" t="n">
        <v>60.79</v>
      </c>
      <c r="S176" t="n">
        <v>40.63</v>
      </c>
      <c r="T176" t="n">
        <v>4988.51</v>
      </c>
      <c r="U176" t="n">
        <v>0.67</v>
      </c>
      <c r="V176" t="n">
        <v>0.77</v>
      </c>
      <c r="W176" t="n">
        <v>2.63</v>
      </c>
      <c r="X176" t="n">
        <v>0.29</v>
      </c>
      <c r="Y176" t="n">
        <v>0.5</v>
      </c>
      <c r="Z176" t="n">
        <v>10</v>
      </c>
    </row>
    <row r="177">
      <c r="A177" t="n">
        <v>19</v>
      </c>
      <c r="B177" t="n">
        <v>60</v>
      </c>
      <c r="C177" t="inlineStr">
        <is>
          <t xml:space="preserve">CONCLUIDO	</t>
        </is>
      </c>
      <c r="D177" t="n">
        <v>3.3916</v>
      </c>
      <c r="E177" t="n">
        <v>29.48</v>
      </c>
      <c r="F177" t="n">
        <v>27.1</v>
      </c>
      <c r="G177" t="n">
        <v>162.58</v>
      </c>
      <c r="H177" t="n">
        <v>2.36</v>
      </c>
      <c r="I177" t="n">
        <v>10</v>
      </c>
      <c r="J177" t="n">
        <v>150.3</v>
      </c>
      <c r="K177" t="n">
        <v>45</v>
      </c>
      <c r="L177" t="n">
        <v>20</v>
      </c>
      <c r="M177" t="n">
        <v>8</v>
      </c>
      <c r="N177" t="n">
        <v>25.3</v>
      </c>
      <c r="O177" t="n">
        <v>18771.1</v>
      </c>
      <c r="P177" t="n">
        <v>241.69</v>
      </c>
      <c r="Q177" t="n">
        <v>446.57</v>
      </c>
      <c r="R177" t="n">
        <v>59.96</v>
      </c>
      <c r="S177" t="n">
        <v>40.63</v>
      </c>
      <c r="T177" t="n">
        <v>4582.28</v>
      </c>
      <c r="U177" t="n">
        <v>0.68</v>
      </c>
      <c r="V177" t="n">
        <v>0.77</v>
      </c>
      <c r="W177" t="n">
        <v>2.63</v>
      </c>
      <c r="X177" t="n">
        <v>0.27</v>
      </c>
      <c r="Y177" t="n">
        <v>0.5</v>
      </c>
      <c r="Z177" t="n">
        <v>10</v>
      </c>
    </row>
    <row r="178">
      <c r="A178" t="n">
        <v>20</v>
      </c>
      <c r="B178" t="n">
        <v>60</v>
      </c>
      <c r="C178" t="inlineStr">
        <is>
          <t xml:space="preserve">CONCLUIDO	</t>
        </is>
      </c>
      <c r="D178" t="n">
        <v>3.3929</v>
      </c>
      <c r="E178" t="n">
        <v>29.47</v>
      </c>
      <c r="F178" t="n">
        <v>27.09</v>
      </c>
      <c r="G178" t="n">
        <v>162.51</v>
      </c>
      <c r="H178" t="n">
        <v>2.45</v>
      </c>
      <c r="I178" t="n">
        <v>10</v>
      </c>
      <c r="J178" t="n">
        <v>151.69</v>
      </c>
      <c r="K178" t="n">
        <v>45</v>
      </c>
      <c r="L178" t="n">
        <v>21</v>
      </c>
      <c r="M178" t="n">
        <v>7</v>
      </c>
      <c r="N178" t="n">
        <v>25.7</v>
      </c>
      <c r="O178" t="n">
        <v>18942.82</v>
      </c>
      <c r="P178" t="n">
        <v>235.29</v>
      </c>
      <c r="Q178" t="n">
        <v>446.56</v>
      </c>
      <c r="R178" t="n">
        <v>59.54</v>
      </c>
      <c r="S178" t="n">
        <v>40.63</v>
      </c>
      <c r="T178" t="n">
        <v>4370.79</v>
      </c>
      <c r="U178" t="n">
        <v>0.68</v>
      </c>
      <c r="V178" t="n">
        <v>0.77</v>
      </c>
      <c r="W178" t="n">
        <v>2.63</v>
      </c>
      <c r="X178" t="n">
        <v>0.26</v>
      </c>
      <c r="Y178" t="n">
        <v>0.5</v>
      </c>
      <c r="Z178" t="n">
        <v>10</v>
      </c>
    </row>
    <row r="179">
      <c r="A179" t="n">
        <v>21</v>
      </c>
      <c r="B179" t="n">
        <v>60</v>
      </c>
      <c r="C179" t="inlineStr">
        <is>
          <t xml:space="preserve">CONCLUIDO	</t>
        </is>
      </c>
      <c r="D179" t="n">
        <v>3.3999</v>
      </c>
      <c r="E179" t="n">
        <v>29.41</v>
      </c>
      <c r="F179" t="n">
        <v>27.05</v>
      </c>
      <c r="G179" t="n">
        <v>180.34</v>
      </c>
      <c r="H179" t="n">
        <v>2.54</v>
      </c>
      <c r="I179" t="n">
        <v>9</v>
      </c>
      <c r="J179" t="n">
        <v>153.09</v>
      </c>
      <c r="K179" t="n">
        <v>45</v>
      </c>
      <c r="L179" t="n">
        <v>22</v>
      </c>
      <c r="M179" t="n">
        <v>4</v>
      </c>
      <c r="N179" t="n">
        <v>26.09</v>
      </c>
      <c r="O179" t="n">
        <v>19115.09</v>
      </c>
      <c r="P179" t="n">
        <v>236.34</v>
      </c>
      <c r="Q179" t="n">
        <v>446.56</v>
      </c>
      <c r="R179" t="n">
        <v>58.44</v>
      </c>
      <c r="S179" t="n">
        <v>40.63</v>
      </c>
      <c r="T179" t="n">
        <v>3823.62</v>
      </c>
      <c r="U179" t="n">
        <v>0.7</v>
      </c>
      <c r="V179" t="n">
        <v>0.77</v>
      </c>
      <c r="W179" t="n">
        <v>2.63</v>
      </c>
      <c r="X179" t="n">
        <v>0.22</v>
      </c>
      <c r="Y179" t="n">
        <v>0.5</v>
      </c>
      <c r="Z179" t="n">
        <v>10</v>
      </c>
    </row>
    <row r="180">
      <c r="A180" t="n">
        <v>22</v>
      </c>
      <c r="B180" t="n">
        <v>60</v>
      </c>
      <c r="C180" t="inlineStr">
        <is>
          <t xml:space="preserve">CONCLUIDO	</t>
        </is>
      </c>
      <c r="D180" t="n">
        <v>3.3994</v>
      </c>
      <c r="E180" t="n">
        <v>29.42</v>
      </c>
      <c r="F180" t="n">
        <v>27.05</v>
      </c>
      <c r="G180" t="n">
        <v>180.37</v>
      </c>
      <c r="H180" t="n">
        <v>2.64</v>
      </c>
      <c r="I180" t="n">
        <v>9</v>
      </c>
      <c r="J180" t="n">
        <v>154.49</v>
      </c>
      <c r="K180" t="n">
        <v>45</v>
      </c>
      <c r="L180" t="n">
        <v>23</v>
      </c>
      <c r="M180" t="n">
        <v>2</v>
      </c>
      <c r="N180" t="n">
        <v>26.49</v>
      </c>
      <c r="O180" t="n">
        <v>19287.9</v>
      </c>
      <c r="P180" t="n">
        <v>237.02</v>
      </c>
      <c r="Q180" t="n">
        <v>446.56</v>
      </c>
      <c r="R180" t="n">
        <v>58.49</v>
      </c>
      <c r="S180" t="n">
        <v>40.63</v>
      </c>
      <c r="T180" t="n">
        <v>3850.74</v>
      </c>
      <c r="U180" t="n">
        <v>0.6899999999999999</v>
      </c>
      <c r="V180" t="n">
        <v>0.77</v>
      </c>
      <c r="W180" t="n">
        <v>2.63</v>
      </c>
      <c r="X180" t="n">
        <v>0.23</v>
      </c>
      <c r="Y180" t="n">
        <v>0.5</v>
      </c>
      <c r="Z180" t="n">
        <v>10</v>
      </c>
    </row>
    <row r="181">
      <c r="A181" t="n">
        <v>23</v>
      </c>
      <c r="B181" t="n">
        <v>60</v>
      </c>
      <c r="C181" t="inlineStr">
        <is>
          <t xml:space="preserve">CONCLUIDO	</t>
        </is>
      </c>
      <c r="D181" t="n">
        <v>3.3979</v>
      </c>
      <c r="E181" t="n">
        <v>29.43</v>
      </c>
      <c r="F181" t="n">
        <v>27.07</v>
      </c>
      <c r="G181" t="n">
        <v>180.45</v>
      </c>
      <c r="H181" t="n">
        <v>2.73</v>
      </c>
      <c r="I181" t="n">
        <v>9</v>
      </c>
      <c r="J181" t="n">
        <v>155.9</v>
      </c>
      <c r="K181" t="n">
        <v>45</v>
      </c>
      <c r="L181" t="n">
        <v>24</v>
      </c>
      <c r="M181" t="n">
        <v>0</v>
      </c>
      <c r="N181" t="n">
        <v>26.9</v>
      </c>
      <c r="O181" t="n">
        <v>19461.27</v>
      </c>
      <c r="P181" t="n">
        <v>238.2</v>
      </c>
      <c r="Q181" t="n">
        <v>446.56</v>
      </c>
      <c r="R181" t="n">
        <v>58.76</v>
      </c>
      <c r="S181" t="n">
        <v>40.63</v>
      </c>
      <c r="T181" t="n">
        <v>3984.63</v>
      </c>
      <c r="U181" t="n">
        <v>0.6899999999999999</v>
      </c>
      <c r="V181" t="n">
        <v>0.77</v>
      </c>
      <c r="W181" t="n">
        <v>2.63</v>
      </c>
      <c r="X181" t="n">
        <v>0.24</v>
      </c>
      <c r="Y181" t="n">
        <v>0.5</v>
      </c>
      <c r="Z181" t="n">
        <v>10</v>
      </c>
    </row>
    <row r="182">
      <c r="A182" t="n">
        <v>0</v>
      </c>
      <c r="B182" t="n">
        <v>80</v>
      </c>
      <c r="C182" t="inlineStr">
        <is>
          <t xml:space="preserve">CONCLUIDO	</t>
        </is>
      </c>
      <c r="D182" t="n">
        <v>2.0319</v>
      </c>
      <c r="E182" t="n">
        <v>49.21</v>
      </c>
      <c r="F182" t="n">
        <v>36.45</v>
      </c>
      <c r="G182" t="n">
        <v>6.75</v>
      </c>
      <c r="H182" t="n">
        <v>0.11</v>
      </c>
      <c r="I182" t="n">
        <v>324</v>
      </c>
      <c r="J182" t="n">
        <v>159.12</v>
      </c>
      <c r="K182" t="n">
        <v>50.28</v>
      </c>
      <c r="L182" t="n">
        <v>1</v>
      </c>
      <c r="M182" t="n">
        <v>322</v>
      </c>
      <c r="N182" t="n">
        <v>27.84</v>
      </c>
      <c r="O182" t="n">
        <v>19859.16</v>
      </c>
      <c r="P182" t="n">
        <v>447.13</v>
      </c>
      <c r="Q182" t="n">
        <v>446.72</v>
      </c>
      <c r="R182" t="n">
        <v>365.29</v>
      </c>
      <c r="S182" t="n">
        <v>40.63</v>
      </c>
      <c r="T182" t="n">
        <v>155675.2</v>
      </c>
      <c r="U182" t="n">
        <v>0.11</v>
      </c>
      <c r="V182" t="n">
        <v>0.57</v>
      </c>
      <c r="W182" t="n">
        <v>3.15</v>
      </c>
      <c r="X182" t="n">
        <v>9.609999999999999</v>
      </c>
      <c r="Y182" t="n">
        <v>0.5</v>
      </c>
      <c r="Z182" t="n">
        <v>10</v>
      </c>
    </row>
    <row r="183">
      <c r="A183" t="n">
        <v>1</v>
      </c>
      <c r="B183" t="n">
        <v>80</v>
      </c>
      <c r="C183" t="inlineStr">
        <is>
          <t xml:space="preserve">CONCLUIDO	</t>
        </is>
      </c>
      <c r="D183" t="n">
        <v>2.6699</v>
      </c>
      <c r="E183" t="n">
        <v>37.45</v>
      </c>
      <c r="F183" t="n">
        <v>30.75</v>
      </c>
      <c r="G183" t="n">
        <v>13.57</v>
      </c>
      <c r="H183" t="n">
        <v>0.22</v>
      </c>
      <c r="I183" t="n">
        <v>136</v>
      </c>
      <c r="J183" t="n">
        <v>160.54</v>
      </c>
      <c r="K183" t="n">
        <v>50.28</v>
      </c>
      <c r="L183" t="n">
        <v>2</v>
      </c>
      <c r="M183" t="n">
        <v>134</v>
      </c>
      <c r="N183" t="n">
        <v>28.26</v>
      </c>
      <c r="O183" t="n">
        <v>20034.4</v>
      </c>
      <c r="P183" t="n">
        <v>375.45</v>
      </c>
      <c r="Q183" t="n">
        <v>446.59</v>
      </c>
      <c r="R183" t="n">
        <v>179.59</v>
      </c>
      <c r="S183" t="n">
        <v>40.63</v>
      </c>
      <c r="T183" t="n">
        <v>63766.25</v>
      </c>
      <c r="U183" t="n">
        <v>0.23</v>
      </c>
      <c r="V183" t="n">
        <v>0.68</v>
      </c>
      <c r="W183" t="n">
        <v>2.81</v>
      </c>
      <c r="X183" t="n">
        <v>3.92</v>
      </c>
      <c r="Y183" t="n">
        <v>0.5</v>
      </c>
      <c r="Z183" t="n">
        <v>10</v>
      </c>
    </row>
    <row r="184">
      <c r="A184" t="n">
        <v>2</v>
      </c>
      <c r="B184" t="n">
        <v>80</v>
      </c>
      <c r="C184" t="inlineStr">
        <is>
          <t xml:space="preserve">CONCLUIDO	</t>
        </is>
      </c>
      <c r="D184" t="n">
        <v>2.9017</v>
      </c>
      <c r="E184" t="n">
        <v>34.46</v>
      </c>
      <c r="F184" t="n">
        <v>29.34</v>
      </c>
      <c r="G184" t="n">
        <v>20.23</v>
      </c>
      <c r="H184" t="n">
        <v>0.33</v>
      </c>
      <c r="I184" t="n">
        <v>87</v>
      </c>
      <c r="J184" t="n">
        <v>161.97</v>
      </c>
      <c r="K184" t="n">
        <v>50.28</v>
      </c>
      <c r="L184" t="n">
        <v>3</v>
      </c>
      <c r="M184" t="n">
        <v>85</v>
      </c>
      <c r="N184" t="n">
        <v>28.69</v>
      </c>
      <c r="O184" t="n">
        <v>20210.21</v>
      </c>
      <c r="P184" t="n">
        <v>356.58</v>
      </c>
      <c r="Q184" t="n">
        <v>446.59</v>
      </c>
      <c r="R184" t="n">
        <v>132.6</v>
      </c>
      <c r="S184" t="n">
        <v>40.63</v>
      </c>
      <c r="T184" t="n">
        <v>40513.27</v>
      </c>
      <c r="U184" t="n">
        <v>0.31</v>
      </c>
      <c r="V184" t="n">
        <v>0.71</v>
      </c>
      <c r="W184" t="n">
        <v>2.76</v>
      </c>
      <c r="X184" t="n">
        <v>2.51</v>
      </c>
      <c r="Y184" t="n">
        <v>0.5</v>
      </c>
      <c r="Z184" t="n">
        <v>10</v>
      </c>
    </row>
    <row r="185">
      <c r="A185" t="n">
        <v>3</v>
      </c>
      <c r="B185" t="n">
        <v>80</v>
      </c>
      <c r="C185" t="inlineStr">
        <is>
          <t xml:space="preserve">CONCLUIDO	</t>
        </is>
      </c>
      <c r="D185" t="n">
        <v>3.0273</v>
      </c>
      <c r="E185" t="n">
        <v>33.03</v>
      </c>
      <c r="F185" t="n">
        <v>28.65</v>
      </c>
      <c r="G185" t="n">
        <v>26.86</v>
      </c>
      <c r="H185" t="n">
        <v>0.43</v>
      </c>
      <c r="I185" t="n">
        <v>64</v>
      </c>
      <c r="J185" t="n">
        <v>163.4</v>
      </c>
      <c r="K185" t="n">
        <v>50.28</v>
      </c>
      <c r="L185" t="n">
        <v>4</v>
      </c>
      <c r="M185" t="n">
        <v>62</v>
      </c>
      <c r="N185" t="n">
        <v>29.12</v>
      </c>
      <c r="O185" t="n">
        <v>20386.62</v>
      </c>
      <c r="P185" t="n">
        <v>346.91</v>
      </c>
      <c r="Q185" t="n">
        <v>446.57</v>
      </c>
      <c r="R185" t="n">
        <v>110.37</v>
      </c>
      <c r="S185" t="n">
        <v>40.63</v>
      </c>
      <c r="T185" t="n">
        <v>29514.41</v>
      </c>
      <c r="U185" t="n">
        <v>0.37</v>
      </c>
      <c r="V185" t="n">
        <v>0.73</v>
      </c>
      <c r="W185" t="n">
        <v>2.72</v>
      </c>
      <c r="X185" t="n">
        <v>1.82</v>
      </c>
      <c r="Y185" t="n">
        <v>0.5</v>
      </c>
      <c r="Z185" t="n">
        <v>10</v>
      </c>
    </row>
    <row r="186">
      <c r="A186" t="n">
        <v>4</v>
      </c>
      <c r="B186" t="n">
        <v>80</v>
      </c>
      <c r="C186" t="inlineStr">
        <is>
          <t xml:space="preserve">CONCLUIDO	</t>
        </is>
      </c>
      <c r="D186" t="n">
        <v>3.1084</v>
      </c>
      <c r="E186" t="n">
        <v>32.17</v>
      </c>
      <c r="F186" t="n">
        <v>28.24</v>
      </c>
      <c r="G186" t="n">
        <v>33.88</v>
      </c>
      <c r="H186" t="n">
        <v>0.54</v>
      </c>
      <c r="I186" t="n">
        <v>50</v>
      </c>
      <c r="J186" t="n">
        <v>164.83</v>
      </c>
      <c r="K186" t="n">
        <v>50.28</v>
      </c>
      <c r="L186" t="n">
        <v>5</v>
      </c>
      <c r="M186" t="n">
        <v>48</v>
      </c>
      <c r="N186" t="n">
        <v>29.55</v>
      </c>
      <c r="O186" t="n">
        <v>20563.61</v>
      </c>
      <c r="P186" t="n">
        <v>340.41</v>
      </c>
      <c r="Q186" t="n">
        <v>446.56</v>
      </c>
      <c r="R186" t="n">
        <v>97</v>
      </c>
      <c r="S186" t="n">
        <v>40.63</v>
      </c>
      <c r="T186" t="n">
        <v>22902.44</v>
      </c>
      <c r="U186" t="n">
        <v>0.42</v>
      </c>
      <c r="V186" t="n">
        <v>0.74</v>
      </c>
      <c r="W186" t="n">
        <v>2.69</v>
      </c>
      <c r="X186" t="n">
        <v>1.41</v>
      </c>
      <c r="Y186" t="n">
        <v>0.5</v>
      </c>
      <c r="Z186" t="n">
        <v>10</v>
      </c>
    </row>
    <row r="187">
      <c r="A187" t="n">
        <v>5</v>
      </c>
      <c r="B187" t="n">
        <v>80</v>
      </c>
      <c r="C187" t="inlineStr">
        <is>
          <t xml:space="preserve">CONCLUIDO	</t>
        </is>
      </c>
      <c r="D187" t="n">
        <v>3.1557</v>
      </c>
      <c r="E187" t="n">
        <v>31.69</v>
      </c>
      <c r="F187" t="n">
        <v>28.01</v>
      </c>
      <c r="G187" t="n">
        <v>40.02</v>
      </c>
      <c r="H187" t="n">
        <v>0.64</v>
      </c>
      <c r="I187" t="n">
        <v>42</v>
      </c>
      <c r="J187" t="n">
        <v>166.27</v>
      </c>
      <c r="K187" t="n">
        <v>50.28</v>
      </c>
      <c r="L187" t="n">
        <v>6</v>
      </c>
      <c r="M187" t="n">
        <v>40</v>
      </c>
      <c r="N187" t="n">
        <v>29.99</v>
      </c>
      <c r="O187" t="n">
        <v>20741.2</v>
      </c>
      <c r="P187" t="n">
        <v>336.27</v>
      </c>
      <c r="Q187" t="n">
        <v>446.56</v>
      </c>
      <c r="R187" t="n">
        <v>89.43000000000001</v>
      </c>
      <c r="S187" t="n">
        <v>40.63</v>
      </c>
      <c r="T187" t="n">
        <v>19154.77</v>
      </c>
      <c r="U187" t="n">
        <v>0.45</v>
      </c>
      <c r="V187" t="n">
        <v>0.74</v>
      </c>
      <c r="W187" t="n">
        <v>2.69</v>
      </c>
      <c r="X187" t="n">
        <v>1.18</v>
      </c>
      <c r="Y187" t="n">
        <v>0.5</v>
      </c>
      <c r="Z187" t="n">
        <v>10</v>
      </c>
    </row>
    <row r="188">
      <c r="A188" t="n">
        <v>6</v>
      </c>
      <c r="B188" t="n">
        <v>80</v>
      </c>
      <c r="C188" t="inlineStr">
        <is>
          <t xml:space="preserve">CONCLUIDO	</t>
        </is>
      </c>
      <c r="D188" t="n">
        <v>3.1915</v>
      </c>
      <c r="E188" t="n">
        <v>31.33</v>
      </c>
      <c r="F188" t="n">
        <v>27.85</v>
      </c>
      <c r="G188" t="n">
        <v>46.41</v>
      </c>
      <c r="H188" t="n">
        <v>0.74</v>
      </c>
      <c r="I188" t="n">
        <v>36</v>
      </c>
      <c r="J188" t="n">
        <v>167.72</v>
      </c>
      <c r="K188" t="n">
        <v>50.28</v>
      </c>
      <c r="L188" t="n">
        <v>7</v>
      </c>
      <c r="M188" t="n">
        <v>34</v>
      </c>
      <c r="N188" t="n">
        <v>30.44</v>
      </c>
      <c r="O188" t="n">
        <v>20919.39</v>
      </c>
      <c r="P188" t="n">
        <v>333.16</v>
      </c>
      <c r="Q188" t="n">
        <v>446.58</v>
      </c>
      <c r="R188" t="n">
        <v>84.40000000000001</v>
      </c>
      <c r="S188" t="n">
        <v>40.63</v>
      </c>
      <c r="T188" t="n">
        <v>16668.37</v>
      </c>
      <c r="U188" t="n">
        <v>0.48</v>
      </c>
      <c r="V188" t="n">
        <v>0.75</v>
      </c>
      <c r="W188" t="n">
        <v>2.67</v>
      </c>
      <c r="X188" t="n">
        <v>1.02</v>
      </c>
      <c r="Y188" t="n">
        <v>0.5</v>
      </c>
      <c r="Z188" t="n">
        <v>10</v>
      </c>
    </row>
    <row r="189">
      <c r="A189" t="n">
        <v>7</v>
      </c>
      <c r="B189" t="n">
        <v>80</v>
      </c>
      <c r="C189" t="inlineStr">
        <is>
          <t xml:space="preserve">CONCLUIDO	</t>
        </is>
      </c>
      <c r="D189" t="n">
        <v>3.2246</v>
      </c>
      <c r="E189" t="n">
        <v>31.01</v>
      </c>
      <c r="F189" t="n">
        <v>27.69</v>
      </c>
      <c r="G189" t="n">
        <v>53.59</v>
      </c>
      <c r="H189" t="n">
        <v>0.84</v>
      </c>
      <c r="I189" t="n">
        <v>31</v>
      </c>
      <c r="J189" t="n">
        <v>169.17</v>
      </c>
      <c r="K189" t="n">
        <v>50.28</v>
      </c>
      <c r="L189" t="n">
        <v>8</v>
      </c>
      <c r="M189" t="n">
        <v>29</v>
      </c>
      <c r="N189" t="n">
        <v>30.89</v>
      </c>
      <c r="O189" t="n">
        <v>21098.19</v>
      </c>
      <c r="P189" t="n">
        <v>329.71</v>
      </c>
      <c r="Q189" t="n">
        <v>446.57</v>
      </c>
      <c r="R189" t="n">
        <v>79.26000000000001</v>
      </c>
      <c r="S189" t="n">
        <v>40.63</v>
      </c>
      <c r="T189" t="n">
        <v>14125.29</v>
      </c>
      <c r="U189" t="n">
        <v>0.51</v>
      </c>
      <c r="V189" t="n">
        <v>0.75</v>
      </c>
      <c r="W189" t="n">
        <v>2.66</v>
      </c>
      <c r="X189" t="n">
        <v>0.86</v>
      </c>
      <c r="Y189" t="n">
        <v>0.5</v>
      </c>
      <c r="Z189" t="n">
        <v>10</v>
      </c>
    </row>
    <row r="190">
      <c r="A190" t="n">
        <v>8</v>
      </c>
      <c r="B190" t="n">
        <v>80</v>
      </c>
      <c r="C190" t="inlineStr">
        <is>
          <t xml:space="preserve">CONCLUIDO	</t>
        </is>
      </c>
      <c r="D190" t="n">
        <v>3.2505</v>
      </c>
      <c r="E190" t="n">
        <v>30.76</v>
      </c>
      <c r="F190" t="n">
        <v>27.57</v>
      </c>
      <c r="G190" t="n">
        <v>61.27</v>
      </c>
      <c r="H190" t="n">
        <v>0.9399999999999999</v>
      </c>
      <c r="I190" t="n">
        <v>27</v>
      </c>
      <c r="J190" t="n">
        <v>170.62</v>
      </c>
      <c r="K190" t="n">
        <v>50.28</v>
      </c>
      <c r="L190" t="n">
        <v>9</v>
      </c>
      <c r="M190" t="n">
        <v>25</v>
      </c>
      <c r="N190" t="n">
        <v>31.34</v>
      </c>
      <c r="O190" t="n">
        <v>21277.6</v>
      </c>
      <c r="P190" t="n">
        <v>326.7</v>
      </c>
      <c r="Q190" t="n">
        <v>446.56</v>
      </c>
      <c r="R190" t="n">
        <v>75.3</v>
      </c>
      <c r="S190" t="n">
        <v>40.63</v>
      </c>
      <c r="T190" t="n">
        <v>12167.48</v>
      </c>
      <c r="U190" t="n">
        <v>0.54</v>
      </c>
      <c r="V190" t="n">
        <v>0.75</v>
      </c>
      <c r="W190" t="n">
        <v>2.65</v>
      </c>
      <c r="X190" t="n">
        <v>0.74</v>
      </c>
      <c r="Y190" t="n">
        <v>0.5</v>
      </c>
      <c r="Z190" t="n">
        <v>10</v>
      </c>
    </row>
    <row r="191">
      <c r="A191" t="n">
        <v>9</v>
      </c>
      <c r="B191" t="n">
        <v>80</v>
      </c>
      <c r="C191" t="inlineStr">
        <is>
          <t xml:space="preserve">CONCLUIDO	</t>
        </is>
      </c>
      <c r="D191" t="n">
        <v>3.2637</v>
      </c>
      <c r="E191" t="n">
        <v>30.64</v>
      </c>
      <c r="F191" t="n">
        <v>27.51</v>
      </c>
      <c r="G191" t="n">
        <v>66.02</v>
      </c>
      <c r="H191" t="n">
        <v>1.03</v>
      </c>
      <c r="I191" t="n">
        <v>25</v>
      </c>
      <c r="J191" t="n">
        <v>172.08</v>
      </c>
      <c r="K191" t="n">
        <v>50.28</v>
      </c>
      <c r="L191" t="n">
        <v>10</v>
      </c>
      <c r="M191" t="n">
        <v>23</v>
      </c>
      <c r="N191" t="n">
        <v>31.8</v>
      </c>
      <c r="O191" t="n">
        <v>21457.64</v>
      </c>
      <c r="P191" t="n">
        <v>324.74</v>
      </c>
      <c r="Q191" t="n">
        <v>446.56</v>
      </c>
      <c r="R191" t="n">
        <v>73.33</v>
      </c>
      <c r="S191" t="n">
        <v>40.63</v>
      </c>
      <c r="T191" t="n">
        <v>11191.54</v>
      </c>
      <c r="U191" t="n">
        <v>0.55</v>
      </c>
      <c r="V191" t="n">
        <v>0.76</v>
      </c>
      <c r="W191" t="n">
        <v>2.65</v>
      </c>
      <c r="X191" t="n">
        <v>0.68</v>
      </c>
      <c r="Y191" t="n">
        <v>0.5</v>
      </c>
      <c r="Z191" t="n">
        <v>10</v>
      </c>
    </row>
    <row r="192">
      <c r="A192" t="n">
        <v>10</v>
      </c>
      <c r="B192" t="n">
        <v>80</v>
      </c>
      <c r="C192" t="inlineStr">
        <is>
          <t xml:space="preserve">CONCLUIDO	</t>
        </is>
      </c>
      <c r="D192" t="n">
        <v>3.2844</v>
      </c>
      <c r="E192" t="n">
        <v>30.45</v>
      </c>
      <c r="F192" t="n">
        <v>27.41</v>
      </c>
      <c r="G192" t="n">
        <v>74.77</v>
      </c>
      <c r="H192" t="n">
        <v>1.12</v>
      </c>
      <c r="I192" t="n">
        <v>22</v>
      </c>
      <c r="J192" t="n">
        <v>173.55</v>
      </c>
      <c r="K192" t="n">
        <v>50.28</v>
      </c>
      <c r="L192" t="n">
        <v>11</v>
      </c>
      <c r="M192" t="n">
        <v>20</v>
      </c>
      <c r="N192" t="n">
        <v>32.27</v>
      </c>
      <c r="O192" t="n">
        <v>21638.31</v>
      </c>
      <c r="P192" t="n">
        <v>322.18</v>
      </c>
      <c r="Q192" t="n">
        <v>446.56</v>
      </c>
      <c r="R192" t="n">
        <v>70.18000000000001</v>
      </c>
      <c r="S192" t="n">
        <v>40.63</v>
      </c>
      <c r="T192" t="n">
        <v>9629.940000000001</v>
      </c>
      <c r="U192" t="n">
        <v>0.58</v>
      </c>
      <c r="V192" t="n">
        <v>0.76</v>
      </c>
      <c r="W192" t="n">
        <v>2.65</v>
      </c>
      <c r="X192" t="n">
        <v>0.59</v>
      </c>
      <c r="Y192" t="n">
        <v>0.5</v>
      </c>
      <c r="Z192" t="n">
        <v>10</v>
      </c>
    </row>
    <row r="193">
      <c r="A193" t="n">
        <v>11</v>
      </c>
      <c r="B193" t="n">
        <v>80</v>
      </c>
      <c r="C193" t="inlineStr">
        <is>
          <t xml:space="preserve">CONCLUIDO	</t>
        </is>
      </c>
      <c r="D193" t="n">
        <v>3.2903</v>
      </c>
      <c r="E193" t="n">
        <v>30.39</v>
      </c>
      <c r="F193" t="n">
        <v>27.39</v>
      </c>
      <c r="G193" t="n">
        <v>78.26000000000001</v>
      </c>
      <c r="H193" t="n">
        <v>1.22</v>
      </c>
      <c r="I193" t="n">
        <v>21</v>
      </c>
      <c r="J193" t="n">
        <v>175.02</v>
      </c>
      <c r="K193" t="n">
        <v>50.28</v>
      </c>
      <c r="L193" t="n">
        <v>12</v>
      </c>
      <c r="M193" t="n">
        <v>19</v>
      </c>
      <c r="N193" t="n">
        <v>32.74</v>
      </c>
      <c r="O193" t="n">
        <v>21819.6</v>
      </c>
      <c r="P193" t="n">
        <v>319.75</v>
      </c>
      <c r="Q193" t="n">
        <v>446.56</v>
      </c>
      <c r="R193" t="n">
        <v>69.61</v>
      </c>
      <c r="S193" t="n">
        <v>40.63</v>
      </c>
      <c r="T193" t="n">
        <v>9351.209999999999</v>
      </c>
      <c r="U193" t="n">
        <v>0.58</v>
      </c>
      <c r="V193" t="n">
        <v>0.76</v>
      </c>
      <c r="W193" t="n">
        <v>2.64</v>
      </c>
      <c r="X193" t="n">
        <v>0.5600000000000001</v>
      </c>
      <c r="Y193" t="n">
        <v>0.5</v>
      </c>
      <c r="Z193" t="n">
        <v>10</v>
      </c>
    </row>
    <row r="194">
      <c r="A194" t="n">
        <v>12</v>
      </c>
      <c r="B194" t="n">
        <v>80</v>
      </c>
      <c r="C194" t="inlineStr">
        <is>
          <t xml:space="preserve">CONCLUIDO	</t>
        </is>
      </c>
      <c r="D194" t="n">
        <v>3.3004</v>
      </c>
      <c r="E194" t="n">
        <v>30.3</v>
      </c>
      <c r="F194" t="n">
        <v>27.36</v>
      </c>
      <c r="G194" t="n">
        <v>86.41</v>
      </c>
      <c r="H194" t="n">
        <v>1.31</v>
      </c>
      <c r="I194" t="n">
        <v>19</v>
      </c>
      <c r="J194" t="n">
        <v>176.49</v>
      </c>
      <c r="K194" t="n">
        <v>50.28</v>
      </c>
      <c r="L194" t="n">
        <v>13</v>
      </c>
      <c r="M194" t="n">
        <v>17</v>
      </c>
      <c r="N194" t="n">
        <v>33.21</v>
      </c>
      <c r="O194" t="n">
        <v>22001.54</v>
      </c>
      <c r="P194" t="n">
        <v>319.69</v>
      </c>
      <c r="Q194" t="n">
        <v>446.58</v>
      </c>
      <c r="R194" t="n">
        <v>68.56</v>
      </c>
      <c r="S194" t="n">
        <v>40.63</v>
      </c>
      <c r="T194" t="n">
        <v>8837.43</v>
      </c>
      <c r="U194" t="n">
        <v>0.59</v>
      </c>
      <c r="V194" t="n">
        <v>0.76</v>
      </c>
      <c r="W194" t="n">
        <v>2.64</v>
      </c>
      <c r="X194" t="n">
        <v>0.54</v>
      </c>
      <c r="Y194" t="n">
        <v>0.5</v>
      </c>
      <c r="Z194" t="n">
        <v>10</v>
      </c>
    </row>
    <row r="195">
      <c r="A195" t="n">
        <v>13</v>
      </c>
      <c r="B195" t="n">
        <v>80</v>
      </c>
      <c r="C195" t="inlineStr">
        <is>
          <t xml:space="preserve">CONCLUIDO	</t>
        </is>
      </c>
      <c r="D195" t="n">
        <v>3.3099</v>
      </c>
      <c r="E195" t="n">
        <v>30.21</v>
      </c>
      <c r="F195" t="n">
        <v>27.31</v>
      </c>
      <c r="G195" t="n">
        <v>91.03</v>
      </c>
      <c r="H195" t="n">
        <v>1.4</v>
      </c>
      <c r="I195" t="n">
        <v>18</v>
      </c>
      <c r="J195" t="n">
        <v>177.97</v>
      </c>
      <c r="K195" t="n">
        <v>50.28</v>
      </c>
      <c r="L195" t="n">
        <v>14</v>
      </c>
      <c r="M195" t="n">
        <v>16</v>
      </c>
      <c r="N195" t="n">
        <v>33.69</v>
      </c>
      <c r="O195" t="n">
        <v>22184.13</v>
      </c>
      <c r="P195" t="n">
        <v>316.33</v>
      </c>
      <c r="Q195" t="n">
        <v>446.57</v>
      </c>
      <c r="R195" t="n">
        <v>66.79000000000001</v>
      </c>
      <c r="S195" t="n">
        <v>40.63</v>
      </c>
      <c r="T195" t="n">
        <v>7957.49</v>
      </c>
      <c r="U195" t="n">
        <v>0.61</v>
      </c>
      <c r="V195" t="n">
        <v>0.76</v>
      </c>
      <c r="W195" t="n">
        <v>2.64</v>
      </c>
      <c r="X195" t="n">
        <v>0.48</v>
      </c>
      <c r="Y195" t="n">
        <v>0.5</v>
      </c>
      <c r="Z195" t="n">
        <v>10</v>
      </c>
    </row>
    <row r="196">
      <c r="A196" t="n">
        <v>14</v>
      </c>
      <c r="B196" t="n">
        <v>80</v>
      </c>
      <c r="C196" t="inlineStr">
        <is>
          <t xml:space="preserve">CONCLUIDO	</t>
        </is>
      </c>
      <c r="D196" t="n">
        <v>3.3152</v>
      </c>
      <c r="E196" t="n">
        <v>30.16</v>
      </c>
      <c r="F196" t="n">
        <v>27.29</v>
      </c>
      <c r="G196" t="n">
        <v>96.33</v>
      </c>
      <c r="H196" t="n">
        <v>1.48</v>
      </c>
      <c r="I196" t="n">
        <v>17</v>
      </c>
      <c r="J196" t="n">
        <v>179.46</v>
      </c>
      <c r="K196" t="n">
        <v>50.28</v>
      </c>
      <c r="L196" t="n">
        <v>15</v>
      </c>
      <c r="M196" t="n">
        <v>15</v>
      </c>
      <c r="N196" t="n">
        <v>34.18</v>
      </c>
      <c r="O196" t="n">
        <v>22367.38</v>
      </c>
      <c r="P196" t="n">
        <v>315.08</v>
      </c>
      <c r="Q196" t="n">
        <v>446.56</v>
      </c>
      <c r="R196" t="n">
        <v>66.43000000000001</v>
      </c>
      <c r="S196" t="n">
        <v>40.63</v>
      </c>
      <c r="T196" t="n">
        <v>7777.77</v>
      </c>
      <c r="U196" t="n">
        <v>0.61</v>
      </c>
      <c r="V196" t="n">
        <v>0.76</v>
      </c>
      <c r="W196" t="n">
        <v>2.64</v>
      </c>
      <c r="X196" t="n">
        <v>0.47</v>
      </c>
      <c r="Y196" t="n">
        <v>0.5</v>
      </c>
      <c r="Z196" t="n">
        <v>10</v>
      </c>
    </row>
    <row r="197">
      <c r="A197" t="n">
        <v>15</v>
      </c>
      <c r="B197" t="n">
        <v>80</v>
      </c>
      <c r="C197" t="inlineStr">
        <is>
          <t xml:space="preserve">CONCLUIDO	</t>
        </is>
      </c>
      <c r="D197" t="n">
        <v>3.3313</v>
      </c>
      <c r="E197" t="n">
        <v>30.02</v>
      </c>
      <c r="F197" t="n">
        <v>27.21</v>
      </c>
      <c r="G197" t="n">
        <v>108.84</v>
      </c>
      <c r="H197" t="n">
        <v>1.57</v>
      </c>
      <c r="I197" t="n">
        <v>15</v>
      </c>
      <c r="J197" t="n">
        <v>180.95</v>
      </c>
      <c r="K197" t="n">
        <v>50.28</v>
      </c>
      <c r="L197" t="n">
        <v>16</v>
      </c>
      <c r="M197" t="n">
        <v>13</v>
      </c>
      <c r="N197" t="n">
        <v>34.67</v>
      </c>
      <c r="O197" t="n">
        <v>22551.28</v>
      </c>
      <c r="P197" t="n">
        <v>312.66</v>
      </c>
      <c r="Q197" t="n">
        <v>446.56</v>
      </c>
      <c r="R197" t="n">
        <v>63.68</v>
      </c>
      <c r="S197" t="n">
        <v>40.63</v>
      </c>
      <c r="T197" t="n">
        <v>6413.66</v>
      </c>
      <c r="U197" t="n">
        <v>0.64</v>
      </c>
      <c r="V197" t="n">
        <v>0.76</v>
      </c>
      <c r="W197" t="n">
        <v>2.63</v>
      </c>
      <c r="X197" t="n">
        <v>0.38</v>
      </c>
      <c r="Y197" t="n">
        <v>0.5</v>
      </c>
      <c r="Z197" t="n">
        <v>10</v>
      </c>
    </row>
    <row r="198">
      <c r="A198" t="n">
        <v>16</v>
      </c>
      <c r="B198" t="n">
        <v>80</v>
      </c>
      <c r="C198" t="inlineStr">
        <is>
          <t xml:space="preserve">CONCLUIDO	</t>
        </is>
      </c>
      <c r="D198" t="n">
        <v>3.33</v>
      </c>
      <c r="E198" t="n">
        <v>30.03</v>
      </c>
      <c r="F198" t="n">
        <v>27.22</v>
      </c>
      <c r="G198" t="n">
        <v>108.89</v>
      </c>
      <c r="H198" t="n">
        <v>1.65</v>
      </c>
      <c r="I198" t="n">
        <v>15</v>
      </c>
      <c r="J198" t="n">
        <v>182.45</v>
      </c>
      <c r="K198" t="n">
        <v>50.28</v>
      </c>
      <c r="L198" t="n">
        <v>17</v>
      </c>
      <c r="M198" t="n">
        <v>13</v>
      </c>
      <c r="N198" t="n">
        <v>35.17</v>
      </c>
      <c r="O198" t="n">
        <v>22735.98</v>
      </c>
      <c r="P198" t="n">
        <v>312.13</v>
      </c>
      <c r="Q198" t="n">
        <v>446.56</v>
      </c>
      <c r="R198" t="n">
        <v>64.09</v>
      </c>
      <c r="S198" t="n">
        <v>40.63</v>
      </c>
      <c r="T198" t="n">
        <v>6618.8</v>
      </c>
      <c r="U198" t="n">
        <v>0.63</v>
      </c>
      <c r="V198" t="n">
        <v>0.76</v>
      </c>
      <c r="W198" t="n">
        <v>2.63</v>
      </c>
      <c r="X198" t="n">
        <v>0.4</v>
      </c>
      <c r="Y198" t="n">
        <v>0.5</v>
      </c>
      <c r="Z198" t="n">
        <v>10</v>
      </c>
    </row>
    <row r="199">
      <c r="A199" t="n">
        <v>17</v>
      </c>
      <c r="B199" t="n">
        <v>80</v>
      </c>
      <c r="C199" t="inlineStr">
        <is>
          <t xml:space="preserve">CONCLUIDO	</t>
        </is>
      </c>
      <c r="D199" t="n">
        <v>3.3372</v>
      </c>
      <c r="E199" t="n">
        <v>29.97</v>
      </c>
      <c r="F199" t="n">
        <v>27.19</v>
      </c>
      <c r="G199" t="n">
        <v>116.53</v>
      </c>
      <c r="H199" t="n">
        <v>1.74</v>
      </c>
      <c r="I199" t="n">
        <v>14</v>
      </c>
      <c r="J199" t="n">
        <v>183.95</v>
      </c>
      <c r="K199" t="n">
        <v>50.28</v>
      </c>
      <c r="L199" t="n">
        <v>18</v>
      </c>
      <c r="M199" t="n">
        <v>12</v>
      </c>
      <c r="N199" t="n">
        <v>35.67</v>
      </c>
      <c r="O199" t="n">
        <v>22921.24</v>
      </c>
      <c r="P199" t="n">
        <v>309.99</v>
      </c>
      <c r="Q199" t="n">
        <v>446.56</v>
      </c>
      <c r="R199" t="n">
        <v>63.09</v>
      </c>
      <c r="S199" t="n">
        <v>40.63</v>
      </c>
      <c r="T199" t="n">
        <v>6125.92</v>
      </c>
      <c r="U199" t="n">
        <v>0.64</v>
      </c>
      <c r="V199" t="n">
        <v>0.76</v>
      </c>
      <c r="W199" t="n">
        <v>2.63</v>
      </c>
      <c r="X199" t="n">
        <v>0.36</v>
      </c>
      <c r="Y199" t="n">
        <v>0.5</v>
      </c>
      <c r="Z199" t="n">
        <v>10</v>
      </c>
    </row>
    <row r="200">
      <c r="A200" t="n">
        <v>18</v>
      </c>
      <c r="B200" t="n">
        <v>80</v>
      </c>
      <c r="C200" t="inlineStr">
        <is>
          <t xml:space="preserve">CONCLUIDO	</t>
        </is>
      </c>
      <c r="D200" t="n">
        <v>3.3435</v>
      </c>
      <c r="E200" t="n">
        <v>29.91</v>
      </c>
      <c r="F200" t="n">
        <v>27.17</v>
      </c>
      <c r="G200" t="n">
        <v>125.38</v>
      </c>
      <c r="H200" t="n">
        <v>1.82</v>
      </c>
      <c r="I200" t="n">
        <v>13</v>
      </c>
      <c r="J200" t="n">
        <v>185.46</v>
      </c>
      <c r="K200" t="n">
        <v>50.28</v>
      </c>
      <c r="L200" t="n">
        <v>19</v>
      </c>
      <c r="M200" t="n">
        <v>11</v>
      </c>
      <c r="N200" t="n">
        <v>36.18</v>
      </c>
      <c r="O200" t="n">
        <v>23107.19</v>
      </c>
      <c r="P200" t="n">
        <v>309.6</v>
      </c>
      <c r="Q200" t="n">
        <v>446.58</v>
      </c>
      <c r="R200" t="n">
        <v>62.14</v>
      </c>
      <c r="S200" t="n">
        <v>40.63</v>
      </c>
      <c r="T200" t="n">
        <v>5657.59</v>
      </c>
      <c r="U200" t="n">
        <v>0.65</v>
      </c>
      <c r="V200" t="n">
        <v>0.76</v>
      </c>
      <c r="W200" t="n">
        <v>2.63</v>
      </c>
      <c r="X200" t="n">
        <v>0.34</v>
      </c>
      <c r="Y200" t="n">
        <v>0.5</v>
      </c>
      <c r="Z200" t="n">
        <v>10</v>
      </c>
    </row>
    <row r="201">
      <c r="A201" t="n">
        <v>19</v>
      </c>
      <c r="B201" t="n">
        <v>80</v>
      </c>
      <c r="C201" t="inlineStr">
        <is>
          <t xml:space="preserve">CONCLUIDO	</t>
        </is>
      </c>
      <c r="D201" t="n">
        <v>3.351</v>
      </c>
      <c r="E201" t="n">
        <v>29.84</v>
      </c>
      <c r="F201" t="n">
        <v>27.13</v>
      </c>
      <c r="G201" t="n">
        <v>135.66</v>
      </c>
      <c r="H201" t="n">
        <v>1.9</v>
      </c>
      <c r="I201" t="n">
        <v>12</v>
      </c>
      <c r="J201" t="n">
        <v>186.97</v>
      </c>
      <c r="K201" t="n">
        <v>50.28</v>
      </c>
      <c r="L201" t="n">
        <v>20</v>
      </c>
      <c r="M201" t="n">
        <v>10</v>
      </c>
      <c r="N201" t="n">
        <v>36.69</v>
      </c>
      <c r="O201" t="n">
        <v>23293.82</v>
      </c>
      <c r="P201" t="n">
        <v>306.14</v>
      </c>
      <c r="Q201" t="n">
        <v>446.56</v>
      </c>
      <c r="R201" t="n">
        <v>61.07</v>
      </c>
      <c r="S201" t="n">
        <v>40.63</v>
      </c>
      <c r="T201" t="n">
        <v>5127.45</v>
      </c>
      <c r="U201" t="n">
        <v>0.67</v>
      </c>
      <c r="V201" t="n">
        <v>0.77</v>
      </c>
      <c r="W201" t="n">
        <v>2.63</v>
      </c>
      <c r="X201" t="n">
        <v>0.3</v>
      </c>
      <c r="Y201" t="n">
        <v>0.5</v>
      </c>
      <c r="Z201" t="n">
        <v>10</v>
      </c>
    </row>
    <row r="202">
      <c r="A202" t="n">
        <v>20</v>
      </c>
      <c r="B202" t="n">
        <v>80</v>
      </c>
      <c r="C202" t="inlineStr">
        <is>
          <t xml:space="preserve">CONCLUIDO	</t>
        </is>
      </c>
      <c r="D202" t="n">
        <v>3.3506</v>
      </c>
      <c r="E202" t="n">
        <v>29.84</v>
      </c>
      <c r="F202" t="n">
        <v>27.13</v>
      </c>
      <c r="G202" t="n">
        <v>135.67</v>
      </c>
      <c r="H202" t="n">
        <v>1.98</v>
      </c>
      <c r="I202" t="n">
        <v>12</v>
      </c>
      <c r="J202" t="n">
        <v>188.49</v>
      </c>
      <c r="K202" t="n">
        <v>50.28</v>
      </c>
      <c r="L202" t="n">
        <v>21</v>
      </c>
      <c r="M202" t="n">
        <v>10</v>
      </c>
      <c r="N202" t="n">
        <v>37.21</v>
      </c>
      <c r="O202" t="n">
        <v>23481.16</v>
      </c>
      <c r="P202" t="n">
        <v>305.82</v>
      </c>
      <c r="Q202" t="n">
        <v>446.57</v>
      </c>
      <c r="R202" t="n">
        <v>61.22</v>
      </c>
      <c r="S202" t="n">
        <v>40.63</v>
      </c>
      <c r="T202" t="n">
        <v>5200.79</v>
      </c>
      <c r="U202" t="n">
        <v>0.66</v>
      </c>
      <c r="V202" t="n">
        <v>0.77</v>
      </c>
      <c r="W202" t="n">
        <v>2.63</v>
      </c>
      <c r="X202" t="n">
        <v>0.31</v>
      </c>
      <c r="Y202" t="n">
        <v>0.5</v>
      </c>
      <c r="Z202" t="n">
        <v>10</v>
      </c>
    </row>
    <row r="203">
      <c r="A203" t="n">
        <v>21</v>
      </c>
      <c r="B203" t="n">
        <v>80</v>
      </c>
      <c r="C203" t="inlineStr">
        <is>
          <t xml:space="preserve">CONCLUIDO	</t>
        </is>
      </c>
      <c r="D203" t="n">
        <v>3.3582</v>
      </c>
      <c r="E203" t="n">
        <v>29.78</v>
      </c>
      <c r="F203" t="n">
        <v>27.1</v>
      </c>
      <c r="G203" t="n">
        <v>147.81</v>
      </c>
      <c r="H203" t="n">
        <v>2.05</v>
      </c>
      <c r="I203" t="n">
        <v>11</v>
      </c>
      <c r="J203" t="n">
        <v>190.01</v>
      </c>
      <c r="K203" t="n">
        <v>50.28</v>
      </c>
      <c r="L203" t="n">
        <v>22</v>
      </c>
      <c r="M203" t="n">
        <v>9</v>
      </c>
      <c r="N203" t="n">
        <v>37.74</v>
      </c>
      <c r="O203" t="n">
        <v>23669.2</v>
      </c>
      <c r="P203" t="n">
        <v>303.45</v>
      </c>
      <c r="Q203" t="n">
        <v>446.56</v>
      </c>
      <c r="R203" t="n">
        <v>60.06</v>
      </c>
      <c r="S203" t="n">
        <v>40.63</v>
      </c>
      <c r="T203" t="n">
        <v>4624.13</v>
      </c>
      <c r="U203" t="n">
        <v>0.68</v>
      </c>
      <c r="V203" t="n">
        <v>0.77</v>
      </c>
      <c r="W203" t="n">
        <v>2.63</v>
      </c>
      <c r="X203" t="n">
        <v>0.27</v>
      </c>
      <c r="Y203" t="n">
        <v>0.5</v>
      </c>
      <c r="Z203" t="n">
        <v>10</v>
      </c>
    </row>
    <row r="204">
      <c r="A204" t="n">
        <v>22</v>
      </c>
      <c r="B204" t="n">
        <v>80</v>
      </c>
      <c r="C204" t="inlineStr">
        <is>
          <t xml:space="preserve">CONCLUIDO	</t>
        </is>
      </c>
      <c r="D204" t="n">
        <v>3.3561</v>
      </c>
      <c r="E204" t="n">
        <v>29.8</v>
      </c>
      <c r="F204" t="n">
        <v>27.12</v>
      </c>
      <c r="G204" t="n">
        <v>147.91</v>
      </c>
      <c r="H204" t="n">
        <v>2.13</v>
      </c>
      <c r="I204" t="n">
        <v>11</v>
      </c>
      <c r="J204" t="n">
        <v>191.55</v>
      </c>
      <c r="K204" t="n">
        <v>50.28</v>
      </c>
      <c r="L204" t="n">
        <v>23</v>
      </c>
      <c r="M204" t="n">
        <v>9</v>
      </c>
      <c r="N204" t="n">
        <v>38.27</v>
      </c>
      <c r="O204" t="n">
        <v>23857.96</v>
      </c>
      <c r="P204" t="n">
        <v>303.9</v>
      </c>
      <c r="Q204" t="n">
        <v>446.56</v>
      </c>
      <c r="R204" t="n">
        <v>60.61</v>
      </c>
      <c r="S204" t="n">
        <v>40.63</v>
      </c>
      <c r="T204" t="n">
        <v>4900.5</v>
      </c>
      <c r="U204" t="n">
        <v>0.67</v>
      </c>
      <c r="V204" t="n">
        <v>0.77</v>
      </c>
      <c r="W204" t="n">
        <v>2.63</v>
      </c>
      <c r="X204" t="n">
        <v>0.29</v>
      </c>
      <c r="Y204" t="n">
        <v>0.5</v>
      </c>
      <c r="Z204" t="n">
        <v>10</v>
      </c>
    </row>
    <row r="205">
      <c r="A205" t="n">
        <v>23</v>
      </c>
      <c r="B205" t="n">
        <v>80</v>
      </c>
      <c r="C205" t="inlineStr">
        <is>
          <t xml:space="preserve">CONCLUIDO	</t>
        </is>
      </c>
      <c r="D205" t="n">
        <v>3.3642</v>
      </c>
      <c r="E205" t="n">
        <v>29.72</v>
      </c>
      <c r="F205" t="n">
        <v>27.08</v>
      </c>
      <c r="G205" t="n">
        <v>162.47</v>
      </c>
      <c r="H205" t="n">
        <v>2.21</v>
      </c>
      <c r="I205" t="n">
        <v>10</v>
      </c>
      <c r="J205" t="n">
        <v>193.08</v>
      </c>
      <c r="K205" t="n">
        <v>50.28</v>
      </c>
      <c r="L205" t="n">
        <v>24</v>
      </c>
      <c r="M205" t="n">
        <v>8</v>
      </c>
      <c r="N205" t="n">
        <v>38.8</v>
      </c>
      <c r="O205" t="n">
        <v>24047.45</v>
      </c>
      <c r="P205" t="n">
        <v>300.29</v>
      </c>
      <c r="Q205" t="n">
        <v>446.56</v>
      </c>
      <c r="R205" t="n">
        <v>59.59</v>
      </c>
      <c r="S205" t="n">
        <v>40.63</v>
      </c>
      <c r="T205" t="n">
        <v>4393.46</v>
      </c>
      <c r="U205" t="n">
        <v>0.68</v>
      </c>
      <c r="V205" t="n">
        <v>0.77</v>
      </c>
      <c r="W205" t="n">
        <v>2.62</v>
      </c>
      <c r="X205" t="n">
        <v>0.25</v>
      </c>
      <c r="Y205" t="n">
        <v>0.5</v>
      </c>
      <c r="Z205" t="n">
        <v>10</v>
      </c>
    </row>
    <row r="206">
      <c r="A206" t="n">
        <v>24</v>
      </c>
      <c r="B206" t="n">
        <v>80</v>
      </c>
      <c r="C206" t="inlineStr">
        <is>
          <t xml:space="preserve">CONCLUIDO	</t>
        </is>
      </c>
      <c r="D206" t="n">
        <v>3.3628</v>
      </c>
      <c r="E206" t="n">
        <v>29.74</v>
      </c>
      <c r="F206" t="n">
        <v>27.09</v>
      </c>
      <c r="G206" t="n">
        <v>162.54</v>
      </c>
      <c r="H206" t="n">
        <v>2.28</v>
      </c>
      <c r="I206" t="n">
        <v>10</v>
      </c>
      <c r="J206" t="n">
        <v>194.62</v>
      </c>
      <c r="K206" t="n">
        <v>50.28</v>
      </c>
      <c r="L206" t="n">
        <v>25</v>
      </c>
      <c r="M206" t="n">
        <v>8</v>
      </c>
      <c r="N206" t="n">
        <v>39.34</v>
      </c>
      <c r="O206" t="n">
        <v>24237.67</v>
      </c>
      <c r="P206" t="n">
        <v>300.81</v>
      </c>
      <c r="Q206" t="n">
        <v>446.56</v>
      </c>
      <c r="R206" t="n">
        <v>59.78</v>
      </c>
      <c r="S206" t="n">
        <v>40.63</v>
      </c>
      <c r="T206" t="n">
        <v>4490.8</v>
      </c>
      <c r="U206" t="n">
        <v>0.68</v>
      </c>
      <c r="V206" t="n">
        <v>0.77</v>
      </c>
      <c r="W206" t="n">
        <v>2.62</v>
      </c>
      <c r="X206" t="n">
        <v>0.26</v>
      </c>
      <c r="Y206" t="n">
        <v>0.5</v>
      </c>
      <c r="Z206" t="n">
        <v>10</v>
      </c>
    </row>
    <row r="207">
      <c r="A207" t="n">
        <v>25</v>
      </c>
      <c r="B207" t="n">
        <v>80</v>
      </c>
      <c r="C207" t="inlineStr">
        <is>
          <t xml:space="preserve">CONCLUIDO	</t>
        </is>
      </c>
      <c r="D207" t="n">
        <v>3.3637</v>
      </c>
      <c r="E207" t="n">
        <v>29.73</v>
      </c>
      <c r="F207" t="n">
        <v>27.08</v>
      </c>
      <c r="G207" t="n">
        <v>162.5</v>
      </c>
      <c r="H207" t="n">
        <v>2.35</v>
      </c>
      <c r="I207" t="n">
        <v>10</v>
      </c>
      <c r="J207" t="n">
        <v>196.17</v>
      </c>
      <c r="K207" t="n">
        <v>50.28</v>
      </c>
      <c r="L207" t="n">
        <v>26</v>
      </c>
      <c r="M207" t="n">
        <v>8</v>
      </c>
      <c r="N207" t="n">
        <v>39.89</v>
      </c>
      <c r="O207" t="n">
        <v>24428.62</v>
      </c>
      <c r="P207" t="n">
        <v>296.47</v>
      </c>
      <c r="Q207" t="n">
        <v>446.56</v>
      </c>
      <c r="R207" t="n">
        <v>59.48</v>
      </c>
      <c r="S207" t="n">
        <v>40.63</v>
      </c>
      <c r="T207" t="n">
        <v>4340.01</v>
      </c>
      <c r="U207" t="n">
        <v>0.68</v>
      </c>
      <c r="V207" t="n">
        <v>0.77</v>
      </c>
      <c r="W207" t="n">
        <v>2.63</v>
      </c>
      <c r="X207" t="n">
        <v>0.26</v>
      </c>
      <c r="Y207" t="n">
        <v>0.5</v>
      </c>
      <c r="Z207" t="n">
        <v>10</v>
      </c>
    </row>
    <row r="208">
      <c r="A208" t="n">
        <v>26</v>
      </c>
      <c r="B208" t="n">
        <v>80</v>
      </c>
      <c r="C208" t="inlineStr">
        <is>
          <t xml:space="preserve">CONCLUIDO	</t>
        </is>
      </c>
      <c r="D208" t="n">
        <v>3.3706</v>
      </c>
      <c r="E208" t="n">
        <v>29.67</v>
      </c>
      <c r="F208" t="n">
        <v>27.05</v>
      </c>
      <c r="G208" t="n">
        <v>180.36</v>
      </c>
      <c r="H208" t="n">
        <v>2.42</v>
      </c>
      <c r="I208" t="n">
        <v>9</v>
      </c>
      <c r="J208" t="n">
        <v>197.73</v>
      </c>
      <c r="K208" t="n">
        <v>50.28</v>
      </c>
      <c r="L208" t="n">
        <v>27</v>
      </c>
      <c r="M208" t="n">
        <v>7</v>
      </c>
      <c r="N208" t="n">
        <v>40.45</v>
      </c>
      <c r="O208" t="n">
        <v>24620.33</v>
      </c>
      <c r="P208" t="n">
        <v>295.56</v>
      </c>
      <c r="Q208" t="n">
        <v>446.56</v>
      </c>
      <c r="R208" t="n">
        <v>58.59</v>
      </c>
      <c r="S208" t="n">
        <v>40.63</v>
      </c>
      <c r="T208" t="n">
        <v>3900.86</v>
      </c>
      <c r="U208" t="n">
        <v>0.6899999999999999</v>
      </c>
      <c r="V208" t="n">
        <v>0.77</v>
      </c>
      <c r="W208" t="n">
        <v>2.62</v>
      </c>
      <c r="X208" t="n">
        <v>0.23</v>
      </c>
      <c r="Y208" t="n">
        <v>0.5</v>
      </c>
      <c r="Z208" t="n">
        <v>10</v>
      </c>
    </row>
    <row r="209">
      <c r="A209" t="n">
        <v>27</v>
      </c>
      <c r="B209" t="n">
        <v>80</v>
      </c>
      <c r="C209" t="inlineStr">
        <is>
          <t xml:space="preserve">CONCLUIDO	</t>
        </is>
      </c>
      <c r="D209" t="n">
        <v>3.3695</v>
      </c>
      <c r="E209" t="n">
        <v>29.68</v>
      </c>
      <c r="F209" t="n">
        <v>27.06</v>
      </c>
      <c r="G209" t="n">
        <v>180.43</v>
      </c>
      <c r="H209" t="n">
        <v>2.49</v>
      </c>
      <c r="I209" t="n">
        <v>9</v>
      </c>
      <c r="J209" t="n">
        <v>199.29</v>
      </c>
      <c r="K209" t="n">
        <v>50.28</v>
      </c>
      <c r="L209" t="n">
        <v>28</v>
      </c>
      <c r="M209" t="n">
        <v>7</v>
      </c>
      <c r="N209" t="n">
        <v>41.01</v>
      </c>
      <c r="O209" t="n">
        <v>24812.8</v>
      </c>
      <c r="P209" t="n">
        <v>296.73</v>
      </c>
      <c r="Q209" t="n">
        <v>446.56</v>
      </c>
      <c r="R209" t="n">
        <v>58.87</v>
      </c>
      <c r="S209" t="n">
        <v>40.63</v>
      </c>
      <c r="T209" t="n">
        <v>4041.64</v>
      </c>
      <c r="U209" t="n">
        <v>0.6899999999999999</v>
      </c>
      <c r="V209" t="n">
        <v>0.77</v>
      </c>
      <c r="W209" t="n">
        <v>2.63</v>
      </c>
      <c r="X209" t="n">
        <v>0.24</v>
      </c>
      <c r="Y209" t="n">
        <v>0.5</v>
      </c>
      <c r="Z209" t="n">
        <v>10</v>
      </c>
    </row>
    <row r="210">
      <c r="A210" t="n">
        <v>28</v>
      </c>
      <c r="B210" t="n">
        <v>80</v>
      </c>
      <c r="C210" t="inlineStr">
        <is>
          <t xml:space="preserve">CONCLUIDO	</t>
        </is>
      </c>
      <c r="D210" t="n">
        <v>3.3691</v>
      </c>
      <c r="E210" t="n">
        <v>29.68</v>
      </c>
      <c r="F210" t="n">
        <v>27.07</v>
      </c>
      <c r="G210" t="n">
        <v>180.45</v>
      </c>
      <c r="H210" t="n">
        <v>2.56</v>
      </c>
      <c r="I210" t="n">
        <v>9</v>
      </c>
      <c r="J210" t="n">
        <v>200.85</v>
      </c>
      <c r="K210" t="n">
        <v>50.28</v>
      </c>
      <c r="L210" t="n">
        <v>29</v>
      </c>
      <c r="M210" t="n">
        <v>7</v>
      </c>
      <c r="N210" t="n">
        <v>41.57</v>
      </c>
      <c r="O210" t="n">
        <v>25006.03</v>
      </c>
      <c r="P210" t="n">
        <v>292.97</v>
      </c>
      <c r="Q210" t="n">
        <v>446.56</v>
      </c>
      <c r="R210" t="n">
        <v>59.15</v>
      </c>
      <c r="S210" t="n">
        <v>40.63</v>
      </c>
      <c r="T210" t="n">
        <v>4181</v>
      </c>
      <c r="U210" t="n">
        <v>0.6899999999999999</v>
      </c>
      <c r="V210" t="n">
        <v>0.77</v>
      </c>
      <c r="W210" t="n">
        <v>2.62</v>
      </c>
      <c r="X210" t="n">
        <v>0.24</v>
      </c>
      <c r="Y210" t="n">
        <v>0.5</v>
      </c>
      <c r="Z210" t="n">
        <v>10</v>
      </c>
    </row>
    <row r="211">
      <c r="A211" t="n">
        <v>29</v>
      </c>
      <c r="B211" t="n">
        <v>80</v>
      </c>
      <c r="C211" t="inlineStr">
        <is>
          <t xml:space="preserve">CONCLUIDO	</t>
        </is>
      </c>
      <c r="D211" t="n">
        <v>3.3784</v>
      </c>
      <c r="E211" t="n">
        <v>29.6</v>
      </c>
      <c r="F211" t="n">
        <v>27.02</v>
      </c>
      <c r="G211" t="n">
        <v>202.63</v>
      </c>
      <c r="H211" t="n">
        <v>2.63</v>
      </c>
      <c r="I211" t="n">
        <v>8</v>
      </c>
      <c r="J211" t="n">
        <v>202.43</v>
      </c>
      <c r="K211" t="n">
        <v>50.28</v>
      </c>
      <c r="L211" t="n">
        <v>30</v>
      </c>
      <c r="M211" t="n">
        <v>6</v>
      </c>
      <c r="N211" t="n">
        <v>42.15</v>
      </c>
      <c r="O211" t="n">
        <v>25200.04</v>
      </c>
      <c r="P211" t="n">
        <v>290.49</v>
      </c>
      <c r="Q211" t="n">
        <v>446.56</v>
      </c>
      <c r="R211" t="n">
        <v>57.45</v>
      </c>
      <c r="S211" t="n">
        <v>40.63</v>
      </c>
      <c r="T211" t="n">
        <v>3334.82</v>
      </c>
      <c r="U211" t="n">
        <v>0.71</v>
      </c>
      <c r="V211" t="n">
        <v>0.77</v>
      </c>
      <c r="W211" t="n">
        <v>2.62</v>
      </c>
      <c r="X211" t="n">
        <v>0.19</v>
      </c>
      <c r="Y211" t="n">
        <v>0.5</v>
      </c>
      <c r="Z211" t="n">
        <v>10</v>
      </c>
    </row>
    <row r="212">
      <c r="A212" t="n">
        <v>30</v>
      </c>
      <c r="B212" t="n">
        <v>80</v>
      </c>
      <c r="C212" t="inlineStr">
        <is>
          <t xml:space="preserve">CONCLUIDO	</t>
        </is>
      </c>
      <c r="D212" t="n">
        <v>3.3778</v>
      </c>
      <c r="E212" t="n">
        <v>29.61</v>
      </c>
      <c r="F212" t="n">
        <v>27.02</v>
      </c>
      <c r="G212" t="n">
        <v>202.67</v>
      </c>
      <c r="H212" t="n">
        <v>2.7</v>
      </c>
      <c r="I212" t="n">
        <v>8</v>
      </c>
      <c r="J212" t="n">
        <v>204.01</v>
      </c>
      <c r="K212" t="n">
        <v>50.28</v>
      </c>
      <c r="L212" t="n">
        <v>31</v>
      </c>
      <c r="M212" t="n">
        <v>6</v>
      </c>
      <c r="N212" t="n">
        <v>42.73</v>
      </c>
      <c r="O212" t="n">
        <v>25394.96</v>
      </c>
      <c r="P212" t="n">
        <v>291.12</v>
      </c>
      <c r="Q212" t="n">
        <v>446.56</v>
      </c>
      <c r="R212" t="n">
        <v>57.59</v>
      </c>
      <c r="S212" t="n">
        <v>40.63</v>
      </c>
      <c r="T212" t="n">
        <v>3405.35</v>
      </c>
      <c r="U212" t="n">
        <v>0.71</v>
      </c>
      <c r="V212" t="n">
        <v>0.77</v>
      </c>
      <c r="W212" t="n">
        <v>2.62</v>
      </c>
      <c r="X212" t="n">
        <v>0.2</v>
      </c>
      <c r="Y212" t="n">
        <v>0.5</v>
      </c>
      <c r="Z212" t="n">
        <v>10</v>
      </c>
    </row>
    <row r="213">
      <c r="A213" t="n">
        <v>31</v>
      </c>
      <c r="B213" t="n">
        <v>80</v>
      </c>
      <c r="C213" t="inlineStr">
        <is>
          <t xml:space="preserve">CONCLUIDO	</t>
        </is>
      </c>
      <c r="D213" t="n">
        <v>3.3769</v>
      </c>
      <c r="E213" t="n">
        <v>29.61</v>
      </c>
      <c r="F213" t="n">
        <v>27.03</v>
      </c>
      <c r="G213" t="n">
        <v>202.73</v>
      </c>
      <c r="H213" t="n">
        <v>2.76</v>
      </c>
      <c r="I213" t="n">
        <v>8</v>
      </c>
      <c r="J213" t="n">
        <v>205.59</v>
      </c>
      <c r="K213" t="n">
        <v>50.28</v>
      </c>
      <c r="L213" t="n">
        <v>32</v>
      </c>
      <c r="M213" t="n">
        <v>6</v>
      </c>
      <c r="N213" t="n">
        <v>43.31</v>
      </c>
      <c r="O213" t="n">
        <v>25590.57</v>
      </c>
      <c r="P213" t="n">
        <v>290.21</v>
      </c>
      <c r="Q213" t="n">
        <v>446.56</v>
      </c>
      <c r="R213" t="n">
        <v>57.89</v>
      </c>
      <c r="S213" t="n">
        <v>40.63</v>
      </c>
      <c r="T213" t="n">
        <v>3556.88</v>
      </c>
      <c r="U213" t="n">
        <v>0.7</v>
      </c>
      <c r="V213" t="n">
        <v>0.77</v>
      </c>
      <c r="W213" t="n">
        <v>2.62</v>
      </c>
      <c r="X213" t="n">
        <v>0.2</v>
      </c>
      <c r="Y213" t="n">
        <v>0.5</v>
      </c>
      <c r="Z213" t="n">
        <v>10</v>
      </c>
    </row>
    <row r="214">
      <c r="A214" t="n">
        <v>32</v>
      </c>
      <c r="B214" t="n">
        <v>80</v>
      </c>
      <c r="C214" t="inlineStr">
        <is>
          <t xml:space="preserve">CONCLUIDO	</t>
        </is>
      </c>
      <c r="D214" t="n">
        <v>3.3777</v>
      </c>
      <c r="E214" t="n">
        <v>29.61</v>
      </c>
      <c r="F214" t="n">
        <v>27.02</v>
      </c>
      <c r="G214" t="n">
        <v>202.68</v>
      </c>
      <c r="H214" t="n">
        <v>2.83</v>
      </c>
      <c r="I214" t="n">
        <v>8</v>
      </c>
      <c r="J214" t="n">
        <v>207.19</v>
      </c>
      <c r="K214" t="n">
        <v>50.28</v>
      </c>
      <c r="L214" t="n">
        <v>33</v>
      </c>
      <c r="M214" t="n">
        <v>5</v>
      </c>
      <c r="N214" t="n">
        <v>43.91</v>
      </c>
      <c r="O214" t="n">
        <v>25786.97</v>
      </c>
      <c r="P214" t="n">
        <v>287.6</v>
      </c>
      <c r="Q214" t="n">
        <v>446.56</v>
      </c>
      <c r="R214" t="n">
        <v>57.7</v>
      </c>
      <c r="S214" t="n">
        <v>40.63</v>
      </c>
      <c r="T214" t="n">
        <v>3458.17</v>
      </c>
      <c r="U214" t="n">
        <v>0.7</v>
      </c>
      <c r="V214" t="n">
        <v>0.77</v>
      </c>
      <c r="W214" t="n">
        <v>2.62</v>
      </c>
      <c r="X214" t="n">
        <v>0.2</v>
      </c>
      <c r="Y214" t="n">
        <v>0.5</v>
      </c>
      <c r="Z214" t="n">
        <v>10</v>
      </c>
    </row>
    <row r="215">
      <c r="A215" t="n">
        <v>33</v>
      </c>
      <c r="B215" t="n">
        <v>80</v>
      </c>
      <c r="C215" t="inlineStr">
        <is>
          <t xml:space="preserve">CONCLUIDO	</t>
        </is>
      </c>
      <c r="D215" t="n">
        <v>3.3828</v>
      </c>
      <c r="E215" t="n">
        <v>29.56</v>
      </c>
      <c r="F215" t="n">
        <v>27.01</v>
      </c>
      <c r="G215" t="n">
        <v>231.53</v>
      </c>
      <c r="H215" t="n">
        <v>2.89</v>
      </c>
      <c r="I215" t="n">
        <v>7</v>
      </c>
      <c r="J215" t="n">
        <v>208.78</v>
      </c>
      <c r="K215" t="n">
        <v>50.28</v>
      </c>
      <c r="L215" t="n">
        <v>34</v>
      </c>
      <c r="M215" t="n">
        <v>4</v>
      </c>
      <c r="N215" t="n">
        <v>44.5</v>
      </c>
      <c r="O215" t="n">
        <v>25984.2</v>
      </c>
      <c r="P215" t="n">
        <v>283.24</v>
      </c>
      <c r="Q215" t="n">
        <v>446.56</v>
      </c>
      <c r="R215" t="n">
        <v>57.21</v>
      </c>
      <c r="S215" t="n">
        <v>40.63</v>
      </c>
      <c r="T215" t="n">
        <v>3220.2</v>
      </c>
      <c r="U215" t="n">
        <v>0.71</v>
      </c>
      <c r="V215" t="n">
        <v>0.77</v>
      </c>
      <c r="W215" t="n">
        <v>2.62</v>
      </c>
      <c r="X215" t="n">
        <v>0.18</v>
      </c>
      <c r="Y215" t="n">
        <v>0.5</v>
      </c>
      <c r="Z215" t="n">
        <v>10</v>
      </c>
    </row>
    <row r="216">
      <c r="A216" t="n">
        <v>34</v>
      </c>
      <c r="B216" t="n">
        <v>80</v>
      </c>
      <c r="C216" t="inlineStr">
        <is>
          <t xml:space="preserve">CONCLUIDO	</t>
        </is>
      </c>
      <c r="D216" t="n">
        <v>3.3829</v>
      </c>
      <c r="E216" t="n">
        <v>29.56</v>
      </c>
      <c r="F216" t="n">
        <v>27.01</v>
      </c>
      <c r="G216" t="n">
        <v>231.52</v>
      </c>
      <c r="H216" t="n">
        <v>2.96</v>
      </c>
      <c r="I216" t="n">
        <v>7</v>
      </c>
      <c r="J216" t="n">
        <v>210.39</v>
      </c>
      <c r="K216" t="n">
        <v>50.28</v>
      </c>
      <c r="L216" t="n">
        <v>35</v>
      </c>
      <c r="M216" t="n">
        <v>2</v>
      </c>
      <c r="N216" t="n">
        <v>45.11</v>
      </c>
      <c r="O216" t="n">
        <v>26182.25</v>
      </c>
      <c r="P216" t="n">
        <v>285.22</v>
      </c>
      <c r="Q216" t="n">
        <v>446.56</v>
      </c>
      <c r="R216" t="n">
        <v>57.09</v>
      </c>
      <c r="S216" t="n">
        <v>40.63</v>
      </c>
      <c r="T216" t="n">
        <v>3162.23</v>
      </c>
      <c r="U216" t="n">
        <v>0.71</v>
      </c>
      <c r="V216" t="n">
        <v>0.77</v>
      </c>
      <c r="W216" t="n">
        <v>2.62</v>
      </c>
      <c r="X216" t="n">
        <v>0.18</v>
      </c>
      <c r="Y216" t="n">
        <v>0.5</v>
      </c>
      <c r="Z216" t="n">
        <v>10</v>
      </c>
    </row>
    <row r="217">
      <c r="A217" t="n">
        <v>35</v>
      </c>
      <c r="B217" t="n">
        <v>80</v>
      </c>
      <c r="C217" t="inlineStr">
        <is>
          <t xml:space="preserve">CONCLUIDO	</t>
        </is>
      </c>
      <c r="D217" t="n">
        <v>3.3836</v>
      </c>
      <c r="E217" t="n">
        <v>29.55</v>
      </c>
      <c r="F217" t="n">
        <v>27</v>
      </c>
      <c r="G217" t="n">
        <v>231.46</v>
      </c>
      <c r="H217" t="n">
        <v>3.02</v>
      </c>
      <c r="I217" t="n">
        <v>7</v>
      </c>
      <c r="J217" t="n">
        <v>212</v>
      </c>
      <c r="K217" t="n">
        <v>50.28</v>
      </c>
      <c r="L217" t="n">
        <v>36</v>
      </c>
      <c r="M217" t="n">
        <v>3</v>
      </c>
      <c r="N217" t="n">
        <v>45.72</v>
      </c>
      <c r="O217" t="n">
        <v>26381.14</v>
      </c>
      <c r="P217" t="n">
        <v>287.01</v>
      </c>
      <c r="Q217" t="n">
        <v>446.56</v>
      </c>
      <c r="R217" t="n">
        <v>56.91</v>
      </c>
      <c r="S217" t="n">
        <v>40.63</v>
      </c>
      <c r="T217" t="n">
        <v>3071.18</v>
      </c>
      <c r="U217" t="n">
        <v>0.71</v>
      </c>
      <c r="V217" t="n">
        <v>0.77</v>
      </c>
      <c r="W217" t="n">
        <v>2.62</v>
      </c>
      <c r="X217" t="n">
        <v>0.18</v>
      </c>
      <c r="Y217" t="n">
        <v>0.5</v>
      </c>
      <c r="Z217" t="n">
        <v>10</v>
      </c>
    </row>
    <row r="218">
      <c r="A218" t="n">
        <v>36</v>
      </c>
      <c r="B218" t="n">
        <v>80</v>
      </c>
      <c r="C218" t="inlineStr">
        <is>
          <t xml:space="preserve">CONCLUIDO	</t>
        </is>
      </c>
      <c r="D218" t="n">
        <v>3.3842</v>
      </c>
      <c r="E218" t="n">
        <v>29.55</v>
      </c>
      <c r="F218" t="n">
        <v>27</v>
      </c>
      <c r="G218" t="n">
        <v>231.42</v>
      </c>
      <c r="H218" t="n">
        <v>3.08</v>
      </c>
      <c r="I218" t="n">
        <v>7</v>
      </c>
      <c r="J218" t="n">
        <v>213.62</v>
      </c>
      <c r="K218" t="n">
        <v>50.28</v>
      </c>
      <c r="L218" t="n">
        <v>37</v>
      </c>
      <c r="M218" t="n">
        <v>1</v>
      </c>
      <c r="N218" t="n">
        <v>46.34</v>
      </c>
      <c r="O218" t="n">
        <v>26580.87</v>
      </c>
      <c r="P218" t="n">
        <v>288.62</v>
      </c>
      <c r="Q218" t="n">
        <v>446.56</v>
      </c>
      <c r="R218" t="n">
        <v>56.63</v>
      </c>
      <c r="S218" t="n">
        <v>40.63</v>
      </c>
      <c r="T218" t="n">
        <v>2932.21</v>
      </c>
      <c r="U218" t="n">
        <v>0.72</v>
      </c>
      <c r="V218" t="n">
        <v>0.77</v>
      </c>
      <c r="W218" t="n">
        <v>2.63</v>
      </c>
      <c r="X218" t="n">
        <v>0.17</v>
      </c>
      <c r="Y218" t="n">
        <v>0.5</v>
      </c>
      <c r="Z218" t="n">
        <v>10</v>
      </c>
    </row>
    <row r="219">
      <c r="A219" t="n">
        <v>37</v>
      </c>
      <c r="B219" t="n">
        <v>80</v>
      </c>
      <c r="C219" t="inlineStr">
        <is>
          <t xml:space="preserve">CONCLUIDO	</t>
        </is>
      </c>
      <c r="D219" t="n">
        <v>3.3844</v>
      </c>
      <c r="E219" t="n">
        <v>29.55</v>
      </c>
      <c r="F219" t="n">
        <v>27</v>
      </c>
      <c r="G219" t="n">
        <v>231.4</v>
      </c>
      <c r="H219" t="n">
        <v>3.14</v>
      </c>
      <c r="I219" t="n">
        <v>7</v>
      </c>
      <c r="J219" t="n">
        <v>215.25</v>
      </c>
      <c r="K219" t="n">
        <v>50.28</v>
      </c>
      <c r="L219" t="n">
        <v>38</v>
      </c>
      <c r="M219" t="n">
        <v>1</v>
      </c>
      <c r="N219" t="n">
        <v>46.97</v>
      </c>
      <c r="O219" t="n">
        <v>26781.46</v>
      </c>
      <c r="P219" t="n">
        <v>290.13</v>
      </c>
      <c r="Q219" t="n">
        <v>446.56</v>
      </c>
      <c r="R219" t="n">
        <v>56.67</v>
      </c>
      <c r="S219" t="n">
        <v>40.63</v>
      </c>
      <c r="T219" t="n">
        <v>2952.14</v>
      </c>
      <c r="U219" t="n">
        <v>0.72</v>
      </c>
      <c r="V219" t="n">
        <v>0.77</v>
      </c>
      <c r="W219" t="n">
        <v>2.62</v>
      </c>
      <c r="X219" t="n">
        <v>0.17</v>
      </c>
      <c r="Y219" t="n">
        <v>0.5</v>
      </c>
      <c r="Z219" t="n">
        <v>10</v>
      </c>
    </row>
    <row r="220">
      <c r="A220" t="n">
        <v>38</v>
      </c>
      <c r="B220" t="n">
        <v>80</v>
      </c>
      <c r="C220" t="inlineStr">
        <is>
          <t xml:space="preserve">CONCLUIDO	</t>
        </is>
      </c>
      <c r="D220" t="n">
        <v>3.3843</v>
      </c>
      <c r="E220" t="n">
        <v>29.55</v>
      </c>
      <c r="F220" t="n">
        <v>27</v>
      </c>
      <c r="G220" t="n">
        <v>231.41</v>
      </c>
      <c r="H220" t="n">
        <v>3.2</v>
      </c>
      <c r="I220" t="n">
        <v>7</v>
      </c>
      <c r="J220" t="n">
        <v>216.88</v>
      </c>
      <c r="K220" t="n">
        <v>50.28</v>
      </c>
      <c r="L220" t="n">
        <v>39</v>
      </c>
      <c r="M220" t="n">
        <v>0</v>
      </c>
      <c r="N220" t="n">
        <v>47.6</v>
      </c>
      <c r="O220" t="n">
        <v>26982.93</v>
      </c>
      <c r="P220" t="n">
        <v>292.1</v>
      </c>
      <c r="Q220" t="n">
        <v>446.56</v>
      </c>
      <c r="R220" t="n">
        <v>56.63</v>
      </c>
      <c r="S220" t="n">
        <v>40.63</v>
      </c>
      <c r="T220" t="n">
        <v>2931.89</v>
      </c>
      <c r="U220" t="n">
        <v>0.72</v>
      </c>
      <c r="V220" t="n">
        <v>0.77</v>
      </c>
      <c r="W220" t="n">
        <v>2.62</v>
      </c>
      <c r="X220" t="n">
        <v>0.17</v>
      </c>
      <c r="Y220" t="n">
        <v>0.5</v>
      </c>
      <c r="Z220" t="n">
        <v>10</v>
      </c>
    </row>
    <row r="221">
      <c r="A221" t="n">
        <v>0</v>
      </c>
      <c r="B221" t="n">
        <v>35</v>
      </c>
      <c r="C221" t="inlineStr">
        <is>
          <t xml:space="preserve">CONCLUIDO	</t>
        </is>
      </c>
      <c r="D221" t="n">
        <v>2.6954</v>
      </c>
      <c r="E221" t="n">
        <v>37.1</v>
      </c>
      <c r="F221" t="n">
        <v>32.09</v>
      </c>
      <c r="G221" t="n">
        <v>10.64</v>
      </c>
      <c r="H221" t="n">
        <v>0.22</v>
      </c>
      <c r="I221" t="n">
        <v>181</v>
      </c>
      <c r="J221" t="n">
        <v>80.84</v>
      </c>
      <c r="K221" t="n">
        <v>35.1</v>
      </c>
      <c r="L221" t="n">
        <v>1</v>
      </c>
      <c r="M221" t="n">
        <v>179</v>
      </c>
      <c r="N221" t="n">
        <v>9.74</v>
      </c>
      <c r="O221" t="n">
        <v>10204.21</v>
      </c>
      <c r="P221" t="n">
        <v>249.3</v>
      </c>
      <c r="Q221" t="n">
        <v>446.63</v>
      </c>
      <c r="R221" t="n">
        <v>222.82</v>
      </c>
      <c r="S221" t="n">
        <v>40.63</v>
      </c>
      <c r="T221" t="n">
        <v>85154.7</v>
      </c>
      <c r="U221" t="n">
        <v>0.18</v>
      </c>
      <c r="V221" t="n">
        <v>0.65</v>
      </c>
      <c r="W221" t="n">
        <v>2.9</v>
      </c>
      <c r="X221" t="n">
        <v>5.26</v>
      </c>
      <c r="Y221" t="n">
        <v>0.5</v>
      </c>
      <c r="Z221" t="n">
        <v>10</v>
      </c>
    </row>
    <row r="222">
      <c r="A222" t="n">
        <v>1</v>
      </c>
      <c r="B222" t="n">
        <v>35</v>
      </c>
      <c r="C222" t="inlineStr">
        <is>
          <t xml:space="preserve">CONCLUIDO	</t>
        </is>
      </c>
      <c r="D222" t="n">
        <v>3.0827</v>
      </c>
      <c r="E222" t="n">
        <v>32.44</v>
      </c>
      <c r="F222" t="n">
        <v>29.15</v>
      </c>
      <c r="G222" t="n">
        <v>21.59</v>
      </c>
      <c r="H222" t="n">
        <v>0.43</v>
      </c>
      <c r="I222" t="n">
        <v>81</v>
      </c>
      <c r="J222" t="n">
        <v>82.04000000000001</v>
      </c>
      <c r="K222" t="n">
        <v>35.1</v>
      </c>
      <c r="L222" t="n">
        <v>2</v>
      </c>
      <c r="M222" t="n">
        <v>79</v>
      </c>
      <c r="N222" t="n">
        <v>9.94</v>
      </c>
      <c r="O222" t="n">
        <v>10352.53</v>
      </c>
      <c r="P222" t="n">
        <v>222.73</v>
      </c>
      <c r="Q222" t="n">
        <v>446.59</v>
      </c>
      <c r="R222" t="n">
        <v>126.32</v>
      </c>
      <c r="S222" t="n">
        <v>40.63</v>
      </c>
      <c r="T222" t="n">
        <v>37405.58</v>
      </c>
      <c r="U222" t="n">
        <v>0.32</v>
      </c>
      <c r="V222" t="n">
        <v>0.71</v>
      </c>
      <c r="W222" t="n">
        <v>2.76</v>
      </c>
      <c r="X222" t="n">
        <v>2.32</v>
      </c>
      <c r="Y222" t="n">
        <v>0.5</v>
      </c>
      <c r="Z222" t="n">
        <v>10</v>
      </c>
    </row>
    <row r="223">
      <c r="A223" t="n">
        <v>2</v>
      </c>
      <c r="B223" t="n">
        <v>35</v>
      </c>
      <c r="C223" t="inlineStr">
        <is>
          <t xml:space="preserve">CONCLUIDO	</t>
        </is>
      </c>
      <c r="D223" t="n">
        <v>3.2187</v>
      </c>
      <c r="E223" t="n">
        <v>31.07</v>
      </c>
      <c r="F223" t="n">
        <v>28.28</v>
      </c>
      <c r="G223" t="n">
        <v>32.63</v>
      </c>
      <c r="H223" t="n">
        <v>0.63</v>
      </c>
      <c r="I223" t="n">
        <v>52</v>
      </c>
      <c r="J223" t="n">
        <v>83.25</v>
      </c>
      <c r="K223" t="n">
        <v>35.1</v>
      </c>
      <c r="L223" t="n">
        <v>3</v>
      </c>
      <c r="M223" t="n">
        <v>50</v>
      </c>
      <c r="N223" t="n">
        <v>10.15</v>
      </c>
      <c r="O223" t="n">
        <v>10501.19</v>
      </c>
      <c r="P223" t="n">
        <v>212.03</v>
      </c>
      <c r="Q223" t="n">
        <v>446.59</v>
      </c>
      <c r="R223" t="n">
        <v>98.52</v>
      </c>
      <c r="S223" t="n">
        <v>40.63</v>
      </c>
      <c r="T223" t="n">
        <v>23648.31</v>
      </c>
      <c r="U223" t="n">
        <v>0.41</v>
      </c>
      <c r="V223" t="n">
        <v>0.73</v>
      </c>
      <c r="W223" t="n">
        <v>2.69</v>
      </c>
      <c r="X223" t="n">
        <v>1.45</v>
      </c>
      <c r="Y223" t="n">
        <v>0.5</v>
      </c>
      <c r="Z223" t="n">
        <v>10</v>
      </c>
    </row>
    <row r="224">
      <c r="A224" t="n">
        <v>3</v>
      </c>
      <c r="B224" t="n">
        <v>35</v>
      </c>
      <c r="C224" t="inlineStr">
        <is>
          <t xml:space="preserve">CONCLUIDO	</t>
        </is>
      </c>
      <c r="D224" t="n">
        <v>3.2868</v>
      </c>
      <c r="E224" t="n">
        <v>30.42</v>
      </c>
      <c r="F224" t="n">
        <v>27.88</v>
      </c>
      <c r="G224" t="n">
        <v>44.02</v>
      </c>
      <c r="H224" t="n">
        <v>0.83</v>
      </c>
      <c r="I224" t="n">
        <v>38</v>
      </c>
      <c r="J224" t="n">
        <v>84.45999999999999</v>
      </c>
      <c r="K224" t="n">
        <v>35.1</v>
      </c>
      <c r="L224" t="n">
        <v>4</v>
      </c>
      <c r="M224" t="n">
        <v>36</v>
      </c>
      <c r="N224" t="n">
        <v>10.36</v>
      </c>
      <c r="O224" t="n">
        <v>10650.22</v>
      </c>
      <c r="P224" t="n">
        <v>204.86</v>
      </c>
      <c r="Q224" t="n">
        <v>446.58</v>
      </c>
      <c r="R224" t="n">
        <v>85.27</v>
      </c>
      <c r="S224" t="n">
        <v>40.63</v>
      </c>
      <c r="T224" t="n">
        <v>17095.45</v>
      </c>
      <c r="U224" t="n">
        <v>0.48</v>
      </c>
      <c r="V224" t="n">
        <v>0.75</v>
      </c>
      <c r="W224" t="n">
        <v>2.67</v>
      </c>
      <c r="X224" t="n">
        <v>1.05</v>
      </c>
      <c r="Y224" t="n">
        <v>0.5</v>
      </c>
      <c r="Z224" t="n">
        <v>10</v>
      </c>
    </row>
    <row r="225">
      <c r="A225" t="n">
        <v>4</v>
      </c>
      <c r="B225" t="n">
        <v>35</v>
      </c>
      <c r="C225" t="inlineStr">
        <is>
          <t xml:space="preserve">CONCLUIDO	</t>
        </is>
      </c>
      <c r="D225" t="n">
        <v>3.3232</v>
      </c>
      <c r="E225" t="n">
        <v>30.09</v>
      </c>
      <c r="F225" t="n">
        <v>27.68</v>
      </c>
      <c r="G225" t="n">
        <v>55.37</v>
      </c>
      <c r="H225" t="n">
        <v>1.02</v>
      </c>
      <c r="I225" t="n">
        <v>30</v>
      </c>
      <c r="J225" t="n">
        <v>85.67</v>
      </c>
      <c r="K225" t="n">
        <v>35.1</v>
      </c>
      <c r="L225" t="n">
        <v>5</v>
      </c>
      <c r="M225" t="n">
        <v>28</v>
      </c>
      <c r="N225" t="n">
        <v>10.57</v>
      </c>
      <c r="O225" t="n">
        <v>10799.59</v>
      </c>
      <c r="P225" t="n">
        <v>199.8</v>
      </c>
      <c r="Q225" t="n">
        <v>446.57</v>
      </c>
      <c r="R225" t="n">
        <v>78.78</v>
      </c>
      <c r="S225" t="n">
        <v>40.63</v>
      </c>
      <c r="T225" t="n">
        <v>13888.41</v>
      </c>
      <c r="U225" t="n">
        <v>0.52</v>
      </c>
      <c r="V225" t="n">
        <v>0.75</v>
      </c>
      <c r="W225" t="n">
        <v>2.67</v>
      </c>
      <c r="X225" t="n">
        <v>0.85</v>
      </c>
      <c r="Y225" t="n">
        <v>0.5</v>
      </c>
      <c r="Z225" t="n">
        <v>10</v>
      </c>
    </row>
    <row r="226">
      <c r="A226" t="n">
        <v>5</v>
      </c>
      <c r="B226" t="n">
        <v>35</v>
      </c>
      <c r="C226" t="inlineStr">
        <is>
          <t xml:space="preserve">CONCLUIDO	</t>
        </is>
      </c>
      <c r="D226" t="n">
        <v>3.3521</v>
      </c>
      <c r="E226" t="n">
        <v>29.83</v>
      </c>
      <c r="F226" t="n">
        <v>27.51</v>
      </c>
      <c r="G226" t="n">
        <v>66.02</v>
      </c>
      <c r="H226" t="n">
        <v>1.21</v>
      </c>
      <c r="I226" t="n">
        <v>25</v>
      </c>
      <c r="J226" t="n">
        <v>86.88</v>
      </c>
      <c r="K226" t="n">
        <v>35.1</v>
      </c>
      <c r="L226" t="n">
        <v>6</v>
      </c>
      <c r="M226" t="n">
        <v>23</v>
      </c>
      <c r="N226" t="n">
        <v>10.78</v>
      </c>
      <c r="O226" t="n">
        <v>10949.33</v>
      </c>
      <c r="P226" t="n">
        <v>194.15</v>
      </c>
      <c r="Q226" t="n">
        <v>446.56</v>
      </c>
      <c r="R226" t="n">
        <v>73.40000000000001</v>
      </c>
      <c r="S226" t="n">
        <v>40.63</v>
      </c>
      <c r="T226" t="n">
        <v>11223.49</v>
      </c>
      <c r="U226" t="n">
        <v>0.55</v>
      </c>
      <c r="V226" t="n">
        <v>0.76</v>
      </c>
      <c r="W226" t="n">
        <v>2.65</v>
      </c>
      <c r="X226" t="n">
        <v>0.68</v>
      </c>
      <c r="Y226" t="n">
        <v>0.5</v>
      </c>
      <c r="Z226" t="n">
        <v>10</v>
      </c>
    </row>
    <row r="227">
      <c r="A227" t="n">
        <v>6</v>
      </c>
      <c r="B227" t="n">
        <v>35</v>
      </c>
      <c r="C227" t="inlineStr">
        <is>
          <t xml:space="preserve">CONCLUIDO	</t>
        </is>
      </c>
      <c r="D227" t="n">
        <v>3.3714</v>
      </c>
      <c r="E227" t="n">
        <v>29.66</v>
      </c>
      <c r="F227" t="n">
        <v>27.41</v>
      </c>
      <c r="G227" t="n">
        <v>78.31</v>
      </c>
      <c r="H227" t="n">
        <v>1.39</v>
      </c>
      <c r="I227" t="n">
        <v>21</v>
      </c>
      <c r="J227" t="n">
        <v>88.09999999999999</v>
      </c>
      <c r="K227" t="n">
        <v>35.1</v>
      </c>
      <c r="L227" t="n">
        <v>7</v>
      </c>
      <c r="M227" t="n">
        <v>19</v>
      </c>
      <c r="N227" t="n">
        <v>11</v>
      </c>
      <c r="O227" t="n">
        <v>11099.43</v>
      </c>
      <c r="P227" t="n">
        <v>187.88</v>
      </c>
      <c r="Q227" t="n">
        <v>446.57</v>
      </c>
      <c r="R227" t="n">
        <v>69.95999999999999</v>
      </c>
      <c r="S227" t="n">
        <v>40.63</v>
      </c>
      <c r="T227" t="n">
        <v>9527.299999999999</v>
      </c>
      <c r="U227" t="n">
        <v>0.58</v>
      </c>
      <c r="V227" t="n">
        <v>0.76</v>
      </c>
      <c r="W227" t="n">
        <v>2.65</v>
      </c>
      <c r="X227" t="n">
        <v>0.58</v>
      </c>
      <c r="Y227" t="n">
        <v>0.5</v>
      </c>
      <c r="Z227" t="n">
        <v>10</v>
      </c>
    </row>
    <row r="228">
      <c r="A228" t="n">
        <v>7</v>
      </c>
      <c r="B228" t="n">
        <v>35</v>
      </c>
      <c r="C228" t="inlineStr">
        <is>
          <t xml:space="preserve">CONCLUIDO	</t>
        </is>
      </c>
      <c r="D228" t="n">
        <v>3.3892</v>
      </c>
      <c r="E228" t="n">
        <v>29.51</v>
      </c>
      <c r="F228" t="n">
        <v>27.3</v>
      </c>
      <c r="G228" t="n">
        <v>91.01000000000001</v>
      </c>
      <c r="H228" t="n">
        <v>1.57</v>
      </c>
      <c r="I228" t="n">
        <v>18</v>
      </c>
      <c r="J228" t="n">
        <v>89.31999999999999</v>
      </c>
      <c r="K228" t="n">
        <v>35.1</v>
      </c>
      <c r="L228" t="n">
        <v>8</v>
      </c>
      <c r="M228" t="n">
        <v>16</v>
      </c>
      <c r="N228" t="n">
        <v>11.22</v>
      </c>
      <c r="O228" t="n">
        <v>11249.89</v>
      </c>
      <c r="P228" t="n">
        <v>182.98</v>
      </c>
      <c r="Q228" t="n">
        <v>446.58</v>
      </c>
      <c r="R228" t="n">
        <v>66.65000000000001</v>
      </c>
      <c r="S228" t="n">
        <v>40.63</v>
      </c>
      <c r="T228" t="n">
        <v>7886.96</v>
      </c>
      <c r="U228" t="n">
        <v>0.61</v>
      </c>
      <c r="V228" t="n">
        <v>0.76</v>
      </c>
      <c r="W228" t="n">
        <v>2.64</v>
      </c>
      <c r="X228" t="n">
        <v>0.48</v>
      </c>
      <c r="Y228" t="n">
        <v>0.5</v>
      </c>
      <c r="Z228" t="n">
        <v>10</v>
      </c>
    </row>
    <row r="229">
      <c r="A229" t="n">
        <v>8</v>
      </c>
      <c r="B229" t="n">
        <v>35</v>
      </c>
      <c r="C229" t="inlineStr">
        <is>
          <t xml:space="preserve">CONCLUIDO	</t>
        </is>
      </c>
      <c r="D229" t="n">
        <v>3.3981</v>
      </c>
      <c r="E229" t="n">
        <v>29.43</v>
      </c>
      <c r="F229" t="n">
        <v>27.26</v>
      </c>
      <c r="G229" t="n">
        <v>102.23</v>
      </c>
      <c r="H229" t="n">
        <v>1.75</v>
      </c>
      <c r="I229" t="n">
        <v>16</v>
      </c>
      <c r="J229" t="n">
        <v>90.54000000000001</v>
      </c>
      <c r="K229" t="n">
        <v>35.1</v>
      </c>
      <c r="L229" t="n">
        <v>9</v>
      </c>
      <c r="M229" t="n">
        <v>13</v>
      </c>
      <c r="N229" t="n">
        <v>11.44</v>
      </c>
      <c r="O229" t="n">
        <v>11400.71</v>
      </c>
      <c r="P229" t="n">
        <v>179.09</v>
      </c>
      <c r="Q229" t="n">
        <v>446.56</v>
      </c>
      <c r="R229" t="n">
        <v>65.25</v>
      </c>
      <c r="S229" t="n">
        <v>40.63</v>
      </c>
      <c r="T229" t="n">
        <v>7194.05</v>
      </c>
      <c r="U229" t="n">
        <v>0.62</v>
      </c>
      <c r="V229" t="n">
        <v>0.76</v>
      </c>
      <c r="W229" t="n">
        <v>2.64</v>
      </c>
      <c r="X229" t="n">
        <v>0.43</v>
      </c>
      <c r="Y229" t="n">
        <v>0.5</v>
      </c>
      <c r="Z229" t="n">
        <v>10</v>
      </c>
    </row>
    <row r="230">
      <c r="A230" t="n">
        <v>9</v>
      </c>
      <c r="B230" t="n">
        <v>35</v>
      </c>
      <c r="C230" t="inlineStr">
        <is>
          <t xml:space="preserve">CONCLUIDO	</t>
        </is>
      </c>
      <c r="D230" t="n">
        <v>3.4041</v>
      </c>
      <c r="E230" t="n">
        <v>29.38</v>
      </c>
      <c r="F230" t="n">
        <v>27.23</v>
      </c>
      <c r="G230" t="n">
        <v>108.9</v>
      </c>
      <c r="H230" t="n">
        <v>1.91</v>
      </c>
      <c r="I230" t="n">
        <v>15</v>
      </c>
      <c r="J230" t="n">
        <v>91.77</v>
      </c>
      <c r="K230" t="n">
        <v>35.1</v>
      </c>
      <c r="L230" t="n">
        <v>10</v>
      </c>
      <c r="M230" t="n">
        <v>4</v>
      </c>
      <c r="N230" t="n">
        <v>11.67</v>
      </c>
      <c r="O230" t="n">
        <v>11551.91</v>
      </c>
      <c r="P230" t="n">
        <v>175.9</v>
      </c>
      <c r="Q230" t="n">
        <v>446.56</v>
      </c>
      <c r="R230" t="n">
        <v>63.76</v>
      </c>
      <c r="S230" t="n">
        <v>40.63</v>
      </c>
      <c r="T230" t="n">
        <v>6454.43</v>
      </c>
      <c r="U230" t="n">
        <v>0.64</v>
      </c>
      <c r="V230" t="n">
        <v>0.76</v>
      </c>
      <c r="W230" t="n">
        <v>2.64</v>
      </c>
      <c r="X230" t="n">
        <v>0.4</v>
      </c>
      <c r="Y230" t="n">
        <v>0.5</v>
      </c>
      <c r="Z230" t="n">
        <v>10</v>
      </c>
    </row>
    <row r="231">
      <c r="A231" t="n">
        <v>10</v>
      </c>
      <c r="B231" t="n">
        <v>35</v>
      </c>
      <c r="C231" t="inlineStr">
        <is>
          <t xml:space="preserve">CONCLUIDO	</t>
        </is>
      </c>
      <c r="D231" t="n">
        <v>3.4095</v>
      </c>
      <c r="E231" t="n">
        <v>29.33</v>
      </c>
      <c r="F231" t="n">
        <v>27.2</v>
      </c>
      <c r="G231" t="n">
        <v>116.56</v>
      </c>
      <c r="H231" t="n">
        <v>2.08</v>
      </c>
      <c r="I231" t="n">
        <v>14</v>
      </c>
      <c r="J231" t="n">
        <v>93</v>
      </c>
      <c r="K231" t="n">
        <v>35.1</v>
      </c>
      <c r="L231" t="n">
        <v>11</v>
      </c>
      <c r="M231" t="n">
        <v>0</v>
      </c>
      <c r="N231" t="n">
        <v>11.9</v>
      </c>
      <c r="O231" t="n">
        <v>11703.47</v>
      </c>
      <c r="P231" t="n">
        <v>178.04</v>
      </c>
      <c r="Q231" t="n">
        <v>446.56</v>
      </c>
      <c r="R231" t="n">
        <v>62.78</v>
      </c>
      <c r="S231" t="n">
        <v>40.63</v>
      </c>
      <c r="T231" t="n">
        <v>5969.08</v>
      </c>
      <c r="U231" t="n">
        <v>0.65</v>
      </c>
      <c r="V231" t="n">
        <v>0.76</v>
      </c>
      <c r="W231" t="n">
        <v>2.64</v>
      </c>
      <c r="X231" t="n">
        <v>0.37</v>
      </c>
      <c r="Y231" t="n">
        <v>0.5</v>
      </c>
      <c r="Z231" t="n">
        <v>10</v>
      </c>
    </row>
    <row r="232">
      <c r="A232" t="n">
        <v>0</v>
      </c>
      <c r="B232" t="n">
        <v>50</v>
      </c>
      <c r="C232" t="inlineStr">
        <is>
          <t xml:space="preserve">CONCLUIDO	</t>
        </is>
      </c>
      <c r="D232" t="n">
        <v>2.4546</v>
      </c>
      <c r="E232" t="n">
        <v>40.74</v>
      </c>
      <c r="F232" t="n">
        <v>33.59</v>
      </c>
      <c r="G232" t="n">
        <v>8.76</v>
      </c>
      <c r="H232" t="n">
        <v>0.16</v>
      </c>
      <c r="I232" t="n">
        <v>230</v>
      </c>
      <c r="J232" t="n">
        <v>107.41</v>
      </c>
      <c r="K232" t="n">
        <v>41.65</v>
      </c>
      <c r="L232" t="n">
        <v>1</v>
      </c>
      <c r="M232" t="n">
        <v>228</v>
      </c>
      <c r="N232" t="n">
        <v>14.77</v>
      </c>
      <c r="O232" t="n">
        <v>13481.73</v>
      </c>
      <c r="P232" t="n">
        <v>317.65</v>
      </c>
      <c r="Q232" t="n">
        <v>446.61</v>
      </c>
      <c r="R232" t="n">
        <v>271.37</v>
      </c>
      <c r="S232" t="n">
        <v>40.63</v>
      </c>
      <c r="T232" t="n">
        <v>109186.98</v>
      </c>
      <c r="U232" t="n">
        <v>0.15</v>
      </c>
      <c r="V232" t="n">
        <v>0.62</v>
      </c>
      <c r="W232" t="n">
        <v>3</v>
      </c>
      <c r="X232" t="n">
        <v>6.76</v>
      </c>
      <c r="Y232" t="n">
        <v>0.5</v>
      </c>
      <c r="Z232" t="n">
        <v>10</v>
      </c>
    </row>
    <row r="233">
      <c r="A233" t="n">
        <v>1</v>
      </c>
      <c r="B233" t="n">
        <v>50</v>
      </c>
      <c r="C233" t="inlineStr">
        <is>
          <t xml:space="preserve">CONCLUIDO	</t>
        </is>
      </c>
      <c r="D233" t="n">
        <v>2.9421</v>
      </c>
      <c r="E233" t="n">
        <v>33.99</v>
      </c>
      <c r="F233" t="n">
        <v>29.71</v>
      </c>
      <c r="G233" t="n">
        <v>17.65</v>
      </c>
      <c r="H233" t="n">
        <v>0.32</v>
      </c>
      <c r="I233" t="n">
        <v>101</v>
      </c>
      <c r="J233" t="n">
        <v>108.68</v>
      </c>
      <c r="K233" t="n">
        <v>41.65</v>
      </c>
      <c r="L233" t="n">
        <v>2</v>
      </c>
      <c r="M233" t="n">
        <v>99</v>
      </c>
      <c r="N233" t="n">
        <v>15.03</v>
      </c>
      <c r="O233" t="n">
        <v>13638.32</v>
      </c>
      <c r="P233" t="n">
        <v>278.04</v>
      </c>
      <c r="Q233" t="n">
        <v>446.62</v>
      </c>
      <c r="R233" t="n">
        <v>145.1</v>
      </c>
      <c r="S233" t="n">
        <v>40.63</v>
      </c>
      <c r="T233" t="n">
        <v>46696.7</v>
      </c>
      <c r="U233" t="n">
        <v>0.28</v>
      </c>
      <c r="V233" t="n">
        <v>0.7</v>
      </c>
      <c r="W233" t="n">
        <v>2.77</v>
      </c>
      <c r="X233" t="n">
        <v>2.88</v>
      </c>
      <c r="Y233" t="n">
        <v>0.5</v>
      </c>
      <c r="Z233" t="n">
        <v>10</v>
      </c>
    </row>
    <row r="234">
      <c r="A234" t="n">
        <v>2</v>
      </c>
      <c r="B234" t="n">
        <v>50</v>
      </c>
      <c r="C234" t="inlineStr">
        <is>
          <t xml:space="preserve">CONCLUIDO	</t>
        </is>
      </c>
      <c r="D234" t="n">
        <v>3.1085</v>
      </c>
      <c r="E234" t="n">
        <v>32.17</v>
      </c>
      <c r="F234" t="n">
        <v>28.69</v>
      </c>
      <c r="G234" t="n">
        <v>26.48</v>
      </c>
      <c r="H234" t="n">
        <v>0.48</v>
      </c>
      <c r="I234" t="n">
        <v>65</v>
      </c>
      <c r="J234" t="n">
        <v>109.96</v>
      </c>
      <c r="K234" t="n">
        <v>41.65</v>
      </c>
      <c r="L234" t="n">
        <v>3</v>
      </c>
      <c r="M234" t="n">
        <v>63</v>
      </c>
      <c r="N234" t="n">
        <v>15.31</v>
      </c>
      <c r="O234" t="n">
        <v>13795.21</v>
      </c>
      <c r="P234" t="n">
        <v>265.89</v>
      </c>
      <c r="Q234" t="n">
        <v>446.57</v>
      </c>
      <c r="R234" t="n">
        <v>111.93</v>
      </c>
      <c r="S234" t="n">
        <v>40.63</v>
      </c>
      <c r="T234" t="n">
        <v>30292.02</v>
      </c>
      <c r="U234" t="n">
        <v>0.36</v>
      </c>
      <c r="V234" t="n">
        <v>0.72</v>
      </c>
      <c r="W234" t="n">
        <v>2.72</v>
      </c>
      <c r="X234" t="n">
        <v>1.86</v>
      </c>
      <c r="Y234" t="n">
        <v>0.5</v>
      </c>
      <c r="Z234" t="n">
        <v>10</v>
      </c>
    </row>
    <row r="235">
      <c r="A235" t="n">
        <v>3</v>
      </c>
      <c r="B235" t="n">
        <v>50</v>
      </c>
      <c r="C235" t="inlineStr">
        <is>
          <t xml:space="preserve">CONCLUIDO	</t>
        </is>
      </c>
      <c r="D235" t="n">
        <v>3.1967</v>
      </c>
      <c r="E235" t="n">
        <v>31.28</v>
      </c>
      <c r="F235" t="n">
        <v>28.18</v>
      </c>
      <c r="G235" t="n">
        <v>35.22</v>
      </c>
      <c r="H235" t="n">
        <v>0.63</v>
      </c>
      <c r="I235" t="n">
        <v>48</v>
      </c>
      <c r="J235" t="n">
        <v>111.23</v>
      </c>
      <c r="K235" t="n">
        <v>41.65</v>
      </c>
      <c r="L235" t="n">
        <v>4</v>
      </c>
      <c r="M235" t="n">
        <v>46</v>
      </c>
      <c r="N235" t="n">
        <v>15.58</v>
      </c>
      <c r="O235" t="n">
        <v>13952.52</v>
      </c>
      <c r="P235" t="n">
        <v>258.47</v>
      </c>
      <c r="Q235" t="n">
        <v>446.58</v>
      </c>
      <c r="R235" t="n">
        <v>95.31999999999999</v>
      </c>
      <c r="S235" t="n">
        <v>40.63</v>
      </c>
      <c r="T235" t="n">
        <v>22071.51</v>
      </c>
      <c r="U235" t="n">
        <v>0.43</v>
      </c>
      <c r="V235" t="n">
        <v>0.74</v>
      </c>
      <c r="W235" t="n">
        <v>2.69</v>
      </c>
      <c r="X235" t="n">
        <v>1.35</v>
      </c>
      <c r="Y235" t="n">
        <v>0.5</v>
      </c>
      <c r="Z235" t="n">
        <v>10</v>
      </c>
    </row>
    <row r="236">
      <c r="A236" t="n">
        <v>4</v>
      </c>
      <c r="B236" t="n">
        <v>50</v>
      </c>
      <c r="C236" t="inlineStr">
        <is>
          <t xml:space="preserve">CONCLUIDO	</t>
        </is>
      </c>
      <c r="D236" t="n">
        <v>3.2472</v>
      </c>
      <c r="E236" t="n">
        <v>30.8</v>
      </c>
      <c r="F236" t="n">
        <v>27.92</v>
      </c>
      <c r="G236" t="n">
        <v>44.08</v>
      </c>
      <c r="H236" t="n">
        <v>0.78</v>
      </c>
      <c r="I236" t="n">
        <v>38</v>
      </c>
      <c r="J236" t="n">
        <v>112.51</v>
      </c>
      <c r="K236" t="n">
        <v>41.65</v>
      </c>
      <c r="L236" t="n">
        <v>5</v>
      </c>
      <c r="M236" t="n">
        <v>36</v>
      </c>
      <c r="N236" t="n">
        <v>15.86</v>
      </c>
      <c r="O236" t="n">
        <v>14110.24</v>
      </c>
      <c r="P236" t="n">
        <v>253.15</v>
      </c>
      <c r="Q236" t="n">
        <v>446.56</v>
      </c>
      <c r="R236" t="n">
        <v>86.45999999999999</v>
      </c>
      <c r="S236" t="n">
        <v>40.63</v>
      </c>
      <c r="T236" t="n">
        <v>17689.64</v>
      </c>
      <c r="U236" t="n">
        <v>0.47</v>
      </c>
      <c r="V236" t="n">
        <v>0.74</v>
      </c>
      <c r="W236" t="n">
        <v>2.68</v>
      </c>
      <c r="X236" t="n">
        <v>1.09</v>
      </c>
      <c r="Y236" t="n">
        <v>0.5</v>
      </c>
      <c r="Z236" t="n">
        <v>10</v>
      </c>
    </row>
    <row r="237">
      <c r="A237" t="n">
        <v>5</v>
      </c>
      <c r="B237" t="n">
        <v>50</v>
      </c>
      <c r="C237" t="inlineStr">
        <is>
          <t xml:space="preserve">CONCLUIDO	</t>
        </is>
      </c>
      <c r="D237" t="n">
        <v>3.2878</v>
      </c>
      <c r="E237" t="n">
        <v>30.42</v>
      </c>
      <c r="F237" t="n">
        <v>27.69</v>
      </c>
      <c r="G237" t="n">
        <v>53.59</v>
      </c>
      <c r="H237" t="n">
        <v>0.93</v>
      </c>
      <c r="I237" t="n">
        <v>31</v>
      </c>
      <c r="J237" t="n">
        <v>113.79</v>
      </c>
      <c r="K237" t="n">
        <v>41.65</v>
      </c>
      <c r="L237" t="n">
        <v>6</v>
      </c>
      <c r="M237" t="n">
        <v>29</v>
      </c>
      <c r="N237" t="n">
        <v>16.14</v>
      </c>
      <c r="O237" t="n">
        <v>14268.39</v>
      </c>
      <c r="P237" t="n">
        <v>249.02</v>
      </c>
      <c r="Q237" t="n">
        <v>446.57</v>
      </c>
      <c r="R237" t="n">
        <v>79.66</v>
      </c>
      <c r="S237" t="n">
        <v>40.63</v>
      </c>
      <c r="T237" t="n">
        <v>14324</v>
      </c>
      <c r="U237" t="n">
        <v>0.51</v>
      </c>
      <c r="V237" t="n">
        <v>0.75</v>
      </c>
      <c r="W237" t="n">
        <v>2.65</v>
      </c>
      <c r="X237" t="n">
        <v>0.86</v>
      </c>
      <c r="Y237" t="n">
        <v>0.5</v>
      </c>
      <c r="Z237" t="n">
        <v>10</v>
      </c>
    </row>
    <row r="238">
      <c r="A238" t="n">
        <v>6</v>
      </c>
      <c r="B238" t="n">
        <v>50</v>
      </c>
      <c r="C238" t="inlineStr">
        <is>
          <t xml:space="preserve">CONCLUIDO	</t>
        </is>
      </c>
      <c r="D238" t="n">
        <v>3.3075</v>
      </c>
      <c r="E238" t="n">
        <v>30.23</v>
      </c>
      <c r="F238" t="n">
        <v>27.6</v>
      </c>
      <c r="G238" t="n">
        <v>61.33</v>
      </c>
      <c r="H238" t="n">
        <v>1.07</v>
      </c>
      <c r="I238" t="n">
        <v>27</v>
      </c>
      <c r="J238" t="n">
        <v>115.08</v>
      </c>
      <c r="K238" t="n">
        <v>41.65</v>
      </c>
      <c r="L238" t="n">
        <v>7</v>
      </c>
      <c r="M238" t="n">
        <v>25</v>
      </c>
      <c r="N238" t="n">
        <v>16.43</v>
      </c>
      <c r="O238" t="n">
        <v>14426.96</v>
      </c>
      <c r="P238" t="n">
        <v>245.14</v>
      </c>
      <c r="Q238" t="n">
        <v>446.56</v>
      </c>
      <c r="R238" t="n">
        <v>76.27</v>
      </c>
      <c r="S238" t="n">
        <v>40.63</v>
      </c>
      <c r="T238" t="n">
        <v>12650.76</v>
      </c>
      <c r="U238" t="n">
        <v>0.53</v>
      </c>
      <c r="V238" t="n">
        <v>0.75</v>
      </c>
      <c r="W238" t="n">
        <v>2.66</v>
      </c>
      <c r="X238" t="n">
        <v>0.77</v>
      </c>
      <c r="Y238" t="n">
        <v>0.5</v>
      </c>
      <c r="Z238" t="n">
        <v>10</v>
      </c>
    </row>
    <row r="239">
      <c r="A239" t="n">
        <v>7</v>
      </c>
      <c r="B239" t="n">
        <v>50</v>
      </c>
      <c r="C239" t="inlineStr">
        <is>
          <t xml:space="preserve">CONCLUIDO	</t>
        </is>
      </c>
      <c r="D239" t="n">
        <v>3.3323</v>
      </c>
      <c r="E239" t="n">
        <v>30.01</v>
      </c>
      <c r="F239" t="n">
        <v>27.46</v>
      </c>
      <c r="G239" t="n">
        <v>71.64</v>
      </c>
      <c r="H239" t="n">
        <v>1.21</v>
      </c>
      <c r="I239" t="n">
        <v>23</v>
      </c>
      <c r="J239" t="n">
        <v>116.37</v>
      </c>
      <c r="K239" t="n">
        <v>41.65</v>
      </c>
      <c r="L239" t="n">
        <v>8</v>
      </c>
      <c r="M239" t="n">
        <v>21</v>
      </c>
      <c r="N239" t="n">
        <v>16.72</v>
      </c>
      <c r="O239" t="n">
        <v>14585.96</v>
      </c>
      <c r="P239" t="n">
        <v>241.45</v>
      </c>
      <c r="Q239" t="n">
        <v>446.57</v>
      </c>
      <c r="R239" t="n">
        <v>71.94</v>
      </c>
      <c r="S239" t="n">
        <v>40.63</v>
      </c>
      <c r="T239" t="n">
        <v>10506.3</v>
      </c>
      <c r="U239" t="n">
        <v>0.5600000000000001</v>
      </c>
      <c r="V239" t="n">
        <v>0.76</v>
      </c>
      <c r="W239" t="n">
        <v>2.65</v>
      </c>
      <c r="X239" t="n">
        <v>0.63</v>
      </c>
      <c r="Y239" t="n">
        <v>0.5</v>
      </c>
      <c r="Z239" t="n">
        <v>10</v>
      </c>
    </row>
    <row r="240">
      <c r="A240" t="n">
        <v>8</v>
      </c>
      <c r="B240" t="n">
        <v>50</v>
      </c>
      <c r="C240" t="inlineStr">
        <is>
          <t xml:space="preserve">CONCLUIDO	</t>
        </is>
      </c>
      <c r="D240" t="n">
        <v>3.3491</v>
      </c>
      <c r="E240" t="n">
        <v>29.86</v>
      </c>
      <c r="F240" t="n">
        <v>27.38</v>
      </c>
      <c r="G240" t="n">
        <v>82.13</v>
      </c>
      <c r="H240" t="n">
        <v>1.35</v>
      </c>
      <c r="I240" t="n">
        <v>20</v>
      </c>
      <c r="J240" t="n">
        <v>117.66</v>
      </c>
      <c r="K240" t="n">
        <v>41.65</v>
      </c>
      <c r="L240" t="n">
        <v>9</v>
      </c>
      <c r="M240" t="n">
        <v>18</v>
      </c>
      <c r="N240" t="n">
        <v>17.01</v>
      </c>
      <c r="O240" t="n">
        <v>14745.39</v>
      </c>
      <c r="P240" t="n">
        <v>237.09</v>
      </c>
      <c r="Q240" t="n">
        <v>446.56</v>
      </c>
      <c r="R240" t="n">
        <v>69.20999999999999</v>
      </c>
      <c r="S240" t="n">
        <v>40.63</v>
      </c>
      <c r="T240" t="n">
        <v>9155.51</v>
      </c>
      <c r="U240" t="n">
        <v>0.59</v>
      </c>
      <c r="V240" t="n">
        <v>0.76</v>
      </c>
      <c r="W240" t="n">
        <v>2.64</v>
      </c>
      <c r="X240" t="n">
        <v>0.55</v>
      </c>
      <c r="Y240" t="n">
        <v>0.5</v>
      </c>
      <c r="Z240" t="n">
        <v>10</v>
      </c>
    </row>
    <row r="241">
      <c r="A241" t="n">
        <v>9</v>
      </c>
      <c r="B241" t="n">
        <v>50</v>
      </c>
      <c r="C241" t="inlineStr">
        <is>
          <t xml:space="preserve">CONCLUIDO	</t>
        </is>
      </c>
      <c r="D241" t="n">
        <v>3.3615</v>
      </c>
      <c r="E241" t="n">
        <v>29.75</v>
      </c>
      <c r="F241" t="n">
        <v>27.31</v>
      </c>
      <c r="G241" t="n">
        <v>91.04000000000001</v>
      </c>
      <c r="H241" t="n">
        <v>1.48</v>
      </c>
      <c r="I241" t="n">
        <v>18</v>
      </c>
      <c r="J241" t="n">
        <v>118.96</v>
      </c>
      <c r="K241" t="n">
        <v>41.65</v>
      </c>
      <c r="L241" t="n">
        <v>10</v>
      </c>
      <c r="M241" t="n">
        <v>16</v>
      </c>
      <c r="N241" t="n">
        <v>17.31</v>
      </c>
      <c r="O241" t="n">
        <v>14905.25</v>
      </c>
      <c r="P241" t="n">
        <v>234.94</v>
      </c>
      <c r="Q241" t="n">
        <v>446.56</v>
      </c>
      <c r="R241" t="n">
        <v>67.09</v>
      </c>
      <c r="S241" t="n">
        <v>40.63</v>
      </c>
      <c r="T241" t="n">
        <v>8106.02</v>
      </c>
      <c r="U241" t="n">
        <v>0.61</v>
      </c>
      <c r="V241" t="n">
        <v>0.76</v>
      </c>
      <c r="W241" t="n">
        <v>2.64</v>
      </c>
      <c r="X241" t="n">
        <v>0.48</v>
      </c>
      <c r="Y241" t="n">
        <v>0.5</v>
      </c>
      <c r="Z241" t="n">
        <v>10</v>
      </c>
    </row>
    <row r="242">
      <c r="A242" t="n">
        <v>10</v>
      </c>
      <c r="B242" t="n">
        <v>50</v>
      </c>
      <c r="C242" t="inlineStr">
        <is>
          <t xml:space="preserve">CONCLUIDO	</t>
        </is>
      </c>
      <c r="D242" t="n">
        <v>3.3714</v>
      </c>
      <c r="E242" t="n">
        <v>29.66</v>
      </c>
      <c r="F242" t="n">
        <v>27.27</v>
      </c>
      <c r="G242" t="n">
        <v>102.26</v>
      </c>
      <c r="H242" t="n">
        <v>1.61</v>
      </c>
      <c r="I242" t="n">
        <v>16</v>
      </c>
      <c r="J242" t="n">
        <v>120.26</v>
      </c>
      <c r="K242" t="n">
        <v>41.65</v>
      </c>
      <c r="L242" t="n">
        <v>11</v>
      </c>
      <c r="M242" t="n">
        <v>14</v>
      </c>
      <c r="N242" t="n">
        <v>17.61</v>
      </c>
      <c r="O242" t="n">
        <v>15065.56</v>
      </c>
      <c r="P242" t="n">
        <v>230.67</v>
      </c>
      <c r="Q242" t="n">
        <v>446.56</v>
      </c>
      <c r="R242" t="n">
        <v>65.53</v>
      </c>
      <c r="S242" t="n">
        <v>40.63</v>
      </c>
      <c r="T242" t="n">
        <v>7336.16</v>
      </c>
      <c r="U242" t="n">
        <v>0.62</v>
      </c>
      <c r="V242" t="n">
        <v>0.76</v>
      </c>
      <c r="W242" t="n">
        <v>2.64</v>
      </c>
      <c r="X242" t="n">
        <v>0.44</v>
      </c>
      <c r="Y242" t="n">
        <v>0.5</v>
      </c>
      <c r="Z242" t="n">
        <v>10</v>
      </c>
    </row>
    <row r="243">
      <c r="A243" t="n">
        <v>11</v>
      </c>
      <c r="B243" t="n">
        <v>50</v>
      </c>
      <c r="C243" t="inlineStr">
        <is>
          <t xml:space="preserve">CONCLUIDO	</t>
        </is>
      </c>
      <c r="D243" t="n">
        <v>3.3798</v>
      </c>
      <c r="E243" t="n">
        <v>29.59</v>
      </c>
      <c r="F243" t="n">
        <v>27.22</v>
      </c>
      <c r="G243" t="n">
        <v>108.87</v>
      </c>
      <c r="H243" t="n">
        <v>1.74</v>
      </c>
      <c r="I243" t="n">
        <v>15</v>
      </c>
      <c r="J243" t="n">
        <v>121.56</v>
      </c>
      <c r="K243" t="n">
        <v>41.65</v>
      </c>
      <c r="L243" t="n">
        <v>12</v>
      </c>
      <c r="M243" t="n">
        <v>13</v>
      </c>
      <c r="N243" t="n">
        <v>17.91</v>
      </c>
      <c r="O243" t="n">
        <v>15226.31</v>
      </c>
      <c r="P243" t="n">
        <v>227.38</v>
      </c>
      <c r="Q243" t="n">
        <v>446.56</v>
      </c>
      <c r="R243" t="n">
        <v>63.91</v>
      </c>
      <c r="S243" t="n">
        <v>40.63</v>
      </c>
      <c r="T243" t="n">
        <v>6531.46</v>
      </c>
      <c r="U243" t="n">
        <v>0.64</v>
      </c>
      <c r="V243" t="n">
        <v>0.76</v>
      </c>
      <c r="W243" t="n">
        <v>2.63</v>
      </c>
      <c r="X243" t="n">
        <v>0.39</v>
      </c>
      <c r="Y243" t="n">
        <v>0.5</v>
      </c>
      <c r="Z243" t="n">
        <v>10</v>
      </c>
    </row>
    <row r="244">
      <c r="A244" t="n">
        <v>12</v>
      </c>
      <c r="B244" t="n">
        <v>50</v>
      </c>
      <c r="C244" t="inlineStr">
        <is>
          <t xml:space="preserve">CONCLUIDO	</t>
        </is>
      </c>
      <c r="D244" t="n">
        <v>3.385</v>
      </c>
      <c r="E244" t="n">
        <v>29.54</v>
      </c>
      <c r="F244" t="n">
        <v>27.2</v>
      </c>
      <c r="G244" t="n">
        <v>116.55</v>
      </c>
      <c r="H244" t="n">
        <v>1.87</v>
      </c>
      <c r="I244" t="n">
        <v>14</v>
      </c>
      <c r="J244" t="n">
        <v>122.87</v>
      </c>
      <c r="K244" t="n">
        <v>41.65</v>
      </c>
      <c r="L244" t="n">
        <v>13</v>
      </c>
      <c r="M244" t="n">
        <v>12</v>
      </c>
      <c r="N244" t="n">
        <v>18.22</v>
      </c>
      <c r="O244" t="n">
        <v>15387.5</v>
      </c>
      <c r="P244" t="n">
        <v>224.04</v>
      </c>
      <c r="Q244" t="n">
        <v>446.58</v>
      </c>
      <c r="R244" t="n">
        <v>63.17</v>
      </c>
      <c r="S244" t="n">
        <v>40.63</v>
      </c>
      <c r="T244" t="n">
        <v>6165.1</v>
      </c>
      <c r="U244" t="n">
        <v>0.64</v>
      </c>
      <c r="V244" t="n">
        <v>0.76</v>
      </c>
      <c r="W244" t="n">
        <v>2.63</v>
      </c>
      <c r="X244" t="n">
        <v>0.37</v>
      </c>
      <c r="Y244" t="n">
        <v>0.5</v>
      </c>
      <c r="Z244" t="n">
        <v>10</v>
      </c>
    </row>
    <row r="245">
      <c r="A245" t="n">
        <v>13</v>
      </c>
      <c r="B245" t="n">
        <v>50</v>
      </c>
      <c r="C245" t="inlineStr">
        <is>
          <t xml:space="preserve">CONCLUIDO	</t>
        </is>
      </c>
      <c r="D245" t="n">
        <v>3.3897</v>
      </c>
      <c r="E245" t="n">
        <v>29.5</v>
      </c>
      <c r="F245" t="n">
        <v>27.18</v>
      </c>
      <c r="G245" t="n">
        <v>125.43</v>
      </c>
      <c r="H245" t="n">
        <v>1.99</v>
      </c>
      <c r="I245" t="n">
        <v>13</v>
      </c>
      <c r="J245" t="n">
        <v>124.18</v>
      </c>
      <c r="K245" t="n">
        <v>41.65</v>
      </c>
      <c r="L245" t="n">
        <v>14</v>
      </c>
      <c r="M245" t="n">
        <v>11</v>
      </c>
      <c r="N245" t="n">
        <v>18.53</v>
      </c>
      <c r="O245" t="n">
        <v>15549.15</v>
      </c>
      <c r="P245" t="n">
        <v>222.63</v>
      </c>
      <c r="Q245" t="n">
        <v>446.56</v>
      </c>
      <c r="R245" t="n">
        <v>62.7</v>
      </c>
      <c r="S245" t="n">
        <v>40.63</v>
      </c>
      <c r="T245" t="n">
        <v>5933.88</v>
      </c>
      <c r="U245" t="n">
        <v>0.65</v>
      </c>
      <c r="V245" t="n">
        <v>0.76</v>
      </c>
      <c r="W245" t="n">
        <v>2.63</v>
      </c>
      <c r="X245" t="n">
        <v>0.35</v>
      </c>
      <c r="Y245" t="n">
        <v>0.5</v>
      </c>
      <c r="Z245" t="n">
        <v>10</v>
      </c>
    </row>
    <row r="246">
      <c r="A246" t="n">
        <v>14</v>
      </c>
      <c r="B246" t="n">
        <v>50</v>
      </c>
      <c r="C246" t="inlineStr">
        <is>
          <t xml:space="preserve">CONCLUIDO	</t>
        </is>
      </c>
      <c r="D246" t="n">
        <v>3.3958</v>
      </c>
      <c r="E246" t="n">
        <v>29.45</v>
      </c>
      <c r="F246" t="n">
        <v>27.15</v>
      </c>
      <c r="G246" t="n">
        <v>135.73</v>
      </c>
      <c r="H246" t="n">
        <v>2.11</v>
      </c>
      <c r="I246" t="n">
        <v>12</v>
      </c>
      <c r="J246" t="n">
        <v>125.49</v>
      </c>
      <c r="K246" t="n">
        <v>41.65</v>
      </c>
      <c r="L246" t="n">
        <v>15</v>
      </c>
      <c r="M246" t="n">
        <v>10</v>
      </c>
      <c r="N246" t="n">
        <v>18.84</v>
      </c>
      <c r="O246" t="n">
        <v>15711.24</v>
      </c>
      <c r="P246" t="n">
        <v>217.61</v>
      </c>
      <c r="Q246" t="n">
        <v>446.56</v>
      </c>
      <c r="R246" t="n">
        <v>61.59</v>
      </c>
      <c r="S246" t="n">
        <v>40.63</v>
      </c>
      <c r="T246" t="n">
        <v>5387.09</v>
      </c>
      <c r="U246" t="n">
        <v>0.66</v>
      </c>
      <c r="V246" t="n">
        <v>0.77</v>
      </c>
      <c r="W246" t="n">
        <v>2.63</v>
      </c>
      <c r="X246" t="n">
        <v>0.32</v>
      </c>
      <c r="Y246" t="n">
        <v>0.5</v>
      </c>
      <c r="Z246" t="n">
        <v>10</v>
      </c>
    </row>
    <row r="247">
      <c r="A247" t="n">
        <v>15</v>
      </c>
      <c r="B247" t="n">
        <v>50</v>
      </c>
      <c r="C247" t="inlineStr">
        <is>
          <t xml:space="preserve">CONCLUIDO	</t>
        </is>
      </c>
      <c r="D247" t="n">
        <v>3.4019</v>
      </c>
      <c r="E247" t="n">
        <v>29.4</v>
      </c>
      <c r="F247" t="n">
        <v>27.11</v>
      </c>
      <c r="G247" t="n">
        <v>147.9</v>
      </c>
      <c r="H247" t="n">
        <v>2.23</v>
      </c>
      <c r="I247" t="n">
        <v>11</v>
      </c>
      <c r="J247" t="n">
        <v>126.81</v>
      </c>
      <c r="K247" t="n">
        <v>41.65</v>
      </c>
      <c r="L247" t="n">
        <v>16</v>
      </c>
      <c r="M247" t="n">
        <v>6</v>
      </c>
      <c r="N247" t="n">
        <v>19.16</v>
      </c>
      <c r="O247" t="n">
        <v>15873.8</v>
      </c>
      <c r="P247" t="n">
        <v>214.54</v>
      </c>
      <c r="Q247" t="n">
        <v>446.56</v>
      </c>
      <c r="R247" t="n">
        <v>60.4</v>
      </c>
      <c r="S247" t="n">
        <v>40.63</v>
      </c>
      <c r="T247" t="n">
        <v>4795.75</v>
      </c>
      <c r="U247" t="n">
        <v>0.67</v>
      </c>
      <c r="V247" t="n">
        <v>0.77</v>
      </c>
      <c r="W247" t="n">
        <v>2.63</v>
      </c>
      <c r="X247" t="n">
        <v>0.29</v>
      </c>
      <c r="Y247" t="n">
        <v>0.5</v>
      </c>
      <c r="Z247" t="n">
        <v>10</v>
      </c>
    </row>
    <row r="248">
      <c r="A248" t="n">
        <v>16</v>
      </c>
      <c r="B248" t="n">
        <v>50</v>
      </c>
      <c r="C248" t="inlineStr">
        <is>
          <t xml:space="preserve">CONCLUIDO	</t>
        </is>
      </c>
      <c r="D248" t="n">
        <v>3.4013</v>
      </c>
      <c r="E248" t="n">
        <v>29.4</v>
      </c>
      <c r="F248" t="n">
        <v>27.12</v>
      </c>
      <c r="G248" t="n">
        <v>147.93</v>
      </c>
      <c r="H248" t="n">
        <v>2.34</v>
      </c>
      <c r="I248" t="n">
        <v>11</v>
      </c>
      <c r="J248" t="n">
        <v>128.13</v>
      </c>
      <c r="K248" t="n">
        <v>41.65</v>
      </c>
      <c r="L248" t="n">
        <v>17</v>
      </c>
      <c r="M248" t="n">
        <v>4</v>
      </c>
      <c r="N248" t="n">
        <v>19.48</v>
      </c>
      <c r="O248" t="n">
        <v>16036.82</v>
      </c>
      <c r="P248" t="n">
        <v>214.55</v>
      </c>
      <c r="Q248" t="n">
        <v>446.56</v>
      </c>
      <c r="R248" t="n">
        <v>60.57</v>
      </c>
      <c r="S248" t="n">
        <v>40.63</v>
      </c>
      <c r="T248" t="n">
        <v>4880.56</v>
      </c>
      <c r="U248" t="n">
        <v>0.67</v>
      </c>
      <c r="V248" t="n">
        <v>0.77</v>
      </c>
      <c r="W248" t="n">
        <v>2.63</v>
      </c>
      <c r="X248" t="n">
        <v>0.29</v>
      </c>
      <c r="Y248" t="n">
        <v>0.5</v>
      </c>
      <c r="Z248" t="n">
        <v>10</v>
      </c>
    </row>
    <row r="249">
      <c r="A249" t="n">
        <v>17</v>
      </c>
      <c r="B249" t="n">
        <v>50</v>
      </c>
      <c r="C249" t="inlineStr">
        <is>
          <t xml:space="preserve">CONCLUIDO	</t>
        </is>
      </c>
      <c r="D249" t="n">
        <v>3.4022</v>
      </c>
      <c r="E249" t="n">
        <v>29.39</v>
      </c>
      <c r="F249" t="n">
        <v>27.11</v>
      </c>
      <c r="G249" t="n">
        <v>147.88</v>
      </c>
      <c r="H249" t="n">
        <v>2.46</v>
      </c>
      <c r="I249" t="n">
        <v>11</v>
      </c>
      <c r="J249" t="n">
        <v>129.46</v>
      </c>
      <c r="K249" t="n">
        <v>41.65</v>
      </c>
      <c r="L249" t="n">
        <v>18</v>
      </c>
      <c r="M249" t="n">
        <v>1</v>
      </c>
      <c r="N249" t="n">
        <v>19.81</v>
      </c>
      <c r="O249" t="n">
        <v>16200.3</v>
      </c>
      <c r="P249" t="n">
        <v>215.26</v>
      </c>
      <c r="Q249" t="n">
        <v>446.56</v>
      </c>
      <c r="R249" t="n">
        <v>60.11</v>
      </c>
      <c r="S249" t="n">
        <v>40.63</v>
      </c>
      <c r="T249" t="n">
        <v>4649.26</v>
      </c>
      <c r="U249" t="n">
        <v>0.68</v>
      </c>
      <c r="V249" t="n">
        <v>0.77</v>
      </c>
      <c r="W249" t="n">
        <v>2.64</v>
      </c>
      <c r="X249" t="n">
        <v>0.28</v>
      </c>
      <c r="Y249" t="n">
        <v>0.5</v>
      </c>
      <c r="Z249" t="n">
        <v>10</v>
      </c>
    </row>
    <row r="250">
      <c r="A250" t="n">
        <v>18</v>
      </c>
      <c r="B250" t="n">
        <v>50</v>
      </c>
      <c r="C250" t="inlineStr">
        <is>
          <t xml:space="preserve">CONCLUIDO	</t>
        </is>
      </c>
      <c r="D250" t="n">
        <v>3.4084</v>
      </c>
      <c r="E250" t="n">
        <v>29.34</v>
      </c>
      <c r="F250" t="n">
        <v>27.08</v>
      </c>
      <c r="G250" t="n">
        <v>162.49</v>
      </c>
      <c r="H250" t="n">
        <v>2.57</v>
      </c>
      <c r="I250" t="n">
        <v>10</v>
      </c>
      <c r="J250" t="n">
        <v>130.79</v>
      </c>
      <c r="K250" t="n">
        <v>41.65</v>
      </c>
      <c r="L250" t="n">
        <v>19</v>
      </c>
      <c r="M250" t="n">
        <v>1</v>
      </c>
      <c r="N250" t="n">
        <v>20.14</v>
      </c>
      <c r="O250" t="n">
        <v>16364.25</v>
      </c>
      <c r="P250" t="n">
        <v>215.92</v>
      </c>
      <c r="Q250" t="n">
        <v>446.56</v>
      </c>
      <c r="R250" t="n">
        <v>59.12</v>
      </c>
      <c r="S250" t="n">
        <v>40.63</v>
      </c>
      <c r="T250" t="n">
        <v>4159.31</v>
      </c>
      <c r="U250" t="n">
        <v>0.6899999999999999</v>
      </c>
      <c r="V250" t="n">
        <v>0.77</v>
      </c>
      <c r="W250" t="n">
        <v>2.64</v>
      </c>
      <c r="X250" t="n">
        <v>0.25</v>
      </c>
      <c r="Y250" t="n">
        <v>0.5</v>
      </c>
      <c r="Z250" t="n">
        <v>10</v>
      </c>
    </row>
    <row r="251">
      <c r="A251" t="n">
        <v>19</v>
      </c>
      <c r="B251" t="n">
        <v>50</v>
      </c>
      <c r="C251" t="inlineStr">
        <is>
          <t xml:space="preserve">CONCLUIDO	</t>
        </is>
      </c>
      <c r="D251" t="n">
        <v>3.4079</v>
      </c>
      <c r="E251" t="n">
        <v>29.34</v>
      </c>
      <c r="F251" t="n">
        <v>27.09</v>
      </c>
      <c r="G251" t="n">
        <v>162.51</v>
      </c>
      <c r="H251" t="n">
        <v>2.67</v>
      </c>
      <c r="I251" t="n">
        <v>10</v>
      </c>
      <c r="J251" t="n">
        <v>132.12</v>
      </c>
      <c r="K251" t="n">
        <v>41.65</v>
      </c>
      <c r="L251" t="n">
        <v>20</v>
      </c>
      <c r="M251" t="n">
        <v>0</v>
      </c>
      <c r="N251" t="n">
        <v>20.47</v>
      </c>
      <c r="O251" t="n">
        <v>16528.68</v>
      </c>
      <c r="P251" t="n">
        <v>218.13</v>
      </c>
      <c r="Q251" t="n">
        <v>446.56</v>
      </c>
      <c r="R251" t="n">
        <v>59.29</v>
      </c>
      <c r="S251" t="n">
        <v>40.63</v>
      </c>
      <c r="T251" t="n">
        <v>4245.93</v>
      </c>
      <c r="U251" t="n">
        <v>0.6899999999999999</v>
      </c>
      <c r="V251" t="n">
        <v>0.77</v>
      </c>
      <c r="W251" t="n">
        <v>2.63</v>
      </c>
      <c r="X251" t="n">
        <v>0.26</v>
      </c>
      <c r="Y251" t="n">
        <v>0.5</v>
      </c>
      <c r="Z251" t="n">
        <v>10</v>
      </c>
    </row>
    <row r="252">
      <c r="A252" t="n">
        <v>0</v>
      </c>
      <c r="B252" t="n">
        <v>25</v>
      </c>
      <c r="C252" t="inlineStr">
        <is>
          <t xml:space="preserve">CONCLUIDO	</t>
        </is>
      </c>
      <c r="D252" t="n">
        <v>2.8731</v>
      </c>
      <c r="E252" t="n">
        <v>34.81</v>
      </c>
      <c r="F252" t="n">
        <v>31.01</v>
      </c>
      <c r="G252" t="n">
        <v>12.92</v>
      </c>
      <c r="H252" t="n">
        <v>0.28</v>
      </c>
      <c r="I252" t="n">
        <v>144</v>
      </c>
      <c r="J252" t="n">
        <v>61.76</v>
      </c>
      <c r="K252" t="n">
        <v>28.92</v>
      </c>
      <c r="L252" t="n">
        <v>1</v>
      </c>
      <c r="M252" t="n">
        <v>142</v>
      </c>
      <c r="N252" t="n">
        <v>6.84</v>
      </c>
      <c r="O252" t="n">
        <v>7851.41</v>
      </c>
      <c r="P252" t="n">
        <v>198.15</v>
      </c>
      <c r="Q252" t="n">
        <v>446.61</v>
      </c>
      <c r="R252" t="n">
        <v>187.03</v>
      </c>
      <c r="S252" t="n">
        <v>40.63</v>
      </c>
      <c r="T252" t="n">
        <v>67446.32000000001</v>
      </c>
      <c r="U252" t="n">
        <v>0.22</v>
      </c>
      <c r="V252" t="n">
        <v>0.67</v>
      </c>
      <c r="W252" t="n">
        <v>2.86</v>
      </c>
      <c r="X252" t="n">
        <v>4.18</v>
      </c>
      <c r="Y252" t="n">
        <v>0.5</v>
      </c>
      <c r="Z252" t="n">
        <v>10</v>
      </c>
    </row>
    <row r="253">
      <c r="A253" t="n">
        <v>1</v>
      </c>
      <c r="B253" t="n">
        <v>25</v>
      </c>
      <c r="C253" t="inlineStr">
        <is>
          <t xml:space="preserve">CONCLUIDO	</t>
        </is>
      </c>
      <c r="D253" t="n">
        <v>3.1842</v>
      </c>
      <c r="E253" t="n">
        <v>31.41</v>
      </c>
      <c r="F253" t="n">
        <v>28.71</v>
      </c>
      <c r="G253" t="n">
        <v>26.5</v>
      </c>
      <c r="H253" t="n">
        <v>0.55</v>
      </c>
      <c r="I253" t="n">
        <v>65</v>
      </c>
      <c r="J253" t="n">
        <v>62.92</v>
      </c>
      <c r="K253" t="n">
        <v>28.92</v>
      </c>
      <c r="L253" t="n">
        <v>2</v>
      </c>
      <c r="M253" t="n">
        <v>63</v>
      </c>
      <c r="N253" t="n">
        <v>7</v>
      </c>
      <c r="O253" t="n">
        <v>7994.37</v>
      </c>
      <c r="P253" t="n">
        <v>178.11</v>
      </c>
      <c r="Q253" t="n">
        <v>446.57</v>
      </c>
      <c r="R253" t="n">
        <v>112.18</v>
      </c>
      <c r="S253" t="n">
        <v>40.63</v>
      </c>
      <c r="T253" t="n">
        <v>30415.32</v>
      </c>
      <c r="U253" t="n">
        <v>0.36</v>
      </c>
      <c r="V253" t="n">
        <v>0.72</v>
      </c>
      <c r="W253" t="n">
        <v>2.72</v>
      </c>
      <c r="X253" t="n">
        <v>1.88</v>
      </c>
      <c r="Y253" t="n">
        <v>0.5</v>
      </c>
      <c r="Z253" t="n">
        <v>10</v>
      </c>
    </row>
    <row r="254">
      <c r="A254" t="n">
        <v>2</v>
      </c>
      <c r="B254" t="n">
        <v>25</v>
      </c>
      <c r="C254" t="inlineStr">
        <is>
          <t xml:space="preserve">CONCLUIDO	</t>
        </is>
      </c>
      <c r="D254" t="n">
        <v>3.2912</v>
      </c>
      <c r="E254" t="n">
        <v>30.38</v>
      </c>
      <c r="F254" t="n">
        <v>28</v>
      </c>
      <c r="G254" t="n">
        <v>40.01</v>
      </c>
      <c r="H254" t="n">
        <v>0.8100000000000001</v>
      </c>
      <c r="I254" t="n">
        <v>42</v>
      </c>
      <c r="J254" t="n">
        <v>64.08</v>
      </c>
      <c r="K254" t="n">
        <v>28.92</v>
      </c>
      <c r="L254" t="n">
        <v>3</v>
      </c>
      <c r="M254" t="n">
        <v>40</v>
      </c>
      <c r="N254" t="n">
        <v>7.16</v>
      </c>
      <c r="O254" t="n">
        <v>8137.65</v>
      </c>
      <c r="P254" t="n">
        <v>168.1</v>
      </c>
      <c r="Q254" t="n">
        <v>446.57</v>
      </c>
      <c r="R254" t="n">
        <v>89.36</v>
      </c>
      <c r="S254" t="n">
        <v>40.63</v>
      </c>
      <c r="T254" t="n">
        <v>19118.04</v>
      </c>
      <c r="U254" t="n">
        <v>0.45</v>
      </c>
      <c r="V254" t="n">
        <v>0.74</v>
      </c>
      <c r="W254" t="n">
        <v>2.68</v>
      </c>
      <c r="X254" t="n">
        <v>1.18</v>
      </c>
      <c r="Y254" t="n">
        <v>0.5</v>
      </c>
      <c r="Z254" t="n">
        <v>10</v>
      </c>
    </row>
    <row r="255">
      <c r="A255" t="n">
        <v>3</v>
      </c>
      <c r="B255" t="n">
        <v>25</v>
      </c>
      <c r="C255" t="inlineStr">
        <is>
          <t xml:space="preserve">CONCLUIDO	</t>
        </is>
      </c>
      <c r="D255" t="n">
        <v>3.3466</v>
      </c>
      <c r="E255" t="n">
        <v>29.88</v>
      </c>
      <c r="F255" t="n">
        <v>27.67</v>
      </c>
      <c r="G255" t="n">
        <v>55.34</v>
      </c>
      <c r="H255" t="n">
        <v>1.07</v>
      </c>
      <c r="I255" t="n">
        <v>30</v>
      </c>
      <c r="J255" t="n">
        <v>65.25</v>
      </c>
      <c r="K255" t="n">
        <v>28.92</v>
      </c>
      <c r="L255" t="n">
        <v>4</v>
      </c>
      <c r="M255" t="n">
        <v>28</v>
      </c>
      <c r="N255" t="n">
        <v>7.33</v>
      </c>
      <c r="O255" t="n">
        <v>8281.25</v>
      </c>
      <c r="P255" t="n">
        <v>160.77</v>
      </c>
      <c r="Q255" t="n">
        <v>446.58</v>
      </c>
      <c r="R255" t="n">
        <v>78.84999999999999</v>
      </c>
      <c r="S255" t="n">
        <v>40.63</v>
      </c>
      <c r="T255" t="n">
        <v>13925.76</v>
      </c>
      <c r="U255" t="n">
        <v>0.52</v>
      </c>
      <c r="V255" t="n">
        <v>0.75</v>
      </c>
      <c r="W255" t="n">
        <v>2.65</v>
      </c>
      <c r="X255" t="n">
        <v>0.84</v>
      </c>
      <c r="Y255" t="n">
        <v>0.5</v>
      </c>
      <c r="Z255" t="n">
        <v>10</v>
      </c>
    </row>
    <row r="256">
      <c r="A256" t="n">
        <v>4</v>
      </c>
      <c r="B256" t="n">
        <v>25</v>
      </c>
      <c r="C256" t="inlineStr">
        <is>
          <t xml:space="preserve">CONCLUIDO	</t>
        </is>
      </c>
      <c r="D256" t="n">
        <v>3.3819</v>
      </c>
      <c r="E256" t="n">
        <v>29.57</v>
      </c>
      <c r="F256" t="n">
        <v>27.45</v>
      </c>
      <c r="G256" t="n">
        <v>71.62</v>
      </c>
      <c r="H256" t="n">
        <v>1.31</v>
      </c>
      <c r="I256" t="n">
        <v>23</v>
      </c>
      <c r="J256" t="n">
        <v>66.42</v>
      </c>
      <c r="K256" t="n">
        <v>28.92</v>
      </c>
      <c r="L256" t="n">
        <v>5</v>
      </c>
      <c r="M256" t="n">
        <v>20</v>
      </c>
      <c r="N256" t="n">
        <v>7.49</v>
      </c>
      <c r="O256" t="n">
        <v>8425.16</v>
      </c>
      <c r="P256" t="n">
        <v>153</v>
      </c>
      <c r="Q256" t="n">
        <v>446.62</v>
      </c>
      <c r="R256" t="n">
        <v>71.66</v>
      </c>
      <c r="S256" t="n">
        <v>40.63</v>
      </c>
      <c r="T256" t="n">
        <v>10364.91</v>
      </c>
      <c r="U256" t="n">
        <v>0.57</v>
      </c>
      <c r="V256" t="n">
        <v>0.76</v>
      </c>
      <c r="W256" t="n">
        <v>2.65</v>
      </c>
      <c r="X256" t="n">
        <v>0.62</v>
      </c>
      <c r="Y256" t="n">
        <v>0.5</v>
      </c>
      <c r="Z256" t="n">
        <v>10</v>
      </c>
    </row>
    <row r="257">
      <c r="A257" t="n">
        <v>5</v>
      </c>
      <c r="B257" t="n">
        <v>25</v>
      </c>
      <c r="C257" t="inlineStr">
        <is>
          <t xml:space="preserve">CONCLUIDO	</t>
        </is>
      </c>
      <c r="D257" t="n">
        <v>3.3945</v>
      </c>
      <c r="E257" t="n">
        <v>29.46</v>
      </c>
      <c r="F257" t="n">
        <v>27.39</v>
      </c>
      <c r="G257" t="n">
        <v>82.16</v>
      </c>
      <c r="H257" t="n">
        <v>1.55</v>
      </c>
      <c r="I257" t="n">
        <v>20</v>
      </c>
      <c r="J257" t="n">
        <v>67.59</v>
      </c>
      <c r="K257" t="n">
        <v>28.92</v>
      </c>
      <c r="L257" t="n">
        <v>6</v>
      </c>
      <c r="M257" t="n">
        <v>7</v>
      </c>
      <c r="N257" t="n">
        <v>7.66</v>
      </c>
      <c r="O257" t="n">
        <v>8569.4</v>
      </c>
      <c r="P257" t="n">
        <v>148.63</v>
      </c>
      <c r="Q257" t="n">
        <v>446.56</v>
      </c>
      <c r="R257" t="n">
        <v>69.12</v>
      </c>
      <c r="S257" t="n">
        <v>40.63</v>
      </c>
      <c r="T257" t="n">
        <v>9108.35</v>
      </c>
      <c r="U257" t="n">
        <v>0.59</v>
      </c>
      <c r="V257" t="n">
        <v>0.76</v>
      </c>
      <c r="W257" t="n">
        <v>2.65</v>
      </c>
      <c r="X257" t="n">
        <v>0.5600000000000001</v>
      </c>
      <c r="Y257" t="n">
        <v>0.5</v>
      </c>
      <c r="Z257" t="n">
        <v>10</v>
      </c>
    </row>
    <row r="258">
      <c r="A258" t="n">
        <v>6</v>
      </c>
      <c r="B258" t="n">
        <v>25</v>
      </c>
      <c r="C258" t="inlineStr">
        <is>
          <t xml:space="preserve">CONCLUIDO	</t>
        </is>
      </c>
      <c r="D258" t="n">
        <v>3.3994</v>
      </c>
      <c r="E258" t="n">
        <v>29.42</v>
      </c>
      <c r="F258" t="n">
        <v>27.36</v>
      </c>
      <c r="G258" t="n">
        <v>86.39</v>
      </c>
      <c r="H258" t="n">
        <v>1.78</v>
      </c>
      <c r="I258" t="n">
        <v>19</v>
      </c>
      <c r="J258" t="n">
        <v>68.76000000000001</v>
      </c>
      <c r="K258" t="n">
        <v>28.92</v>
      </c>
      <c r="L258" t="n">
        <v>7</v>
      </c>
      <c r="M258" t="n">
        <v>1</v>
      </c>
      <c r="N258" t="n">
        <v>7.83</v>
      </c>
      <c r="O258" t="n">
        <v>8713.950000000001</v>
      </c>
      <c r="P258" t="n">
        <v>149.54</v>
      </c>
      <c r="Q258" t="n">
        <v>446.6</v>
      </c>
      <c r="R258" t="n">
        <v>67.97</v>
      </c>
      <c r="S258" t="n">
        <v>40.63</v>
      </c>
      <c r="T258" t="n">
        <v>8542.07</v>
      </c>
      <c r="U258" t="n">
        <v>0.6</v>
      </c>
      <c r="V258" t="n">
        <v>0.76</v>
      </c>
      <c r="W258" t="n">
        <v>2.66</v>
      </c>
      <c r="X258" t="n">
        <v>0.53</v>
      </c>
      <c r="Y258" t="n">
        <v>0.5</v>
      </c>
      <c r="Z258" t="n">
        <v>10</v>
      </c>
    </row>
    <row r="259">
      <c r="A259" t="n">
        <v>7</v>
      </c>
      <c r="B259" t="n">
        <v>25</v>
      </c>
      <c r="C259" t="inlineStr">
        <is>
          <t xml:space="preserve">CONCLUIDO	</t>
        </is>
      </c>
      <c r="D259" t="n">
        <v>3.3988</v>
      </c>
      <c r="E259" t="n">
        <v>29.42</v>
      </c>
      <c r="F259" t="n">
        <v>27.36</v>
      </c>
      <c r="G259" t="n">
        <v>86.41</v>
      </c>
      <c r="H259" t="n">
        <v>2</v>
      </c>
      <c r="I259" t="n">
        <v>19</v>
      </c>
      <c r="J259" t="n">
        <v>69.93000000000001</v>
      </c>
      <c r="K259" t="n">
        <v>28.92</v>
      </c>
      <c r="L259" t="n">
        <v>8</v>
      </c>
      <c r="M259" t="n">
        <v>0</v>
      </c>
      <c r="N259" t="n">
        <v>8.01</v>
      </c>
      <c r="O259" t="n">
        <v>8858.84</v>
      </c>
      <c r="P259" t="n">
        <v>151.85</v>
      </c>
      <c r="Q259" t="n">
        <v>446.56</v>
      </c>
      <c r="R259" t="n">
        <v>68.02</v>
      </c>
      <c r="S259" t="n">
        <v>40.63</v>
      </c>
      <c r="T259" t="n">
        <v>8565.780000000001</v>
      </c>
      <c r="U259" t="n">
        <v>0.6</v>
      </c>
      <c r="V259" t="n">
        <v>0.76</v>
      </c>
      <c r="W259" t="n">
        <v>2.66</v>
      </c>
      <c r="X259" t="n">
        <v>0.54</v>
      </c>
      <c r="Y259" t="n">
        <v>0.5</v>
      </c>
      <c r="Z259" t="n">
        <v>10</v>
      </c>
    </row>
    <row r="260">
      <c r="A260" t="n">
        <v>0</v>
      </c>
      <c r="B260" t="n">
        <v>85</v>
      </c>
      <c r="C260" t="inlineStr">
        <is>
          <t xml:space="preserve">CONCLUIDO	</t>
        </is>
      </c>
      <c r="D260" t="n">
        <v>1.9669</v>
      </c>
      <c r="E260" t="n">
        <v>50.84</v>
      </c>
      <c r="F260" t="n">
        <v>36.95</v>
      </c>
      <c r="G260" t="n">
        <v>6.52</v>
      </c>
      <c r="H260" t="n">
        <v>0.11</v>
      </c>
      <c r="I260" t="n">
        <v>340</v>
      </c>
      <c r="J260" t="n">
        <v>167.88</v>
      </c>
      <c r="K260" t="n">
        <v>51.39</v>
      </c>
      <c r="L260" t="n">
        <v>1</v>
      </c>
      <c r="M260" t="n">
        <v>338</v>
      </c>
      <c r="N260" t="n">
        <v>30.49</v>
      </c>
      <c r="O260" t="n">
        <v>20939.59</v>
      </c>
      <c r="P260" t="n">
        <v>469.22</v>
      </c>
      <c r="Q260" t="n">
        <v>446.66</v>
      </c>
      <c r="R260" t="n">
        <v>381.48</v>
      </c>
      <c r="S260" t="n">
        <v>40.63</v>
      </c>
      <c r="T260" t="n">
        <v>163690.86</v>
      </c>
      <c r="U260" t="n">
        <v>0.11</v>
      </c>
      <c r="V260" t="n">
        <v>0.5600000000000001</v>
      </c>
      <c r="W260" t="n">
        <v>3.17</v>
      </c>
      <c r="X260" t="n">
        <v>10.11</v>
      </c>
      <c r="Y260" t="n">
        <v>0.5</v>
      </c>
      <c r="Z260" t="n">
        <v>10</v>
      </c>
    </row>
    <row r="261">
      <c r="A261" t="n">
        <v>1</v>
      </c>
      <c r="B261" t="n">
        <v>85</v>
      </c>
      <c r="C261" t="inlineStr">
        <is>
          <t xml:space="preserve">CONCLUIDO	</t>
        </is>
      </c>
      <c r="D261" t="n">
        <v>2.6233</v>
      </c>
      <c r="E261" t="n">
        <v>38.12</v>
      </c>
      <c r="F261" t="n">
        <v>30.93</v>
      </c>
      <c r="G261" t="n">
        <v>13.07</v>
      </c>
      <c r="H261" t="n">
        <v>0.21</v>
      </c>
      <c r="I261" t="n">
        <v>142</v>
      </c>
      <c r="J261" t="n">
        <v>169.33</v>
      </c>
      <c r="K261" t="n">
        <v>51.39</v>
      </c>
      <c r="L261" t="n">
        <v>2</v>
      </c>
      <c r="M261" t="n">
        <v>140</v>
      </c>
      <c r="N261" t="n">
        <v>30.94</v>
      </c>
      <c r="O261" t="n">
        <v>21118.46</v>
      </c>
      <c r="P261" t="n">
        <v>391.26</v>
      </c>
      <c r="Q261" t="n">
        <v>446.59</v>
      </c>
      <c r="R261" t="n">
        <v>184.83</v>
      </c>
      <c r="S261" t="n">
        <v>40.63</v>
      </c>
      <c r="T261" t="n">
        <v>66357</v>
      </c>
      <c r="U261" t="n">
        <v>0.22</v>
      </c>
      <c r="V261" t="n">
        <v>0.67</v>
      </c>
      <c r="W261" t="n">
        <v>2.85</v>
      </c>
      <c r="X261" t="n">
        <v>4.11</v>
      </c>
      <c r="Y261" t="n">
        <v>0.5</v>
      </c>
      <c r="Z261" t="n">
        <v>10</v>
      </c>
    </row>
    <row r="262">
      <c r="A262" t="n">
        <v>2</v>
      </c>
      <c r="B262" t="n">
        <v>85</v>
      </c>
      <c r="C262" t="inlineStr">
        <is>
          <t xml:space="preserve">CONCLUIDO	</t>
        </is>
      </c>
      <c r="D262" t="n">
        <v>2.8723</v>
      </c>
      <c r="E262" t="n">
        <v>34.82</v>
      </c>
      <c r="F262" t="n">
        <v>29.39</v>
      </c>
      <c r="G262" t="n">
        <v>19.6</v>
      </c>
      <c r="H262" t="n">
        <v>0.31</v>
      </c>
      <c r="I262" t="n">
        <v>90</v>
      </c>
      <c r="J262" t="n">
        <v>170.79</v>
      </c>
      <c r="K262" t="n">
        <v>51.39</v>
      </c>
      <c r="L262" t="n">
        <v>3</v>
      </c>
      <c r="M262" t="n">
        <v>88</v>
      </c>
      <c r="N262" t="n">
        <v>31.4</v>
      </c>
      <c r="O262" t="n">
        <v>21297.94</v>
      </c>
      <c r="P262" t="n">
        <v>370.45</v>
      </c>
      <c r="Q262" t="n">
        <v>446.57</v>
      </c>
      <c r="R262" t="n">
        <v>135.04</v>
      </c>
      <c r="S262" t="n">
        <v>40.63</v>
      </c>
      <c r="T262" t="n">
        <v>41720.81</v>
      </c>
      <c r="U262" t="n">
        <v>0.3</v>
      </c>
      <c r="V262" t="n">
        <v>0.71</v>
      </c>
      <c r="W262" t="n">
        <v>2.75</v>
      </c>
      <c r="X262" t="n">
        <v>2.56</v>
      </c>
      <c r="Y262" t="n">
        <v>0.5</v>
      </c>
      <c r="Z262" t="n">
        <v>10</v>
      </c>
    </row>
    <row r="263">
      <c r="A263" t="n">
        <v>3</v>
      </c>
      <c r="B263" t="n">
        <v>85</v>
      </c>
      <c r="C263" t="inlineStr">
        <is>
          <t xml:space="preserve">CONCLUIDO	</t>
        </is>
      </c>
      <c r="D263" t="n">
        <v>3.0032</v>
      </c>
      <c r="E263" t="n">
        <v>33.3</v>
      </c>
      <c r="F263" t="n">
        <v>28.69</v>
      </c>
      <c r="G263" t="n">
        <v>26.08</v>
      </c>
      <c r="H263" t="n">
        <v>0.41</v>
      </c>
      <c r="I263" t="n">
        <v>66</v>
      </c>
      <c r="J263" t="n">
        <v>172.25</v>
      </c>
      <c r="K263" t="n">
        <v>51.39</v>
      </c>
      <c r="L263" t="n">
        <v>4</v>
      </c>
      <c r="M263" t="n">
        <v>64</v>
      </c>
      <c r="N263" t="n">
        <v>31.86</v>
      </c>
      <c r="O263" t="n">
        <v>21478.05</v>
      </c>
      <c r="P263" t="n">
        <v>360.14</v>
      </c>
      <c r="Q263" t="n">
        <v>446.57</v>
      </c>
      <c r="R263" t="n">
        <v>111.59</v>
      </c>
      <c r="S263" t="n">
        <v>40.63</v>
      </c>
      <c r="T263" t="n">
        <v>30113.9</v>
      </c>
      <c r="U263" t="n">
        <v>0.36</v>
      </c>
      <c r="V263" t="n">
        <v>0.72</v>
      </c>
      <c r="W263" t="n">
        <v>2.72</v>
      </c>
      <c r="X263" t="n">
        <v>1.86</v>
      </c>
      <c r="Y263" t="n">
        <v>0.5</v>
      </c>
      <c r="Z263" t="n">
        <v>10</v>
      </c>
    </row>
    <row r="264">
      <c r="A264" t="n">
        <v>4</v>
      </c>
      <c r="B264" t="n">
        <v>85</v>
      </c>
      <c r="C264" t="inlineStr">
        <is>
          <t xml:space="preserve">CONCLUIDO	</t>
        </is>
      </c>
      <c r="D264" t="n">
        <v>3.0845</v>
      </c>
      <c r="E264" t="n">
        <v>32.42</v>
      </c>
      <c r="F264" t="n">
        <v>28.29</v>
      </c>
      <c r="G264" t="n">
        <v>32.64</v>
      </c>
      <c r="H264" t="n">
        <v>0.51</v>
      </c>
      <c r="I264" t="n">
        <v>52</v>
      </c>
      <c r="J264" t="n">
        <v>173.71</v>
      </c>
      <c r="K264" t="n">
        <v>51.39</v>
      </c>
      <c r="L264" t="n">
        <v>5</v>
      </c>
      <c r="M264" t="n">
        <v>50</v>
      </c>
      <c r="N264" t="n">
        <v>32.32</v>
      </c>
      <c r="O264" t="n">
        <v>21658.78</v>
      </c>
      <c r="P264" t="n">
        <v>353.69</v>
      </c>
      <c r="Q264" t="n">
        <v>446.59</v>
      </c>
      <c r="R264" t="n">
        <v>98.7</v>
      </c>
      <c r="S264" t="n">
        <v>40.63</v>
      </c>
      <c r="T264" t="n">
        <v>23741.09</v>
      </c>
      <c r="U264" t="n">
        <v>0.41</v>
      </c>
      <c r="V264" t="n">
        <v>0.73</v>
      </c>
      <c r="W264" t="n">
        <v>2.69</v>
      </c>
      <c r="X264" t="n">
        <v>1.46</v>
      </c>
      <c r="Y264" t="n">
        <v>0.5</v>
      </c>
      <c r="Z264" t="n">
        <v>10</v>
      </c>
    </row>
    <row r="265">
      <c r="A265" t="n">
        <v>5</v>
      </c>
      <c r="B265" t="n">
        <v>85</v>
      </c>
      <c r="C265" t="inlineStr">
        <is>
          <t xml:space="preserve">CONCLUIDO	</t>
        </is>
      </c>
      <c r="D265" t="n">
        <v>3.1403</v>
      </c>
      <c r="E265" t="n">
        <v>31.84</v>
      </c>
      <c r="F265" t="n">
        <v>28.01</v>
      </c>
      <c r="G265" t="n">
        <v>39.09</v>
      </c>
      <c r="H265" t="n">
        <v>0.61</v>
      </c>
      <c r="I265" t="n">
        <v>43</v>
      </c>
      <c r="J265" t="n">
        <v>175.18</v>
      </c>
      <c r="K265" t="n">
        <v>51.39</v>
      </c>
      <c r="L265" t="n">
        <v>6</v>
      </c>
      <c r="M265" t="n">
        <v>41</v>
      </c>
      <c r="N265" t="n">
        <v>32.79</v>
      </c>
      <c r="O265" t="n">
        <v>21840.16</v>
      </c>
      <c r="P265" t="n">
        <v>349.09</v>
      </c>
      <c r="Q265" t="n">
        <v>446.56</v>
      </c>
      <c r="R265" t="n">
        <v>89.81999999999999</v>
      </c>
      <c r="S265" t="n">
        <v>40.63</v>
      </c>
      <c r="T265" t="n">
        <v>19343.63</v>
      </c>
      <c r="U265" t="n">
        <v>0.45</v>
      </c>
      <c r="V265" t="n">
        <v>0.74</v>
      </c>
      <c r="W265" t="n">
        <v>2.68</v>
      </c>
      <c r="X265" t="n">
        <v>1.19</v>
      </c>
      <c r="Y265" t="n">
        <v>0.5</v>
      </c>
      <c r="Z265" t="n">
        <v>10</v>
      </c>
    </row>
    <row r="266">
      <c r="A266" t="n">
        <v>6</v>
      </c>
      <c r="B266" t="n">
        <v>85</v>
      </c>
      <c r="C266" t="inlineStr">
        <is>
          <t xml:space="preserve">CONCLUIDO	</t>
        </is>
      </c>
      <c r="D266" t="n">
        <v>3.1759</v>
      </c>
      <c r="E266" t="n">
        <v>31.49</v>
      </c>
      <c r="F266" t="n">
        <v>27.86</v>
      </c>
      <c r="G266" t="n">
        <v>45.18</v>
      </c>
      <c r="H266" t="n">
        <v>0.7</v>
      </c>
      <c r="I266" t="n">
        <v>37</v>
      </c>
      <c r="J266" t="n">
        <v>176.66</v>
      </c>
      <c r="K266" t="n">
        <v>51.39</v>
      </c>
      <c r="L266" t="n">
        <v>7</v>
      </c>
      <c r="M266" t="n">
        <v>35</v>
      </c>
      <c r="N266" t="n">
        <v>33.27</v>
      </c>
      <c r="O266" t="n">
        <v>22022.17</v>
      </c>
      <c r="P266" t="n">
        <v>346.27</v>
      </c>
      <c r="Q266" t="n">
        <v>446.56</v>
      </c>
      <c r="R266" t="n">
        <v>84.91</v>
      </c>
      <c r="S266" t="n">
        <v>40.63</v>
      </c>
      <c r="T266" t="n">
        <v>16919.21</v>
      </c>
      <c r="U266" t="n">
        <v>0.48</v>
      </c>
      <c r="V266" t="n">
        <v>0.75</v>
      </c>
      <c r="W266" t="n">
        <v>2.67</v>
      </c>
      <c r="X266" t="n">
        <v>1.03</v>
      </c>
      <c r="Y266" t="n">
        <v>0.5</v>
      </c>
      <c r="Z266" t="n">
        <v>10</v>
      </c>
    </row>
    <row r="267">
      <c r="A267" t="n">
        <v>7</v>
      </c>
      <c r="B267" t="n">
        <v>85</v>
      </c>
      <c r="C267" t="inlineStr">
        <is>
          <t xml:space="preserve">CONCLUIDO	</t>
        </is>
      </c>
      <c r="D267" t="n">
        <v>3.2063</v>
      </c>
      <c r="E267" t="n">
        <v>31.19</v>
      </c>
      <c r="F267" t="n">
        <v>27.73</v>
      </c>
      <c r="G267" t="n">
        <v>52</v>
      </c>
      <c r="H267" t="n">
        <v>0.8</v>
      </c>
      <c r="I267" t="n">
        <v>32</v>
      </c>
      <c r="J267" t="n">
        <v>178.14</v>
      </c>
      <c r="K267" t="n">
        <v>51.39</v>
      </c>
      <c r="L267" t="n">
        <v>8</v>
      </c>
      <c r="M267" t="n">
        <v>30</v>
      </c>
      <c r="N267" t="n">
        <v>33.75</v>
      </c>
      <c r="O267" t="n">
        <v>22204.83</v>
      </c>
      <c r="P267" t="n">
        <v>343.3</v>
      </c>
      <c r="Q267" t="n">
        <v>446.57</v>
      </c>
      <c r="R267" t="n">
        <v>80.62</v>
      </c>
      <c r="S267" t="n">
        <v>40.63</v>
      </c>
      <c r="T267" t="n">
        <v>14798.79</v>
      </c>
      <c r="U267" t="n">
        <v>0.5</v>
      </c>
      <c r="V267" t="n">
        <v>0.75</v>
      </c>
      <c r="W267" t="n">
        <v>2.66</v>
      </c>
      <c r="X267" t="n">
        <v>0.9</v>
      </c>
      <c r="Y267" t="n">
        <v>0.5</v>
      </c>
      <c r="Z267" t="n">
        <v>10</v>
      </c>
    </row>
    <row r="268">
      <c r="A268" t="n">
        <v>8</v>
      </c>
      <c r="B268" t="n">
        <v>85</v>
      </c>
      <c r="C268" t="inlineStr">
        <is>
          <t xml:space="preserve">CONCLUIDO	</t>
        </is>
      </c>
      <c r="D268" t="n">
        <v>3.2279</v>
      </c>
      <c r="E268" t="n">
        <v>30.98</v>
      </c>
      <c r="F268" t="n">
        <v>27.62</v>
      </c>
      <c r="G268" t="n">
        <v>57.16</v>
      </c>
      <c r="H268" t="n">
        <v>0.89</v>
      </c>
      <c r="I268" t="n">
        <v>29</v>
      </c>
      <c r="J268" t="n">
        <v>179.63</v>
      </c>
      <c r="K268" t="n">
        <v>51.39</v>
      </c>
      <c r="L268" t="n">
        <v>9</v>
      </c>
      <c r="M268" t="n">
        <v>27</v>
      </c>
      <c r="N268" t="n">
        <v>34.24</v>
      </c>
      <c r="O268" t="n">
        <v>22388.15</v>
      </c>
      <c r="P268" t="n">
        <v>340.59</v>
      </c>
      <c r="Q268" t="n">
        <v>446.56</v>
      </c>
      <c r="R268" t="n">
        <v>77.31</v>
      </c>
      <c r="S268" t="n">
        <v>40.63</v>
      </c>
      <c r="T268" t="n">
        <v>13158.09</v>
      </c>
      <c r="U268" t="n">
        <v>0.53</v>
      </c>
      <c r="V268" t="n">
        <v>0.75</v>
      </c>
      <c r="W268" t="n">
        <v>2.65</v>
      </c>
      <c r="X268" t="n">
        <v>0.8</v>
      </c>
      <c r="Y268" t="n">
        <v>0.5</v>
      </c>
      <c r="Z268" t="n">
        <v>10</v>
      </c>
    </row>
    <row r="269">
      <c r="A269" t="n">
        <v>9</v>
      </c>
      <c r="B269" t="n">
        <v>85</v>
      </c>
      <c r="C269" t="inlineStr">
        <is>
          <t xml:space="preserve">CONCLUIDO	</t>
        </is>
      </c>
      <c r="D269" t="n">
        <v>3.2473</v>
      </c>
      <c r="E269" t="n">
        <v>30.8</v>
      </c>
      <c r="F269" t="n">
        <v>27.54</v>
      </c>
      <c r="G269" t="n">
        <v>63.56</v>
      </c>
      <c r="H269" t="n">
        <v>0.98</v>
      </c>
      <c r="I269" t="n">
        <v>26</v>
      </c>
      <c r="J269" t="n">
        <v>181.12</v>
      </c>
      <c r="K269" t="n">
        <v>51.39</v>
      </c>
      <c r="L269" t="n">
        <v>10</v>
      </c>
      <c r="M269" t="n">
        <v>24</v>
      </c>
      <c r="N269" t="n">
        <v>34.73</v>
      </c>
      <c r="O269" t="n">
        <v>22572.13</v>
      </c>
      <c r="P269" t="n">
        <v>338.62</v>
      </c>
      <c r="Q269" t="n">
        <v>446.56</v>
      </c>
      <c r="R269" t="n">
        <v>74.34</v>
      </c>
      <c r="S269" t="n">
        <v>40.63</v>
      </c>
      <c r="T269" t="n">
        <v>11688.42</v>
      </c>
      <c r="U269" t="n">
        <v>0.55</v>
      </c>
      <c r="V269" t="n">
        <v>0.75</v>
      </c>
      <c r="W269" t="n">
        <v>2.65</v>
      </c>
      <c r="X269" t="n">
        <v>0.71</v>
      </c>
      <c r="Y269" t="n">
        <v>0.5</v>
      </c>
      <c r="Z269" t="n">
        <v>10</v>
      </c>
    </row>
    <row r="270">
      <c r="A270" t="n">
        <v>10</v>
      </c>
      <c r="B270" t="n">
        <v>85</v>
      </c>
      <c r="C270" t="inlineStr">
        <is>
          <t xml:space="preserve">CONCLUIDO	</t>
        </is>
      </c>
      <c r="D270" t="n">
        <v>3.2677</v>
      </c>
      <c r="E270" t="n">
        <v>30.6</v>
      </c>
      <c r="F270" t="n">
        <v>27.45</v>
      </c>
      <c r="G270" t="n">
        <v>71.61</v>
      </c>
      <c r="H270" t="n">
        <v>1.07</v>
      </c>
      <c r="I270" t="n">
        <v>23</v>
      </c>
      <c r="J270" t="n">
        <v>182.62</v>
      </c>
      <c r="K270" t="n">
        <v>51.39</v>
      </c>
      <c r="L270" t="n">
        <v>11</v>
      </c>
      <c r="M270" t="n">
        <v>21</v>
      </c>
      <c r="N270" t="n">
        <v>35.22</v>
      </c>
      <c r="O270" t="n">
        <v>22756.91</v>
      </c>
      <c r="P270" t="n">
        <v>336.02</v>
      </c>
      <c r="Q270" t="n">
        <v>446.56</v>
      </c>
      <c r="R270" t="n">
        <v>71.52</v>
      </c>
      <c r="S270" t="n">
        <v>40.63</v>
      </c>
      <c r="T270" t="n">
        <v>10297.43</v>
      </c>
      <c r="U270" t="n">
        <v>0.57</v>
      </c>
      <c r="V270" t="n">
        <v>0.76</v>
      </c>
      <c r="W270" t="n">
        <v>2.65</v>
      </c>
      <c r="X270" t="n">
        <v>0.62</v>
      </c>
      <c r="Y270" t="n">
        <v>0.5</v>
      </c>
      <c r="Z270" t="n">
        <v>10</v>
      </c>
    </row>
    <row r="271">
      <c r="A271" t="n">
        <v>11</v>
      </c>
      <c r="B271" t="n">
        <v>85</v>
      </c>
      <c r="C271" t="inlineStr">
        <is>
          <t xml:space="preserve">CONCLUIDO	</t>
        </is>
      </c>
      <c r="D271" t="n">
        <v>3.2805</v>
      </c>
      <c r="E271" t="n">
        <v>30.48</v>
      </c>
      <c r="F271" t="n">
        <v>27.4</v>
      </c>
      <c r="G271" t="n">
        <v>78.28</v>
      </c>
      <c r="H271" t="n">
        <v>1.16</v>
      </c>
      <c r="I271" t="n">
        <v>21</v>
      </c>
      <c r="J271" t="n">
        <v>184.12</v>
      </c>
      <c r="K271" t="n">
        <v>51.39</v>
      </c>
      <c r="L271" t="n">
        <v>12</v>
      </c>
      <c r="M271" t="n">
        <v>19</v>
      </c>
      <c r="N271" t="n">
        <v>35.73</v>
      </c>
      <c r="O271" t="n">
        <v>22942.24</v>
      </c>
      <c r="P271" t="n">
        <v>333.98</v>
      </c>
      <c r="Q271" t="n">
        <v>446.57</v>
      </c>
      <c r="R271" t="n">
        <v>69.77</v>
      </c>
      <c r="S271" t="n">
        <v>40.63</v>
      </c>
      <c r="T271" t="n">
        <v>9429.959999999999</v>
      </c>
      <c r="U271" t="n">
        <v>0.58</v>
      </c>
      <c r="V271" t="n">
        <v>0.76</v>
      </c>
      <c r="W271" t="n">
        <v>2.64</v>
      </c>
      <c r="X271" t="n">
        <v>0.57</v>
      </c>
      <c r="Y271" t="n">
        <v>0.5</v>
      </c>
      <c r="Z271" t="n">
        <v>10</v>
      </c>
    </row>
    <row r="272">
      <c r="A272" t="n">
        <v>12</v>
      </c>
      <c r="B272" t="n">
        <v>85</v>
      </c>
      <c r="C272" t="inlineStr">
        <is>
          <t xml:space="preserve">CONCLUIDO	</t>
        </is>
      </c>
      <c r="D272" t="n">
        <v>3.289</v>
      </c>
      <c r="E272" t="n">
        <v>30.4</v>
      </c>
      <c r="F272" t="n">
        <v>27.35</v>
      </c>
      <c r="G272" t="n">
        <v>82.06</v>
      </c>
      <c r="H272" t="n">
        <v>1.24</v>
      </c>
      <c r="I272" t="n">
        <v>20</v>
      </c>
      <c r="J272" t="n">
        <v>185.63</v>
      </c>
      <c r="K272" t="n">
        <v>51.39</v>
      </c>
      <c r="L272" t="n">
        <v>13</v>
      </c>
      <c r="M272" t="n">
        <v>18</v>
      </c>
      <c r="N272" t="n">
        <v>36.24</v>
      </c>
      <c r="O272" t="n">
        <v>23128.27</v>
      </c>
      <c r="P272" t="n">
        <v>332.66</v>
      </c>
      <c r="Q272" t="n">
        <v>446.56</v>
      </c>
      <c r="R272" t="n">
        <v>68.3</v>
      </c>
      <c r="S272" t="n">
        <v>40.63</v>
      </c>
      <c r="T272" t="n">
        <v>8702.379999999999</v>
      </c>
      <c r="U272" t="n">
        <v>0.59</v>
      </c>
      <c r="V272" t="n">
        <v>0.76</v>
      </c>
      <c r="W272" t="n">
        <v>2.64</v>
      </c>
      <c r="X272" t="n">
        <v>0.53</v>
      </c>
      <c r="Y272" t="n">
        <v>0.5</v>
      </c>
      <c r="Z272" t="n">
        <v>10</v>
      </c>
    </row>
    <row r="273">
      <c r="A273" t="n">
        <v>13</v>
      </c>
      <c r="B273" t="n">
        <v>85</v>
      </c>
      <c r="C273" t="inlineStr">
        <is>
          <t xml:space="preserve">CONCLUIDO	</t>
        </is>
      </c>
      <c r="D273" t="n">
        <v>3.3002</v>
      </c>
      <c r="E273" t="n">
        <v>30.3</v>
      </c>
      <c r="F273" t="n">
        <v>27.32</v>
      </c>
      <c r="G273" t="n">
        <v>91.06</v>
      </c>
      <c r="H273" t="n">
        <v>1.33</v>
      </c>
      <c r="I273" t="n">
        <v>18</v>
      </c>
      <c r="J273" t="n">
        <v>187.14</v>
      </c>
      <c r="K273" t="n">
        <v>51.39</v>
      </c>
      <c r="L273" t="n">
        <v>14</v>
      </c>
      <c r="M273" t="n">
        <v>16</v>
      </c>
      <c r="N273" t="n">
        <v>36.75</v>
      </c>
      <c r="O273" t="n">
        <v>23314.98</v>
      </c>
      <c r="P273" t="n">
        <v>331.22</v>
      </c>
      <c r="Q273" t="n">
        <v>446.57</v>
      </c>
      <c r="R273" t="n">
        <v>67.04000000000001</v>
      </c>
      <c r="S273" t="n">
        <v>40.63</v>
      </c>
      <c r="T273" t="n">
        <v>8079.03</v>
      </c>
      <c r="U273" t="n">
        <v>0.61</v>
      </c>
      <c r="V273" t="n">
        <v>0.76</v>
      </c>
      <c r="W273" t="n">
        <v>2.64</v>
      </c>
      <c r="X273" t="n">
        <v>0.49</v>
      </c>
      <c r="Y273" t="n">
        <v>0.5</v>
      </c>
      <c r="Z273" t="n">
        <v>10</v>
      </c>
    </row>
    <row r="274">
      <c r="A274" t="n">
        <v>14</v>
      </c>
      <c r="B274" t="n">
        <v>85</v>
      </c>
      <c r="C274" t="inlineStr">
        <is>
          <t xml:space="preserve">CONCLUIDO	</t>
        </is>
      </c>
      <c r="D274" t="n">
        <v>3.3067</v>
      </c>
      <c r="E274" t="n">
        <v>30.24</v>
      </c>
      <c r="F274" t="n">
        <v>27.29</v>
      </c>
      <c r="G274" t="n">
        <v>96.33</v>
      </c>
      <c r="H274" t="n">
        <v>1.41</v>
      </c>
      <c r="I274" t="n">
        <v>17</v>
      </c>
      <c r="J274" t="n">
        <v>188.66</v>
      </c>
      <c r="K274" t="n">
        <v>51.39</v>
      </c>
      <c r="L274" t="n">
        <v>15</v>
      </c>
      <c r="M274" t="n">
        <v>15</v>
      </c>
      <c r="N274" t="n">
        <v>37.27</v>
      </c>
      <c r="O274" t="n">
        <v>23502.4</v>
      </c>
      <c r="P274" t="n">
        <v>329.15</v>
      </c>
      <c r="Q274" t="n">
        <v>446.56</v>
      </c>
      <c r="R274" t="n">
        <v>66.28</v>
      </c>
      <c r="S274" t="n">
        <v>40.63</v>
      </c>
      <c r="T274" t="n">
        <v>7707.17</v>
      </c>
      <c r="U274" t="n">
        <v>0.61</v>
      </c>
      <c r="V274" t="n">
        <v>0.76</v>
      </c>
      <c r="W274" t="n">
        <v>2.64</v>
      </c>
      <c r="X274" t="n">
        <v>0.47</v>
      </c>
      <c r="Y274" t="n">
        <v>0.5</v>
      </c>
      <c r="Z274" t="n">
        <v>10</v>
      </c>
    </row>
    <row r="275">
      <c r="A275" t="n">
        <v>15</v>
      </c>
      <c r="B275" t="n">
        <v>85</v>
      </c>
      <c r="C275" t="inlineStr">
        <is>
          <t xml:space="preserve">CONCLUIDO	</t>
        </is>
      </c>
      <c r="D275" t="n">
        <v>3.3147</v>
      </c>
      <c r="E275" t="n">
        <v>30.17</v>
      </c>
      <c r="F275" t="n">
        <v>27.25</v>
      </c>
      <c r="G275" t="n">
        <v>102.2</v>
      </c>
      <c r="H275" t="n">
        <v>1.49</v>
      </c>
      <c r="I275" t="n">
        <v>16</v>
      </c>
      <c r="J275" t="n">
        <v>190.19</v>
      </c>
      <c r="K275" t="n">
        <v>51.39</v>
      </c>
      <c r="L275" t="n">
        <v>16</v>
      </c>
      <c r="M275" t="n">
        <v>14</v>
      </c>
      <c r="N275" t="n">
        <v>37.79</v>
      </c>
      <c r="O275" t="n">
        <v>23690.52</v>
      </c>
      <c r="P275" t="n">
        <v>327.89</v>
      </c>
      <c r="Q275" t="n">
        <v>446.56</v>
      </c>
      <c r="R275" t="n">
        <v>65.16</v>
      </c>
      <c r="S275" t="n">
        <v>40.63</v>
      </c>
      <c r="T275" t="n">
        <v>7151.39</v>
      </c>
      <c r="U275" t="n">
        <v>0.62</v>
      </c>
      <c r="V275" t="n">
        <v>0.76</v>
      </c>
      <c r="W275" t="n">
        <v>2.63</v>
      </c>
      <c r="X275" t="n">
        <v>0.43</v>
      </c>
      <c r="Y275" t="n">
        <v>0.5</v>
      </c>
      <c r="Z275" t="n">
        <v>10</v>
      </c>
    </row>
    <row r="276">
      <c r="A276" t="n">
        <v>16</v>
      </c>
      <c r="B276" t="n">
        <v>85</v>
      </c>
      <c r="C276" t="inlineStr">
        <is>
          <t xml:space="preserve">CONCLUIDO	</t>
        </is>
      </c>
      <c r="D276" t="n">
        <v>3.3219</v>
      </c>
      <c r="E276" t="n">
        <v>30.1</v>
      </c>
      <c r="F276" t="n">
        <v>27.22</v>
      </c>
      <c r="G276" t="n">
        <v>108.89</v>
      </c>
      <c r="H276" t="n">
        <v>1.57</v>
      </c>
      <c r="I276" t="n">
        <v>15</v>
      </c>
      <c r="J276" t="n">
        <v>191.72</v>
      </c>
      <c r="K276" t="n">
        <v>51.39</v>
      </c>
      <c r="L276" t="n">
        <v>17</v>
      </c>
      <c r="M276" t="n">
        <v>13</v>
      </c>
      <c r="N276" t="n">
        <v>38.33</v>
      </c>
      <c r="O276" t="n">
        <v>23879.37</v>
      </c>
      <c r="P276" t="n">
        <v>326.13</v>
      </c>
      <c r="Q276" t="n">
        <v>446.56</v>
      </c>
      <c r="R276" t="n">
        <v>64.13</v>
      </c>
      <c r="S276" t="n">
        <v>40.63</v>
      </c>
      <c r="T276" t="n">
        <v>6639.23</v>
      </c>
      <c r="U276" t="n">
        <v>0.63</v>
      </c>
      <c r="V276" t="n">
        <v>0.76</v>
      </c>
      <c r="W276" t="n">
        <v>2.63</v>
      </c>
      <c r="X276" t="n">
        <v>0.4</v>
      </c>
      <c r="Y276" t="n">
        <v>0.5</v>
      </c>
      <c r="Z276" t="n">
        <v>10</v>
      </c>
    </row>
    <row r="277">
      <c r="A277" t="n">
        <v>17</v>
      </c>
      <c r="B277" t="n">
        <v>85</v>
      </c>
      <c r="C277" t="inlineStr">
        <is>
          <t xml:space="preserve">CONCLUIDO	</t>
        </is>
      </c>
      <c r="D277" t="n">
        <v>3.3274</v>
      </c>
      <c r="E277" t="n">
        <v>30.05</v>
      </c>
      <c r="F277" t="n">
        <v>27.21</v>
      </c>
      <c r="G277" t="n">
        <v>116.6</v>
      </c>
      <c r="H277" t="n">
        <v>1.65</v>
      </c>
      <c r="I277" t="n">
        <v>14</v>
      </c>
      <c r="J277" t="n">
        <v>193.26</v>
      </c>
      <c r="K277" t="n">
        <v>51.39</v>
      </c>
      <c r="L277" t="n">
        <v>18</v>
      </c>
      <c r="M277" t="n">
        <v>12</v>
      </c>
      <c r="N277" t="n">
        <v>38.86</v>
      </c>
      <c r="O277" t="n">
        <v>24068.93</v>
      </c>
      <c r="P277" t="n">
        <v>325.09</v>
      </c>
      <c r="Q277" t="n">
        <v>446.56</v>
      </c>
      <c r="R277" t="n">
        <v>63.58</v>
      </c>
      <c r="S277" t="n">
        <v>40.63</v>
      </c>
      <c r="T277" t="n">
        <v>6367.63</v>
      </c>
      <c r="U277" t="n">
        <v>0.64</v>
      </c>
      <c r="V277" t="n">
        <v>0.76</v>
      </c>
      <c r="W277" t="n">
        <v>2.63</v>
      </c>
      <c r="X277" t="n">
        <v>0.38</v>
      </c>
      <c r="Y277" t="n">
        <v>0.5</v>
      </c>
      <c r="Z277" t="n">
        <v>10</v>
      </c>
    </row>
    <row r="278">
      <c r="A278" t="n">
        <v>18</v>
      </c>
      <c r="B278" t="n">
        <v>85</v>
      </c>
      <c r="C278" t="inlineStr">
        <is>
          <t xml:space="preserve">CONCLUIDO	</t>
        </is>
      </c>
      <c r="D278" t="n">
        <v>3.3282</v>
      </c>
      <c r="E278" t="n">
        <v>30.05</v>
      </c>
      <c r="F278" t="n">
        <v>27.2</v>
      </c>
      <c r="G278" t="n">
        <v>116.57</v>
      </c>
      <c r="H278" t="n">
        <v>1.73</v>
      </c>
      <c r="I278" t="n">
        <v>14</v>
      </c>
      <c r="J278" t="n">
        <v>194.8</v>
      </c>
      <c r="K278" t="n">
        <v>51.39</v>
      </c>
      <c r="L278" t="n">
        <v>19</v>
      </c>
      <c r="M278" t="n">
        <v>12</v>
      </c>
      <c r="N278" t="n">
        <v>39.41</v>
      </c>
      <c r="O278" t="n">
        <v>24259.23</v>
      </c>
      <c r="P278" t="n">
        <v>322.48</v>
      </c>
      <c r="Q278" t="n">
        <v>446.56</v>
      </c>
      <c r="R278" t="n">
        <v>63.34</v>
      </c>
      <c r="S278" t="n">
        <v>40.63</v>
      </c>
      <c r="T278" t="n">
        <v>6249.7</v>
      </c>
      <c r="U278" t="n">
        <v>0.64</v>
      </c>
      <c r="V278" t="n">
        <v>0.76</v>
      </c>
      <c r="W278" t="n">
        <v>2.63</v>
      </c>
      <c r="X278" t="n">
        <v>0.37</v>
      </c>
      <c r="Y278" t="n">
        <v>0.5</v>
      </c>
      <c r="Z278" t="n">
        <v>10</v>
      </c>
    </row>
    <row r="279">
      <c r="A279" t="n">
        <v>19</v>
      </c>
      <c r="B279" t="n">
        <v>85</v>
      </c>
      <c r="C279" t="inlineStr">
        <is>
          <t xml:space="preserve">CONCLUIDO	</t>
        </is>
      </c>
      <c r="D279" t="n">
        <v>3.3353</v>
      </c>
      <c r="E279" t="n">
        <v>29.98</v>
      </c>
      <c r="F279" t="n">
        <v>27.17</v>
      </c>
      <c r="G279" t="n">
        <v>125.4</v>
      </c>
      <c r="H279" t="n">
        <v>1.81</v>
      </c>
      <c r="I279" t="n">
        <v>13</v>
      </c>
      <c r="J279" t="n">
        <v>196.35</v>
      </c>
      <c r="K279" t="n">
        <v>51.39</v>
      </c>
      <c r="L279" t="n">
        <v>20</v>
      </c>
      <c r="M279" t="n">
        <v>11</v>
      </c>
      <c r="N279" t="n">
        <v>39.96</v>
      </c>
      <c r="O279" t="n">
        <v>24450.27</v>
      </c>
      <c r="P279" t="n">
        <v>323.18</v>
      </c>
      <c r="Q279" t="n">
        <v>446.56</v>
      </c>
      <c r="R279" t="n">
        <v>62.44</v>
      </c>
      <c r="S279" t="n">
        <v>40.63</v>
      </c>
      <c r="T279" t="n">
        <v>5804.84</v>
      </c>
      <c r="U279" t="n">
        <v>0.65</v>
      </c>
      <c r="V279" t="n">
        <v>0.76</v>
      </c>
      <c r="W279" t="n">
        <v>2.63</v>
      </c>
      <c r="X279" t="n">
        <v>0.34</v>
      </c>
      <c r="Y279" t="n">
        <v>0.5</v>
      </c>
      <c r="Z279" t="n">
        <v>10</v>
      </c>
    </row>
    <row r="280">
      <c r="A280" t="n">
        <v>20</v>
      </c>
      <c r="B280" t="n">
        <v>85</v>
      </c>
      <c r="C280" t="inlineStr">
        <is>
          <t xml:space="preserve">CONCLUIDO	</t>
        </is>
      </c>
      <c r="D280" t="n">
        <v>3.343</v>
      </c>
      <c r="E280" t="n">
        <v>29.91</v>
      </c>
      <c r="F280" t="n">
        <v>27.13</v>
      </c>
      <c r="G280" t="n">
        <v>135.67</v>
      </c>
      <c r="H280" t="n">
        <v>1.88</v>
      </c>
      <c r="I280" t="n">
        <v>12</v>
      </c>
      <c r="J280" t="n">
        <v>197.9</v>
      </c>
      <c r="K280" t="n">
        <v>51.39</v>
      </c>
      <c r="L280" t="n">
        <v>21</v>
      </c>
      <c r="M280" t="n">
        <v>10</v>
      </c>
      <c r="N280" t="n">
        <v>40.51</v>
      </c>
      <c r="O280" t="n">
        <v>24642.07</v>
      </c>
      <c r="P280" t="n">
        <v>319.99</v>
      </c>
      <c r="Q280" t="n">
        <v>446.56</v>
      </c>
      <c r="R280" t="n">
        <v>61.15</v>
      </c>
      <c r="S280" t="n">
        <v>40.63</v>
      </c>
      <c r="T280" t="n">
        <v>5165.9</v>
      </c>
      <c r="U280" t="n">
        <v>0.66</v>
      </c>
      <c r="V280" t="n">
        <v>0.77</v>
      </c>
      <c r="W280" t="n">
        <v>2.63</v>
      </c>
      <c r="X280" t="n">
        <v>0.31</v>
      </c>
      <c r="Y280" t="n">
        <v>0.5</v>
      </c>
      <c r="Z280" t="n">
        <v>10</v>
      </c>
    </row>
    <row r="281">
      <c r="A281" t="n">
        <v>21</v>
      </c>
      <c r="B281" t="n">
        <v>85</v>
      </c>
      <c r="C281" t="inlineStr">
        <is>
          <t xml:space="preserve">CONCLUIDO	</t>
        </is>
      </c>
      <c r="D281" t="n">
        <v>3.3419</v>
      </c>
      <c r="E281" t="n">
        <v>29.92</v>
      </c>
      <c r="F281" t="n">
        <v>27.14</v>
      </c>
      <c r="G281" t="n">
        <v>135.72</v>
      </c>
      <c r="H281" t="n">
        <v>1.96</v>
      </c>
      <c r="I281" t="n">
        <v>12</v>
      </c>
      <c r="J281" t="n">
        <v>199.46</v>
      </c>
      <c r="K281" t="n">
        <v>51.39</v>
      </c>
      <c r="L281" t="n">
        <v>22</v>
      </c>
      <c r="M281" t="n">
        <v>10</v>
      </c>
      <c r="N281" t="n">
        <v>41.07</v>
      </c>
      <c r="O281" t="n">
        <v>24834.62</v>
      </c>
      <c r="P281" t="n">
        <v>319.81</v>
      </c>
      <c r="Q281" t="n">
        <v>446.57</v>
      </c>
      <c r="R281" t="n">
        <v>61.45</v>
      </c>
      <c r="S281" t="n">
        <v>40.63</v>
      </c>
      <c r="T281" t="n">
        <v>5313.29</v>
      </c>
      <c r="U281" t="n">
        <v>0.66</v>
      </c>
      <c r="V281" t="n">
        <v>0.77</v>
      </c>
      <c r="W281" t="n">
        <v>2.63</v>
      </c>
      <c r="X281" t="n">
        <v>0.32</v>
      </c>
      <c r="Y281" t="n">
        <v>0.5</v>
      </c>
      <c r="Z281" t="n">
        <v>10</v>
      </c>
    </row>
    <row r="282">
      <c r="A282" t="n">
        <v>22</v>
      </c>
      <c r="B282" t="n">
        <v>85</v>
      </c>
      <c r="C282" t="inlineStr">
        <is>
          <t xml:space="preserve">CONCLUIDO	</t>
        </is>
      </c>
      <c r="D282" t="n">
        <v>3.3504</v>
      </c>
      <c r="E282" t="n">
        <v>29.85</v>
      </c>
      <c r="F282" t="n">
        <v>27.1</v>
      </c>
      <c r="G282" t="n">
        <v>147.83</v>
      </c>
      <c r="H282" t="n">
        <v>2.03</v>
      </c>
      <c r="I282" t="n">
        <v>11</v>
      </c>
      <c r="J282" t="n">
        <v>201.03</v>
      </c>
      <c r="K282" t="n">
        <v>51.39</v>
      </c>
      <c r="L282" t="n">
        <v>23</v>
      </c>
      <c r="M282" t="n">
        <v>9</v>
      </c>
      <c r="N282" t="n">
        <v>41.64</v>
      </c>
      <c r="O282" t="n">
        <v>25027.94</v>
      </c>
      <c r="P282" t="n">
        <v>317.36</v>
      </c>
      <c r="Q282" t="n">
        <v>446.56</v>
      </c>
      <c r="R282" t="n">
        <v>60.1</v>
      </c>
      <c r="S282" t="n">
        <v>40.63</v>
      </c>
      <c r="T282" t="n">
        <v>4644.69</v>
      </c>
      <c r="U282" t="n">
        <v>0.68</v>
      </c>
      <c r="V282" t="n">
        <v>0.77</v>
      </c>
      <c r="W282" t="n">
        <v>2.63</v>
      </c>
      <c r="X282" t="n">
        <v>0.27</v>
      </c>
      <c r="Y282" t="n">
        <v>0.5</v>
      </c>
      <c r="Z282" t="n">
        <v>10</v>
      </c>
    </row>
    <row r="283">
      <c r="A283" t="n">
        <v>23</v>
      </c>
      <c r="B283" t="n">
        <v>85</v>
      </c>
      <c r="C283" t="inlineStr">
        <is>
          <t xml:space="preserve">CONCLUIDO	</t>
        </is>
      </c>
      <c r="D283" t="n">
        <v>3.3481</v>
      </c>
      <c r="E283" t="n">
        <v>29.87</v>
      </c>
      <c r="F283" t="n">
        <v>27.12</v>
      </c>
      <c r="G283" t="n">
        <v>147.94</v>
      </c>
      <c r="H283" t="n">
        <v>2.1</v>
      </c>
      <c r="I283" t="n">
        <v>11</v>
      </c>
      <c r="J283" t="n">
        <v>202.61</v>
      </c>
      <c r="K283" t="n">
        <v>51.39</v>
      </c>
      <c r="L283" t="n">
        <v>24</v>
      </c>
      <c r="M283" t="n">
        <v>9</v>
      </c>
      <c r="N283" t="n">
        <v>42.21</v>
      </c>
      <c r="O283" t="n">
        <v>25222.04</v>
      </c>
      <c r="P283" t="n">
        <v>317.76</v>
      </c>
      <c r="Q283" t="n">
        <v>446.56</v>
      </c>
      <c r="R283" t="n">
        <v>60.84</v>
      </c>
      <c r="S283" t="n">
        <v>40.63</v>
      </c>
      <c r="T283" t="n">
        <v>5013.28</v>
      </c>
      <c r="U283" t="n">
        <v>0.67</v>
      </c>
      <c r="V283" t="n">
        <v>0.77</v>
      </c>
      <c r="W283" t="n">
        <v>2.63</v>
      </c>
      <c r="X283" t="n">
        <v>0.29</v>
      </c>
      <c r="Y283" t="n">
        <v>0.5</v>
      </c>
      <c r="Z283" t="n">
        <v>10</v>
      </c>
    </row>
    <row r="284">
      <c r="A284" t="n">
        <v>24</v>
      </c>
      <c r="B284" t="n">
        <v>85</v>
      </c>
      <c r="C284" t="inlineStr">
        <is>
          <t xml:space="preserve">CONCLUIDO	</t>
        </is>
      </c>
      <c r="D284" t="n">
        <v>3.3566</v>
      </c>
      <c r="E284" t="n">
        <v>29.79</v>
      </c>
      <c r="F284" t="n">
        <v>27.08</v>
      </c>
      <c r="G284" t="n">
        <v>162.49</v>
      </c>
      <c r="H284" t="n">
        <v>2.17</v>
      </c>
      <c r="I284" t="n">
        <v>10</v>
      </c>
      <c r="J284" t="n">
        <v>204.19</v>
      </c>
      <c r="K284" t="n">
        <v>51.39</v>
      </c>
      <c r="L284" t="n">
        <v>25</v>
      </c>
      <c r="M284" t="n">
        <v>8</v>
      </c>
      <c r="N284" t="n">
        <v>42.79</v>
      </c>
      <c r="O284" t="n">
        <v>25417.05</v>
      </c>
      <c r="P284" t="n">
        <v>314.22</v>
      </c>
      <c r="Q284" t="n">
        <v>446.56</v>
      </c>
      <c r="R284" t="n">
        <v>59.54</v>
      </c>
      <c r="S284" t="n">
        <v>40.63</v>
      </c>
      <c r="T284" t="n">
        <v>4369.08</v>
      </c>
      <c r="U284" t="n">
        <v>0.68</v>
      </c>
      <c r="V284" t="n">
        <v>0.77</v>
      </c>
      <c r="W284" t="n">
        <v>2.62</v>
      </c>
      <c r="X284" t="n">
        <v>0.25</v>
      </c>
      <c r="Y284" t="n">
        <v>0.5</v>
      </c>
      <c r="Z284" t="n">
        <v>10</v>
      </c>
    </row>
    <row r="285">
      <c r="A285" t="n">
        <v>25</v>
      </c>
      <c r="B285" t="n">
        <v>85</v>
      </c>
      <c r="C285" t="inlineStr">
        <is>
          <t xml:space="preserve">CONCLUIDO	</t>
        </is>
      </c>
      <c r="D285" t="n">
        <v>3.3555</v>
      </c>
      <c r="E285" t="n">
        <v>29.8</v>
      </c>
      <c r="F285" t="n">
        <v>27.09</v>
      </c>
      <c r="G285" t="n">
        <v>162.54</v>
      </c>
      <c r="H285" t="n">
        <v>2.24</v>
      </c>
      <c r="I285" t="n">
        <v>10</v>
      </c>
      <c r="J285" t="n">
        <v>205.77</v>
      </c>
      <c r="K285" t="n">
        <v>51.39</v>
      </c>
      <c r="L285" t="n">
        <v>26</v>
      </c>
      <c r="M285" t="n">
        <v>8</v>
      </c>
      <c r="N285" t="n">
        <v>43.38</v>
      </c>
      <c r="O285" t="n">
        <v>25612.75</v>
      </c>
      <c r="P285" t="n">
        <v>314.89</v>
      </c>
      <c r="Q285" t="n">
        <v>446.56</v>
      </c>
      <c r="R285" t="n">
        <v>59.93</v>
      </c>
      <c r="S285" t="n">
        <v>40.63</v>
      </c>
      <c r="T285" t="n">
        <v>4564.62</v>
      </c>
      <c r="U285" t="n">
        <v>0.68</v>
      </c>
      <c r="V285" t="n">
        <v>0.77</v>
      </c>
      <c r="W285" t="n">
        <v>2.62</v>
      </c>
      <c r="X285" t="n">
        <v>0.26</v>
      </c>
      <c r="Y285" t="n">
        <v>0.5</v>
      </c>
      <c r="Z285" t="n">
        <v>10</v>
      </c>
    </row>
    <row r="286">
      <c r="A286" t="n">
        <v>26</v>
      </c>
      <c r="B286" t="n">
        <v>85</v>
      </c>
      <c r="C286" t="inlineStr">
        <is>
          <t xml:space="preserve">CONCLUIDO	</t>
        </is>
      </c>
      <c r="D286" t="n">
        <v>3.3571</v>
      </c>
      <c r="E286" t="n">
        <v>29.79</v>
      </c>
      <c r="F286" t="n">
        <v>27.08</v>
      </c>
      <c r="G286" t="n">
        <v>162.46</v>
      </c>
      <c r="H286" t="n">
        <v>2.31</v>
      </c>
      <c r="I286" t="n">
        <v>10</v>
      </c>
      <c r="J286" t="n">
        <v>207.37</v>
      </c>
      <c r="K286" t="n">
        <v>51.39</v>
      </c>
      <c r="L286" t="n">
        <v>27</v>
      </c>
      <c r="M286" t="n">
        <v>8</v>
      </c>
      <c r="N286" t="n">
        <v>43.97</v>
      </c>
      <c r="O286" t="n">
        <v>25809.25</v>
      </c>
      <c r="P286" t="n">
        <v>312.69</v>
      </c>
      <c r="Q286" t="n">
        <v>446.56</v>
      </c>
      <c r="R286" t="n">
        <v>59.54</v>
      </c>
      <c r="S286" t="n">
        <v>40.63</v>
      </c>
      <c r="T286" t="n">
        <v>4370.5</v>
      </c>
      <c r="U286" t="n">
        <v>0.68</v>
      </c>
      <c r="V286" t="n">
        <v>0.77</v>
      </c>
      <c r="W286" t="n">
        <v>2.62</v>
      </c>
      <c r="X286" t="n">
        <v>0.25</v>
      </c>
      <c r="Y286" t="n">
        <v>0.5</v>
      </c>
      <c r="Z286" t="n">
        <v>10</v>
      </c>
    </row>
    <row r="287">
      <c r="A287" t="n">
        <v>27</v>
      </c>
      <c r="B287" t="n">
        <v>85</v>
      </c>
      <c r="C287" t="inlineStr">
        <is>
          <t xml:space="preserve">CONCLUIDO	</t>
        </is>
      </c>
      <c r="D287" t="n">
        <v>3.3643</v>
      </c>
      <c r="E287" t="n">
        <v>29.72</v>
      </c>
      <c r="F287" t="n">
        <v>27.05</v>
      </c>
      <c r="G287" t="n">
        <v>180.31</v>
      </c>
      <c r="H287" t="n">
        <v>2.38</v>
      </c>
      <c r="I287" t="n">
        <v>9</v>
      </c>
      <c r="J287" t="n">
        <v>208.97</v>
      </c>
      <c r="K287" t="n">
        <v>51.39</v>
      </c>
      <c r="L287" t="n">
        <v>28</v>
      </c>
      <c r="M287" t="n">
        <v>7</v>
      </c>
      <c r="N287" t="n">
        <v>44.57</v>
      </c>
      <c r="O287" t="n">
        <v>26006.56</v>
      </c>
      <c r="P287" t="n">
        <v>309.38</v>
      </c>
      <c r="Q287" t="n">
        <v>446.56</v>
      </c>
      <c r="R287" t="n">
        <v>58.43</v>
      </c>
      <c r="S287" t="n">
        <v>40.63</v>
      </c>
      <c r="T287" t="n">
        <v>3819.89</v>
      </c>
      <c r="U287" t="n">
        <v>0.7</v>
      </c>
      <c r="V287" t="n">
        <v>0.77</v>
      </c>
      <c r="W287" t="n">
        <v>2.62</v>
      </c>
      <c r="X287" t="n">
        <v>0.22</v>
      </c>
      <c r="Y287" t="n">
        <v>0.5</v>
      </c>
      <c r="Z287" t="n">
        <v>10</v>
      </c>
    </row>
    <row r="288">
      <c r="A288" t="n">
        <v>28</v>
      </c>
      <c r="B288" t="n">
        <v>85</v>
      </c>
      <c r="C288" t="inlineStr">
        <is>
          <t xml:space="preserve">CONCLUIDO	</t>
        </is>
      </c>
      <c r="D288" t="n">
        <v>3.3642</v>
      </c>
      <c r="E288" t="n">
        <v>29.72</v>
      </c>
      <c r="F288" t="n">
        <v>27.05</v>
      </c>
      <c r="G288" t="n">
        <v>180.31</v>
      </c>
      <c r="H288" t="n">
        <v>2.45</v>
      </c>
      <c r="I288" t="n">
        <v>9</v>
      </c>
      <c r="J288" t="n">
        <v>210.57</v>
      </c>
      <c r="K288" t="n">
        <v>51.39</v>
      </c>
      <c r="L288" t="n">
        <v>29</v>
      </c>
      <c r="M288" t="n">
        <v>7</v>
      </c>
      <c r="N288" t="n">
        <v>45.18</v>
      </c>
      <c r="O288" t="n">
        <v>26204.71</v>
      </c>
      <c r="P288" t="n">
        <v>311.59</v>
      </c>
      <c r="Q288" t="n">
        <v>446.56</v>
      </c>
      <c r="R288" t="n">
        <v>58.36</v>
      </c>
      <c r="S288" t="n">
        <v>40.63</v>
      </c>
      <c r="T288" t="n">
        <v>3786.24</v>
      </c>
      <c r="U288" t="n">
        <v>0.7</v>
      </c>
      <c r="V288" t="n">
        <v>0.77</v>
      </c>
      <c r="W288" t="n">
        <v>2.62</v>
      </c>
      <c r="X288" t="n">
        <v>0.22</v>
      </c>
      <c r="Y288" t="n">
        <v>0.5</v>
      </c>
      <c r="Z288" t="n">
        <v>10</v>
      </c>
    </row>
    <row r="289">
      <c r="A289" t="n">
        <v>29</v>
      </c>
      <c r="B289" t="n">
        <v>85</v>
      </c>
      <c r="C289" t="inlineStr">
        <is>
          <t xml:space="preserve">CONCLUIDO	</t>
        </is>
      </c>
      <c r="D289" t="n">
        <v>3.3636</v>
      </c>
      <c r="E289" t="n">
        <v>29.73</v>
      </c>
      <c r="F289" t="n">
        <v>27.05</v>
      </c>
      <c r="G289" t="n">
        <v>180.35</v>
      </c>
      <c r="H289" t="n">
        <v>2.51</v>
      </c>
      <c r="I289" t="n">
        <v>9</v>
      </c>
      <c r="J289" t="n">
        <v>212.19</v>
      </c>
      <c r="K289" t="n">
        <v>51.39</v>
      </c>
      <c r="L289" t="n">
        <v>30</v>
      </c>
      <c r="M289" t="n">
        <v>7</v>
      </c>
      <c r="N289" t="n">
        <v>45.79</v>
      </c>
      <c r="O289" t="n">
        <v>26403.69</v>
      </c>
      <c r="P289" t="n">
        <v>309.79</v>
      </c>
      <c r="Q289" t="n">
        <v>446.56</v>
      </c>
      <c r="R289" t="n">
        <v>58.66</v>
      </c>
      <c r="S289" t="n">
        <v>40.63</v>
      </c>
      <c r="T289" t="n">
        <v>3933.75</v>
      </c>
      <c r="U289" t="n">
        <v>0.6899999999999999</v>
      </c>
      <c r="V289" t="n">
        <v>0.77</v>
      </c>
      <c r="W289" t="n">
        <v>2.62</v>
      </c>
      <c r="X289" t="n">
        <v>0.22</v>
      </c>
      <c r="Y289" t="n">
        <v>0.5</v>
      </c>
      <c r="Z289" t="n">
        <v>10</v>
      </c>
    </row>
    <row r="290">
      <c r="A290" t="n">
        <v>30</v>
      </c>
      <c r="B290" t="n">
        <v>85</v>
      </c>
      <c r="C290" t="inlineStr">
        <is>
          <t xml:space="preserve">CONCLUIDO	</t>
        </is>
      </c>
      <c r="D290" t="n">
        <v>3.3628</v>
      </c>
      <c r="E290" t="n">
        <v>29.74</v>
      </c>
      <c r="F290" t="n">
        <v>27.06</v>
      </c>
      <c r="G290" t="n">
        <v>180.4</v>
      </c>
      <c r="H290" t="n">
        <v>2.58</v>
      </c>
      <c r="I290" t="n">
        <v>9</v>
      </c>
      <c r="J290" t="n">
        <v>213.81</v>
      </c>
      <c r="K290" t="n">
        <v>51.39</v>
      </c>
      <c r="L290" t="n">
        <v>31</v>
      </c>
      <c r="M290" t="n">
        <v>7</v>
      </c>
      <c r="N290" t="n">
        <v>46.41</v>
      </c>
      <c r="O290" t="n">
        <v>26603.52</v>
      </c>
      <c r="P290" t="n">
        <v>307.14</v>
      </c>
      <c r="Q290" t="n">
        <v>446.56</v>
      </c>
      <c r="R290" t="n">
        <v>58.76</v>
      </c>
      <c r="S290" t="n">
        <v>40.63</v>
      </c>
      <c r="T290" t="n">
        <v>3985.76</v>
      </c>
      <c r="U290" t="n">
        <v>0.6899999999999999</v>
      </c>
      <c r="V290" t="n">
        <v>0.77</v>
      </c>
      <c r="W290" t="n">
        <v>2.62</v>
      </c>
      <c r="X290" t="n">
        <v>0.23</v>
      </c>
      <c r="Y290" t="n">
        <v>0.5</v>
      </c>
      <c r="Z290" t="n">
        <v>10</v>
      </c>
    </row>
    <row r="291">
      <c r="A291" t="n">
        <v>31</v>
      </c>
      <c r="B291" t="n">
        <v>85</v>
      </c>
      <c r="C291" t="inlineStr">
        <is>
          <t xml:space="preserve">CONCLUIDO	</t>
        </is>
      </c>
      <c r="D291" t="n">
        <v>3.3714</v>
      </c>
      <c r="E291" t="n">
        <v>29.66</v>
      </c>
      <c r="F291" t="n">
        <v>27.02</v>
      </c>
      <c r="G291" t="n">
        <v>202.63</v>
      </c>
      <c r="H291" t="n">
        <v>2.64</v>
      </c>
      <c r="I291" t="n">
        <v>8</v>
      </c>
      <c r="J291" t="n">
        <v>215.43</v>
      </c>
      <c r="K291" t="n">
        <v>51.39</v>
      </c>
      <c r="L291" t="n">
        <v>32</v>
      </c>
      <c r="M291" t="n">
        <v>6</v>
      </c>
      <c r="N291" t="n">
        <v>47.04</v>
      </c>
      <c r="O291" t="n">
        <v>26804.21</v>
      </c>
      <c r="P291" t="n">
        <v>305.4</v>
      </c>
      <c r="Q291" t="n">
        <v>446.56</v>
      </c>
      <c r="R291" t="n">
        <v>57.39</v>
      </c>
      <c r="S291" t="n">
        <v>40.63</v>
      </c>
      <c r="T291" t="n">
        <v>3304.13</v>
      </c>
      <c r="U291" t="n">
        <v>0.71</v>
      </c>
      <c r="V291" t="n">
        <v>0.77</v>
      </c>
      <c r="W291" t="n">
        <v>2.62</v>
      </c>
      <c r="X291" t="n">
        <v>0.19</v>
      </c>
      <c r="Y291" t="n">
        <v>0.5</v>
      </c>
      <c r="Z291" t="n">
        <v>10</v>
      </c>
    </row>
    <row r="292">
      <c r="A292" t="n">
        <v>32</v>
      </c>
      <c r="B292" t="n">
        <v>85</v>
      </c>
      <c r="C292" t="inlineStr">
        <is>
          <t xml:space="preserve">CONCLUIDO	</t>
        </is>
      </c>
      <c r="D292" t="n">
        <v>3.3718</v>
      </c>
      <c r="E292" t="n">
        <v>29.66</v>
      </c>
      <c r="F292" t="n">
        <v>27.01</v>
      </c>
      <c r="G292" t="n">
        <v>202.61</v>
      </c>
      <c r="H292" t="n">
        <v>2.7</v>
      </c>
      <c r="I292" t="n">
        <v>8</v>
      </c>
      <c r="J292" t="n">
        <v>217.07</v>
      </c>
      <c r="K292" t="n">
        <v>51.39</v>
      </c>
      <c r="L292" t="n">
        <v>33</v>
      </c>
      <c r="M292" t="n">
        <v>6</v>
      </c>
      <c r="N292" t="n">
        <v>47.68</v>
      </c>
      <c r="O292" t="n">
        <v>27005.77</v>
      </c>
      <c r="P292" t="n">
        <v>305.93</v>
      </c>
      <c r="Q292" t="n">
        <v>446.56</v>
      </c>
      <c r="R292" t="n">
        <v>57.28</v>
      </c>
      <c r="S292" t="n">
        <v>40.63</v>
      </c>
      <c r="T292" t="n">
        <v>3248.94</v>
      </c>
      <c r="U292" t="n">
        <v>0.71</v>
      </c>
      <c r="V292" t="n">
        <v>0.77</v>
      </c>
      <c r="W292" t="n">
        <v>2.62</v>
      </c>
      <c r="X292" t="n">
        <v>0.19</v>
      </c>
      <c r="Y292" t="n">
        <v>0.5</v>
      </c>
      <c r="Z292" t="n">
        <v>10</v>
      </c>
    </row>
    <row r="293">
      <c r="A293" t="n">
        <v>33</v>
      </c>
      <c r="B293" t="n">
        <v>85</v>
      </c>
      <c r="C293" t="inlineStr">
        <is>
          <t xml:space="preserve">CONCLUIDO	</t>
        </is>
      </c>
      <c r="D293" t="n">
        <v>3.3705</v>
      </c>
      <c r="E293" t="n">
        <v>29.67</v>
      </c>
      <c r="F293" t="n">
        <v>27.03</v>
      </c>
      <c r="G293" t="n">
        <v>202.69</v>
      </c>
      <c r="H293" t="n">
        <v>2.76</v>
      </c>
      <c r="I293" t="n">
        <v>8</v>
      </c>
      <c r="J293" t="n">
        <v>218.71</v>
      </c>
      <c r="K293" t="n">
        <v>51.39</v>
      </c>
      <c r="L293" t="n">
        <v>34</v>
      </c>
      <c r="M293" t="n">
        <v>6</v>
      </c>
      <c r="N293" t="n">
        <v>48.32</v>
      </c>
      <c r="O293" t="n">
        <v>27208.22</v>
      </c>
      <c r="P293" t="n">
        <v>304.1</v>
      </c>
      <c r="Q293" t="n">
        <v>446.56</v>
      </c>
      <c r="R293" t="n">
        <v>57.75</v>
      </c>
      <c r="S293" t="n">
        <v>40.63</v>
      </c>
      <c r="T293" t="n">
        <v>3485.25</v>
      </c>
      <c r="U293" t="n">
        <v>0.7</v>
      </c>
      <c r="V293" t="n">
        <v>0.77</v>
      </c>
      <c r="W293" t="n">
        <v>2.62</v>
      </c>
      <c r="X293" t="n">
        <v>0.2</v>
      </c>
      <c r="Y293" t="n">
        <v>0.5</v>
      </c>
      <c r="Z293" t="n">
        <v>10</v>
      </c>
    </row>
    <row r="294">
      <c r="A294" t="n">
        <v>34</v>
      </c>
      <c r="B294" t="n">
        <v>85</v>
      </c>
      <c r="C294" t="inlineStr">
        <is>
          <t xml:space="preserve">CONCLUIDO	</t>
        </is>
      </c>
      <c r="D294" t="n">
        <v>3.3704</v>
      </c>
      <c r="E294" t="n">
        <v>29.67</v>
      </c>
      <c r="F294" t="n">
        <v>27.03</v>
      </c>
      <c r="G294" t="n">
        <v>202.7</v>
      </c>
      <c r="H294" t="n">
        <v>2.82</v>
      </c>
      <c r="I294" t="n">
        <v>8</v>
      </c>
      <c r="J294" t="n">
        <v>220.36</v>
      </c>
      <c r="K294" t="n">
        <v>51.39</v>
      </c>
      <c r="L294" t="n">
        <v>35</v>
      </c>
      <c r="M294" t="n">
        <v>6</v>
      </c>
      <c r="N294" t="n">
        <v>48.97</v>
      </c>
      <c r="O294" t="n">
        <v>27411.55</v>
      </c>
      <c r="P294" t="n">
        <v>302.68</v>
      </c>
      <c r="Q294" t="n">
        <v>446.56</v>
      </c>
      <c r="R294" t="n">
        <v>57.75</v>
      </c>
      <c r="S294" t="n">
        <v>40.63</v>
      </c>
      <c r="T294" t="n">
        <v>3483.4</v>
      </c>
      <c r="U294" t="n">
        <v>0.7</v>
      </c>
      <c r="V294" t="n">
        <v>0.77</v>
      </c>
      <c r="W294" t="n">
        <v>2.62</v>
      </c>
      <c r="X294" t="n">
        <v>0.2</v>
      </c>
      <c r="Y294" t="n">
        <v>0.5</v>
      </c>
      <c r="Z294" t="n">
        <v>10</v>
      </c>
    </row>
    <row r="295">
      <c r="A295" t="n">
        <v>35</v>
      </c>
      <c r="B295" t="n">
        <v>85</v>
      </c>
      <c r="C295" t="inlineStr">
        <is>
          <t xml:space="preserve">CONCLUIDO	</t>
        </is>
      </c>
      <c r="D295" t="n">
        <v>3.3762</v>
      </c>
      <c r="E295" t="n">
        <v>29.62</v>
      </c>
      <c r="F295" t="n">
        <v>27.01</v>
      </c>
      <c r="G295" t="n">
        <v>231.51</v>
      </c>
      <c r="H295" t="n">
        <v>2.88</v>
      </c>
      <c r="I295" t="n">
        <v>7</v>
      </c>
      <c r="J295" t="n">
        <v>222.01</v>
      </c>
      <c r="K295" t="n">
        <v>51.39</v>
      </c>
      <c r="L295" t="n">
        <v>36</v>
      </c>
      <c r="M295" t="n">
        <v>5</v>
      </c>
      <c r="N295" t="n">
        <v>49.62</v>
      </c>
      <c r="O295" t="n">
        <v>27615.8</v>
      </c>
      <c r="P295" t="n">
        <v>299.61</v>
      </c>
      <c r="Q295" t="n">
        <v>446.56</v>
      </c>
      <c r="R295" t="n">
        <v>57.2</v>
      </c>
      <c r="S295" t="n">
        <v>40.63</v>
      </c>
      <c r="T295" t="n">
        <v>3217.36</v>
      </c>
      <c r="U295" t="n">
        <v>0.71</v>
      </c>
      <c r="V295" t="n">
        <v>0.77</v>
      </c>
      <c r="W295" t="n">
        <v>2.62</v>
      </c>
      <c r="X295" t="n">
        <v>0.18</v>
      </c>
      <c r="Y295" t="n">
        <v>0.5</v>
      </c>
      <c r="Z295" t="n">
        <v>10</v>
      </c>
    </row>
    <row r="296">
      <c r="A296" t="n">
        <v>36</v>
      </c>
      <c r="B296" t="n">
        <v>85</v>
      </c>
      <c r="C296" t="inlineStr">
        <is>
          <t xml:space="preserve">CONCLUIDO	</t>
        </is>
      </c>
      <c r="D296" t="n">
        <v>3.3763</v>
      </c>
      <c r="E296" t="n">
        <v>29.62</v>
      </c>
      <c r="F296" t="n">
        <v>27.01</v>
      </c>
      <c r="G296" t="n">
        <v>231.5</v>
      </c>
      <c r="H296" t="n">
        <v>2.94</v>
      </c>
      <c r="I296" t="n">
        <v>7</v>
      </c>
      <c r="J296" t="n">
        <v>223.68</v>
      </c>
      <c r="K296" t="n">
        <v>51.39</v>
      </c>
      <c r="L296" t="n">
        <v>37</v>
      </c>
      <c r="M296" t="n">
        <v>4</v>
      </c>
      <c r="N296" t="n">
        <v>50.29</v>
      </c>
      <c r="O296" t="n">
        <v>27821.09</v>
      </c>
      <c r="P296" t="n">
        <v>301.59</v>
      </c>
      <c r="Q296" t="n">
        <v>446.56</v>
      </c>
      <c r="R296" t="n">
        <v>57.1</v>
      </c>
      <c r="S296" t="n">
        <v>40.63</v>
      </c>
      <c r="T296" t="n">
        <v>3164.9</v>
      </c>
      <c r="U296" t="n">
        <v>0.71</v>
      </c>
      <c r="V296" t="n">
        <v>0.77</v>
      </c>
      <c r="W296" t="n">
        <v>2.62</v>
      </c>
      <c r="X296" t="n">
        <v>0.18</v>
      </c>
      <c r="Y296" t="n">
        <v>0.5</v>
      </c>
      <c r="Z296" t="n">
        <v>10</v>
      </c>
    </row>
    <row r="297">
      <c r="A297" t="n">
        <v>37</v>
      </c>
      <c r="B297" t="n">
        <v>85</v>
      </c>
      <c r="C297" t="inlineStr">
        <is>
          <t xml:space="preserve">CONCLUIDO	</t>
        </is>
      </c>
      <c r="D297" t="n">
        <v>3.3764</v>
      </c>
      <c r="E297" t="n">
        <v>29.62</v>
      </c>
      <c r="F297" t="n">
        <v>27.01</v>
      </c>
      <c r="G297" t="n">
        <v>231.5</v>
      </c>
      <c r="H297" t="n">
        <v>3</v>
      </c>
      <c r="I297" t="n">
        <v>7</v>
      </c>
      <c r="J297" t="n">
        <v>225.35</v>
      </c>
      <c r="K297" t="n">
        <v>51.39</v>
      </c>
      <c r="L297" t="n">
        <v>38</v>
      </c>
      <c r="M297" t="n">
        <v>4</v>
      </c>
      <c r="N297" t="n">
        <v>50.96</v>
      </c>
      <c r="O297" t="n">
        <v>28027.19</v>
      </c>
      <c r="P297" t="n">
        <v>303.53</v>
      </c>
      <c r="Q297" t="n">
        <v>446.56</v>
      </c>
      <c r="R297" t="n">
        <v>57.21</v>
      </c>
      <c r="S297" t="n">
        <v>40.63</v>
      </c>
      <c r="T297" t="n">
        <v>3222.25</v>
      </c>
      <c r="U297" t="n">
        <v>0.71</v>
      </c>
      <c r="V297" t="n">
        <v>0.77</v>
      </c>
      <c r="W297" t="n">
        <v>2.62</v>
      </c>
      <c r="X297" t="n">
        <v>0.18</v>
      </c>
      <c r="Y297" t="n">
        <v>0.5</v>
      </c>
      <c r="Z297" t="n">
        <v>10</v>
      </c>
    </row>
    <row r="298">
      <c r="A298" t="n">
        <v>38</v>
      </c>
      <c r="B298" t="n">
        <v>85</v>
      </c>
      <c r="C298" t="inlineStr">
        <is>
          <t xml:space="preserve">CONCLUIDO	</t>
        </is>
      </c>
      <c r="D298" t="n">
        <v>3.3766</v>
      </c>
      <c r="E298" t="n">
        <v>29.62</v>
      </c>
      <c r="F298" t="n">
        <v>27.01</v>
      </c>
      <c r="G298" t="n">
        <v>231.48</v>
      </c>
      <c r="H298" t="n">
        <v>3.05</v>
      </c>
      <c r="I298" t="n">
        <v>7</v>
      </c>
      <c r="J298" t="n">
        <v>227.03</v>
      </c>
      <c r="K298" t="n">
        <v>51.39</v>
      </c>
      <c r="L298" t="n">
        <v>39</v>
      </c>
      <c r="M298" t="n">
        <v>3</v>
      </c>
      <c r="N298" t="n">
        <v>51.64</v>
      </c>
      <c r="O298" t="n">
        <v>28234.24</v>
      </c>
      <c r="P298" t="n">
        <v>304.65</v>
      </c>
      <c r="Q298" t="n">
        <v>446.56</v>
      </c>
      <c r="R298" t="n">
        <v>56.94</v>
      </c>
      <c r="S298" t="n">
        <v>40.63</v>
      </c>
      <c r="T298" t="n">
        <v>3086.08</v>
      </c>
      <c r="U298" t="n">
        <v>0.71</v>
      </c>
      <c r="V298" t="n">
        <v>0.77</v>
      </c>
      <c r="W298" t="n">
        <v>2.62</v>
      </c>
      <c r="X298" t="n">
        <v>0.18</v>
      </c>
      <c r="Y298" t="n">
        <v>0.5</v>
      </c>
      <c r="Z298" t="n">
        <v>10</v>
      </c>
    </row>
    <row r="299">
      <c r="A299" t="n">
        <v>39</v>
      </c>
      <c r="B299" t="n">
        <v>85</v>
      </c>
      <c r="C299" t="inlineStr">
        <is>
          <t xml:space="preserve">CONCLUIDO	</t>
        </is>
      </c>
      <c r="D299" t="n">
        <v>3.3763</v>
      </c>
      <c r="E299" t="n">
        <v>29.62</v>
      </c>
      <c r="F299" t="n">
        <v>27.01</v>
      </c>
      <c r="G299" t="n">
        <v>231.5</v>
      </c>
      <c r="H299" t="n">
        <v>3.11</v>
      </c>
      <c r="I299" t="n">
        <v>7</v>
      </c>
      <c r="J299" t="n">
        <v>228.71</v>
      </c>
      <c r="K299" t="n">
        <v>51.39</v>
      </c>
      <c r="L299" t="n">
        <v>40</v>
      </c>
      <c r="M299" t="n">
        <v>2</v>
      </c>
      <c r="N299" t="n">
        <v>52.32</v>
      </c>
      <c r="O299" t="n">
        <v>28442.24</v>
      </c>
      <c r="P299" t="n">
        <v>305.7</v>
      </c>
      <c r="Q299" t="n">
        <v>446.56</v>
      </c>
      <c r="R299" t="n">
        <v>57.09</v>
      </c>
      <c r="S299" t="n">
        <v>40.63</v>
      </c>
      <c r="T299" t="n">
        <v>3162.11</v>
      </c>
      <c r="U299" t="n">
        <v>0.71</v>
      </c>
      <c r="V299" t="n">
        <v>0.77</v>
      </c>
      <c r="W299" t="n">
        <v>2.62</v>
      </c>
      <c r="X299" t="n">
        <v>0.18</v>
      </c>
      <c r="Y299" t="n">
        <v>0.5</v>
      </c>
      <c r="Z299" t="n">
        <v>10</v>
      </c>
    </row>
    <row r="300">
      <c r="A300" t="n">
        <v>0</v>
      </c>
      <c r="B300" t="n">
        <v>20</v>
      </c>
      <c r="C300" t="inlineStr">
        <is>
          <t xml:space="preserve">CONCLUIDO	</t>
        </is>
      </c>
      <c r="D300" t="n">
        <v>2.9801</v>
      </c>
      <c r="E300" t="n">
        <v>33.56</v>
      </c>
      <c r="F300" t="n">
        <v>30.32</v>
      </c>
      <c r="G300" t="n">
        <v>14.91</v>
      </c>
      <c r="H300" t="n">
        <v>0.34</v>
      </c>
      <c r="I300" t="n">
        <v>122</v>
      </c>
      <c r="J300" t="n">
        <v>51.33</v>
      </c>
      <c r="K300" t="n">
        <v>24.83</v>
      </c>
      <c r="L300" t="n">
        <v>1</v>
      </c>
      <c r="M300" t="n">
        <v>120</v>
      </c>
      <c r="N300" t="n">
        <v>5.51</v>
      </c>
      <c r="O300" t="n">
        <v>6564.78</v>
      </c>
      <c r="P300" t="n">
        <v>168.22</v>
      </c>
      <c r="Q300" t="n">
        <v>446.59</v>
      </c>
      <c r="R300" t="n">
        <v>164.61</v>
      </c>
      <c r="S300" t="n">
        <v>40.63</v>
      </c>
      <c r="T300" t="n">
        <v>56343.98</v>
      </c>
      <c r="U300" t="n">
        <v>0.25</v>
      </c>
      <c r="V300" t="n">
        <v>0.6899999999999999</v>
      </c>
      <c r="W300" t="n">
        <v>2.81</v>
      </c>
      <c r="X300" t="n">
        <v>3.49</v>
      </c>
      <c r="Y300" t="n">
        <v>0.5</v>
      </c>
      <c r="Z300" t="n">
        <v>10</v>
      </c>
    </row>
    <row r="301">
      <c r="A301" t="n">
        <v>1</v>
      </c>
      <c r="B301" t="n">
        <v>20</v>
      </c>
      <c r="C301" t="inlineStr">
        <is>
          <t xml:space="preserve">CONCLUIDO	</t>
        </is>
      </c>
      <c r="D301" t="n">
        <v>3.2418</v>
      </c>
      <c r="E301" t="n">
        <v>30.85</v>
      </c>
      <c r="F301" t="n">
        <v>28.41</v>
      </c>
      <c r="G301" t="n">
        <v>30.44</v>
      </c>
      <c r="H301" t="n">
        <v>0.66</v>
      </c>
      <c r="I301" t="n">
        <v>56</v>
      </c>
      <c r="J301" t="n">
        <v>52.47</v>
      </c>
      <c r="K301" t="n">
        <v>24.83</v>
      </c>
      <c r="L301" t="n">
        <v>2</v>
      </c>
      <c r="M301" t="n">
        <v>54</v>
      </c>
      <c r="N301" t="n">
        <v>5.64</v>
      </c>
      <c r="O301" t="n">
        <v>6705.1</v>
      </c>
      <c r="P301" t="n">
        <v>151.23</v>
      </c>
      <c r="Q301" t="n">
        <v>446.58</v>
      </c>
      <c r="R301" t="n">
        <v>102.82</v>
      </c>
      <c r="S301" t="n">
        <v>40.63</v>
      </c>
      <c r="T301" t="n">
        <v>25780.69</v>
      </c>
      <c r="U301" t="n">
        <v>0.4</v>
      </c>
      <c r="V301" t="n">
        <v>0.73</v>
      </c>
      <c r="W301" t="n">
        <v>2.7</v>
      </c>
      <c r="X301" t="n">
        <v>1.59</v>
      </c>
      <c r="Y301" t="n">
        <v>0.5</v>
      </c>
      <c r="Z301" t="n">
        <v>10</v>
      </c>
    </row>
    <row r="302">
      <c r="A302" t="n">
        <v>2</v>
      </c>
      <c r="B302" t="n">
        <v>20</v>
      </c>
      <c r="C302" t="inlineStr">
        <is>
          <t xml:space="preserve">CONCLUIDO	</t>
        </is>
      </c>
      <c r="D302" t="n">
        <v>3.3334</v>
      </c>
      <c r="E302" t="n">
        <v>30</v>
      </c>
      <c r="F302" t="n">
        <v>27.82</v>
      </c>
      <c r="G302" t="n">
        <v>47.7</v>
      </c>
      <c r="H302" t="n">
        <v>0.97</v>
      </c>
      <c r="I302" t="n">
        <v>35</v>
      </c>
      <c r="J302" t="n">
        <v>53.61</v>
      </c>
      <c r="K302" t="n">
        <v>24.83</v>
      </c>
      <c r="L302" t="n">
        <v>3</v>
      </c>
      <c r="M302" t="n">
        <v>33</v>
      </c>
      <c r="N302" t="n">
        <v>5.78</v>
      </c>
      <c r="O302" t="n">
        <v>6845.59</v>
      </c>
      <c r="P302" t="n">
        <v>140.87</v>
      </c>
      <c r="Q302" t="n">
        <v>446.58</v>
      </c>
      <c r="R302" t="n">
        <v>83.67</v>
      </c>
      <c r="S302" t="n">
        <v>40.63</v>
      </c>
      <c r="T302" t="n">
        <v>16308.61</v>
      </c>
      <c r="U302" t="n">
        <v>0.49</v>
      </c>
      <c r="V302" t="n">
        <v>0.75</v>
      </c>
      <c r="W302" t="n">
        <v>2.67</v>
      </c>
      <c r="X302" t="n">
        <v>1</v>
      </c>
      <c r="Y302" t="n">
        <v>0.5</v>
      </c>
      <c r="Z302" t="n">
        <v>10</v>
      </c>
    </row>
    <row r="303">
      <c r="A303" t="n">
        <v>3</v>
      </c>
      <c r="B303" t="n">
        <v>20</v>
      </c>
      <c r="C303" t="inlineStr">
        <is>
          <t xml:space="preserve">CONCLUIDO	</t>
        </is>
      </c>
      <c r="D303" t="n">
        <v>3.378</v>
      </c>
      <c r="E303" t="n">
        <v>29.6</v>
      </c>
      <c r="F303" t="n">
        <v>27.54</v>
      </c>
      <c r="G303" t="n">
        <v>63.55</v>
      </c>
      <c r="H303" t="n">
        <v>1.27</v>
      </c>
      <c r="I303" t="n">
        <v>26</v>
      </c>
      <c r="J303" t="n">
        <v>54.75</v>
      </c>
      <c r="K303" t="n">
        <v>24.83</v>
      </c>
      <c r="L303" t="n">
        <v>4</v>
      </c>
      <c r="M303" t="n">
        <v>17</v>
      </c>
      <c r="N303" t="n">
        <v>5.92</v>
      </c>
      <c r="O303" t="n">
        <v>6986.39</v>
      </c>
      <c r="P303" t="n">
        <v>133.26</v>
      </c>
      <c r="Q303" t="n">
        <v>446.6</v>
      </c>
      <c r="R303" t="n">
        <v>74.17</v>
      </c>
      <c r="S303" t="n">
        <v>40.63</v>
      </c>
      <c r="T303" t="n">
        <v>11605.33</v>
      </c>
      <c r="U303" t="n">
        <v>0.55</v>
      </c>
      <c r="V303" t="n">
        <v>0.75</v>
      </c>
      <c r="W303" t="n">
        <v>2.66</v>
      </c>
      <c r="X303" t="n">
        <v>0.71</v>
      </c>
      <c r="Y303" t="n">
        <v>0.5</v>
      </c>
      <c r="Z303" t="n">
        <v>10</v>
      </c>
    </row>
    <row r="304">
      <c r="A304" t="n">
        <v>4</v>
      </c>
      <c r="B304" t="n">
        <v>20</v>
      </c>
      <c r="C304" t="inlineStr">
        <is>
          <t xml:space="preserve">CONCLUIDO	</t>
        </is>
      </c>
      <c r="D304" t="n">
        <v>3.3855</v>
      </c>
      <c r="E304" t="n">
        <v>29.54</v>
      </c>
      <c r="F304" t="n">
        <v>27.5</v>
      </c>
      <c r="G304" t="n">
        <v>68.73999999999999</v>
      </c>
      <c r="H304" t="n">
        <v>1.55</v>
      </c>
      <c r="I304" t="n">
        <v>24</v>
      </c>
      <c r="J304" t="n">
        <v>55.89</v>
      </c>
      <c r="K304" t="n">
        <v>24.83</v>
      </c>
      <c r="L304" t="n">
        <v>5</v>
      </c>
      <c r="M304" t="n">
        <v>0</v>
      </c>
      <c r="N304" t="n">
        <v>6.07</v>
      </c>
      <c r="O304" t="n">
        <v>7127.49</v>
      </c>
      <c r="P304" t="n">
        <v>132.3</v>
      </c>
      <c r="Q304" t="n">
        <v>446.62</v>
      </c>
      <c r="R304" t="n">
        <v>72.13</v>
      </c>
      <c r="S304" t="n">
        <v>40.63</v>
      </c>
      <c r="T304" t="n">
        <v>10594.36</v>
      </c>
      <c r="U304" t="n">
        <v>0.5600000000000001</v>
      </c>
      <c r="V304" t="n">
        <v>0.76</v>
      </c>
      <c r="W304" t="n">
        <v>2.67</v>
      </c>
      <c r="X304" t="n">
        <v>0.67</v>
      </c>
      <c r="Y304" t="n">
        <v>0.5</v>
      </c>
      <c r="Z304" t="n">
        <v>10</v>
      </c>
    </row>
    <row r="305">
      <c r="A305" t="n">
        <v>0</v>
      </c>
      <c r="B305" t="n">
        <v>65</v>
      </c>
      <c r="C305" t="inlineStr">
        <is>
          <t xml:space="preserve">CONCLUIDO	</t>
        </is>
      </c>
      <c r="D305" t="n">
        <v>2.2356</v>
      </c>
      <c r="E305" t="n">
        <v>44.73</v>
      </c>
      <c r="F305" t="n">
        <v>35.01</v>
      </c>
      <c r="G305" t="n">
        <v>7.58</v>
      </c>
      <c r="H305" t="n">
        <v>0.13</v>
      </c>
      <c r="I305" t="n">
        <v>277</v>
      </c>
      <c r="J305" t="n">
        <v>133.21</v>
      </c>
      <c r="K305" t="n">
        <v>46.47</v>
      </c>
      <c r="L305" t="n">
        <v>1</v>
      </c>
      <c r="M305" t="n">
        <v>275</v>
      </c>
      <c r="N305" t="n">
        <v>20.75</v>
      </c>
      <c r="O305" t="n">
        <v>16663.42</v>
      </c>
      <c r="P305" t="n">
        <v>382.22</v>
      </c>
      <c r="Q305" t="n">
        <v>446.63</v>
      </c>
      <c r="R305" t="n">
        <v>317.85</v>
      </c>
      <c r="S305" t="n">
        <v>40.63</v>
      </c>
      <c r="T305" t="n">
        <v>132191.72</v>
      </c>
      <c r="U305" t="n">
        <v>0.13</v>
      </c>
      <c r="V305" t="n">
        <v>0.59</v>
      </c>
      <c r="W305" t="n">
        <v>3.07</v>
      </c>
      <c r="X305" t="n">
        <v>8.18</v>
      </c>
      <c r="Y305" t="n">
        <v>0.5</v>
      </c>
      <c r="Z305" t="n">
        <v>10</v>
      </c>
    </row>
    <row r="306">
      <c r="A306" t="n">
        <v>1</v>
      </c>
      <c r="B306" t="n">
        <v>65</v>
      </c>
      <c r="C306" t="inlineStr">
        <is>
          <t xml:space="preserve">CONCLUIDO	</t>
        </is>
      </c>
      <c r="D306" t="n">
        <v>2.803</v>
      </c>
      <c r="E306" t="n">
        <v>35.68</v>
      </c>
      <c r="F306" t="n">
        <v>30.26</v>
      </c>
      <c r="G306" t="n">
        <v>15.26</v>
      </c>
      <c r="H306" t="n">
        <v>0.26</v>
      </c>
      <c r="I306" t="n">
        <v>119</v>
      </c>
      <c r="J306" t="n">
        <v>134.55</v>
      </c>
      <c r="K306" t="n">
        <v>46.47</v>
      </c>
      <c r="L306" t="n">
        <v>2</v>
      </c>
      <c r="M306" t="n">
        <v>117</v>
      </c>
      <c r="N306" t="n">
        <v>21.09</v>
      </c>
      <c r="O306" t="n">
        <v>16828.84</v>
      </c>
      <c r="P306" t="n">
        <v>328.26</v>
      </c>
      <c r="Q306" t="n">
        <v>446.59</v>
      </c>
      <c r="R306" t="n">
        <v>162.45</v>
      </c>
      <c r="S306" t="n">
        <v>40.63</v>
      </c>
      <c r="T306" t="n">
        <v>55280.56</v>
      </c>
      <c r="U306" t="n">
        <v>0.25</v>
      </c>
      <c r="V306" t="n">
        <v>0.6899999999999999</v>
      </c>
      <c r="W306" t="n">
        <v>2.82</v>
      </c>
      <c r="X306" t="n">
        <v>3.43</v>
      </c>
      <c r="Y306" t="n">
        <v>0.5</v>
      </c>
      <c r="Z306" t="n">
        <v>10</v>
      </c>
    </row>
    <row r="307">
      <c r="A307" t="n">
        <v>2</v>
      </c>
      <c r="B307" t="n">
        <v>65</v>
      </c>
      <c r="C307" t="inlineStr">
        <is>
          <t xml:space="preserve">CONCLUIDO	</t>
        </is>
      </c>
      <c r="D307" t="n">
        <v>3.0085</v>
      </c>
      <c r="E307" t="n">
        <v>33.24</v>
      </c>
      <c r="F307" t="n">
        <v>28.99</v>
      </c>
      <c r="G307" t="n">
        <v>22.89</v>
      </c>
      <c r="H307" t="n">
        <v>0.39</v>
      </c>
      <c r="I307" t="n">
        <v>76</v>
      </c>
      <c r="J307" t="n">
        <v>135.9</v>
      </c>
      <c r="K307" t="n">
        <v>46.47</v>
      </c>
      <c r="L307" t="n">
        <v>3</v>
      </c>
      <c r="M307" t="n">
        <v>74</v>
      </c>
      <c r="N307" t="n">
        <v>21.43</v>
      </c>
      <c r="O307" t="n">
        <v>16994.64</v>
      </c>
      <c r="P307" t="n">
        <v>312.55</v>
      </c>
      <c r="Q307" t="n">
        <v>446.56</v>
      </c>
      <c r="R307" t="n">
        <v>121.87</v>
      </c>
      <c r="S307" t="n">
        <v>40.63</v>
      </c>
      <c r="T307" t="n">
        <v>35203.63</v>
      </c>
      <c r="U307" t="n">
        <v>0.33</v>
      </c>
      <c r="V307" t="n">
        <v>0.72</v>
      </c>
      <c r="W307" t="n">
        <v>2.73</v>
      </c>
      <c r="X307" t="n">
        <v>2.16</v>
      </c>
      <c r="Y307" t="n">
        <v>0.5</v>
      </c>
      <c r="Z307" t="n">
        <v>10</v>
      </c>
    </row>
    <row r="308">
      <c r="A308" t="n">
        <v>3</v>
      </c>
      <c r="B308" t="n">
        <v>65</v>
      </c>
      <c r="C308" t="inlineStr">
        <is>
          <t xml:space="preserve">CONCLUIDO	</t>
        </is>
      </c>
      <c r="D308" t="n">
        <v>3.1124</v>
      </c>
      <c r="E308" t="n">
        <v>32.13</v>
      </c>
      <c r="F308" t="n">
        <v>28.43</v>
      </c>
      <c r="G308" t="n">
        <v>30.46</v>
      </c>
      <c r="H308" t="n">
        <v>0.52</v>
      </c>
      <c r="I308" t="n">
        <v>56</v>
      </c>
      <c r="J308" t="n">
        <v>137.25</v>
      </c>
      <c r="K308" t="n">
        <v>46.47</v>
      </c>
      <c r="L308" t="n">
        <v>4</v>
      </c>
      <c r="M308" t="n">
        <v>54</v>
      </c>
      <c r="N308" t="n">
        <v>21.78</v>
      </c>
      <c r="O308" t="n">
        <v>17160.92</v>
      </c>
      <c r="P308" t="n">
        <v>304.55</v>
      </c>
      <c r="Q308" t="n">
        <v>446.57</v>
      </c>
      <c r="R308" t="n">
        <v>103.12</v>
      </c>
      <c r="S308" t="n">
        <v>40.63</v>
      </c>
      <c r="T308" t="n">
        <v>25929.09</v>
      </c>
      <c r="U308" t="n">
        <v>0.39</v>
      </c>
      <c r="V308" t="n">
        <v>0.73</v>
      </c>
      <c r="W308" t="n">
        <v>2.71</v>
      </c>
      <c r="X308" t="n">
        <v>1.6</v>
      </c>
      <c r="Y308" t="n">
        <v>0.5</v>
      </c>
      <c r="Z308" t="n">
        <v>10</v>
      </c>
    </row>
    <row r="309">
      <c r="A309" t="n">
        <v>4</v>
      </c>
      <c r="B309" t="n">
        <v>65</v>
      </c>
      <c r="C309" t="inlineStr">
        <is>
          <t xml:space="preserve">CONCLUIDO	</t>
        </is>
      </c>
      <c r="D309" t="n">
        <v>3.1813</v>
      </c>
      <c r="E309" t="n">
        <v>31.43</v>
      </c>
      <c r="F309" t="n">
        <v>28.06</v>
      </c>
      <c r="G309" t="n">
        <v>38.26</v>
      </c>
      <c r="H309" t="n">
        <v>0.64</v>
      </c>
      <c r="I309" t="n">
        <v>44</v>
      </c>
      <c r="J309" t="n">
        <v>138.6</v>
      </c>
      <c r="K309" t="n">
        <v>46.47</v>
      </c>
      <c r="L309" t="n">
        <v>5</v>
      </c>
      <c r="M309" t="n">
        <v>42</v>
      </c>
      <c r="N309" t="n">
        <v>22.13</v>
      </c>
      <c r="O309" t="n">
        <v>17327.69</v>
      </c>
      <c r="P309" t="n">
        <v>298.55</v>
      </c>
      <c r="Q309" t="n">
        <v>446.57</v>
      </c>
      <c r="R309" t="n">
        <v>91.14</v>
      </c>
      <c r="S309" t="n">
        <v>40.63</v>
      </c>
      <c r="T309" t="n">
        <v>19998.42</v>
      </c>
      <c r="U309" t="n">
        <v>0.45</v>
      </c>
      <c r="V309" t="n">
        <v>0.74</v>
      </c>
      <c r="W309" t="n">
        <v>2.69</v>
      </c>
      <c r="X309" t="n">
        <v>1.23</v>
      </c>
      <c r="Y309" t="n">
        <v>0.5</v>
      </c>
      <c r="Z309" t="n">
        <v>10</v>
      </c>
    </row>
    <row r="310">
      <c r="A310" t="n">
        <v>5</v>
      </c>
      <c r="B310" t="n">
        <v>65</v>
      </c>
      <c r="C310" t="inlineStr">
        <is>
          <t xml:space="preserve">CONCLUIDO	</t>
        </is>
      </c>
      <c r="D310" t="n">
        <v>3.2206</v>
      </c>
      <c r="E310" t="n">
        <v>31.05</v>
      </c>
      <c r="F310" t="n">
        <v>27.86</v>
      </c>
      <c r="G310" t="n">
        <v>45.18</v>
      </c>
      <c r="H310" t="n">
        <v>0.76</v>
      </c>
      <c r="I310" t="n">
        <v>37</v>
      </c>
      <c r="J310" t="n">
        <v>139.95</v>
      </c>
      <c r="K310" t="n">
        <v>46.47</v>
      </c>
      <c r="L310" t="n">
        <v>6</v>
      </c>
      <c r="M310" t="n">
        <v>35</v>
      </c>
      <c r="N310" t="n">
        <v>22.49</v>
      </c>
      <c r="O310" t="n">
        <v>17494.97</v>
      </c>
      <c r="P310" t="n">
        <v>295.15</v>
      </c>
      <c r="Q310" t="n">
        <v>446.57</v>
      </c>
      <c r="R310" t="n">
        <v>85.08</v>
      </c>
      <c r="S310" t="n">
        <v>40.63</v>
      </c>
      <c r="T310" t="n">
        <v>17005.84</v>
      </c>
      <c r="U310" t="n">
        <v>0.48</v>
      </c>
      <c r="V310" t="n">
        <v>0.75</v>
      </c>
      <c r="W310" t="n">
        <v>2.67</v>
      </c>
      <c r="X310" t="n">
        <v>1.03</v>
      </c>
      <c r="Y310" t="n">
        <v>0.5</v>
      </c>
      <c r="Z310" t="n">
        <v>10</v>
      </c>
    </row>
    <row r="311">
      <c r="A311" t="n">
        <v>6</v>
      </c>
      <c r="B311" t="n">
        <v>65</v>
      </c>
      <c r="C311" t="inlineStr">
        <is>
          <t xml:space="preserve">CONCLUIDO	</t>
        </is>
      </c>
      <c r="D311" t="n">
        <v>3.2544</v>
      </c>
      <c r="E311" t="n">
        <v>30.73</v>
      </c>
      <c r="F311" t="n">
        <v>27.7</v>
      </c>
      <c r="G311" t="n">
        <v>53.62</v>
      </c>
      <c r="H311" t="n">
        <v>0.88</v>
      </c>
      <c r="I311" t="n">
        <v>31</v>
      </c>
      <c r="J311" t="n">
        <v>141.31</v>
      </c>
      <c r="K311" t="n">
        <v>46.47</v>
      </c>
      <c r="L311" t="n">
        <v>7</v>
      </c>
      <c r="M311" t="n">
        <v>29</v>
      </c>
      <c r="N311" t="n">
        <v>22.85</v>
      </c>
      <c r="O311" t="n">
        <v>17662.75</v>
      </c>
      <c r="P311" t="n">
        <v>291.43</v>
      </c>
      <c r="Q311" t="n">
        <v>446.56</v>
      </c>
      <c r="R311" t="n">
        <v>79.87</v>
      </c>
      <c r="S311" t="n">
        <v>40.63</v>
      </c>
      <c r="T311" t="n">
        <v>14429.89</v>
      </c>
      <c r="U311" t="n">
        <v>0.51</v>
      </c>
      <c r="V311" t="n">
        <v>0.75</v>
      </c>
      <c r="W311" t="n">
        <v>2.66</v>
      </c>
      <c r="X311" t="n">
        <v>0.88</v>
      </c>
      <c r="Y311" t="n">
        <v>0.5</v>
      </c>
      <c r="Z311" t="n">
        <v>10</v>
      </c>
    </row>
    <row r="312">
      <c r="A312" t="n">
        <v>7</v>
      </c>
      <c r="B312" t="n">
        <v>65</v>
      </c>
      <c r="C312" t="inlineStr">
        <is>
          <t xml:space="preserve">CONCLUIDO	</t>
        </is>
      </c>
      <c r="D312" t="n">
        <v>3.278</v>
      </c>
      <c r="E312" t="n">
        <v>30.51</v>
      </c>
      <c r="F312" t="n">
        <v>27.59</v>
      </c>
      <c r="G312" t="n">
        <v>61.31</v>
      </c>
      <c r="H312" t="n">
        <v>0.99</v>
      </c>
      <c r="I312" t="n">
        <v>27</v>
      </c>
      <c r="J312" t="n">
        <v>142.68</v>
      </c>
      <c r="K312" t="n">
        <v>46.47</v>
      </c>
      <c r="L312" t="n">
        <v>8</v>
      </c>
      <c r="M312" t="n">
        <v>25</v>
      </c>
      <c r="N312" t="n">
        <v>23.21</v>
      </c>
      <c r="O312" t="n">
        <v>17831.04</v>
      </c>
      <c r="P312" t="n">
        <v>288.13</v>
      </c>
      <c r="Q312" t="n">
        <v>446.59</v>
      </c>
      <c r="R312" t="n">
        <v>75.98999999999999</v>
      </c>
      <c r="S312" t="n">
        <v>40.63</v>
      </c>
      <c r="T312" t="n">
        <v>12511.66</v>
      </c>
      <c r="U312" t="n">
        <v>0.53</v>
      </c>
      <c r="V312" t="n">
        <v>0.75</v>
      </c>
      <c r="W312" t="n">
        <v>2.66</v>
      </c>
      <c r="X312" t="n">
        <v>0.76</v>
      </c>
      <c r="Y312" t="n">
        <v>0.5</v>
      </c>
      <c r="Z312" t="n">
        <v>10</v>
      </c>
    </row>
    <row r="313">
      <c r="A313" t="n">
        <v>8</v>
      </c>
      <c r="B313" t="n">
        <v>65</v>
      </c>
      <c r="C313" t="inlineStr">
        <is>
          <t xml:space="preserve">CONCLUIDO	</t>
        </is>
      </c>
      <c r="D313" t="n">
        <v>3.2986</v>
      </c>
      <c r="E313" t="n">
        <v>30.32</v>
      </c>
      <c r="F313" t="n">
        <v>27.48</v>
      </c>
      <c r="G313" t="n">
        <v>68.70999999999999</v>
      </c>
      <c r="H313" t="n">
        <v>1.11</v>
      </c>
      <c r="I313" t="n">
        <v>24</v>
      </c>
      <c r="J313" t="n">
        <v>144.05</v>
      </c>
      <c r="K313" t="n">
        <v>46.47</v>
      </c>
      <c r="L313" t="n">
        <v>9</v>
      </c>
      <c r="M313" t="n">
        <v>22</v>
      </c>
      <c r="N313" t="n">
        <v>23.58</v>
      </c>
      <c r="O313" t="n">
        <v>17999.83</v>
      </c>
      <c r="P313" t="n">
        <v>285.16</v>
      </c>
      <c r="Q313" t="n">
        <v>446.57</v>
      </c>
      <c r="R313" t="n">
        <v>72.73999999999999</v>
      </c>
      <c r="S313" t="n">
        <v>40.63</v>
      </c>
      <c r="T313" t="n">
        <v>10898.22</v>
      </c>
      <c r="U313" t="n">
        <v>0.5600000000000001</v>
      </c>
      <c r="V313" t="n">
        <v>0.76</v>
      </c>
      <c r="W313" t="n">
        <v>2.64</v>
      </c>
      <c r="X313" t="n">
        <v>0.65</v>
      </c>
      <c r="Y313" t="n">
        <v>0.5</v>
      </c>
      <c r="Z313" t="n">
        <v>10</v>
      </c>
    </row>
    <row r="314">
      <c r="A314" t="n">
        <v>9</v>
      </c>
      <c r="B314" t="n">
        <v>65</v>
      </c>
      <c r="C314" t="inlineStr">
        <is>
          <t xml:space="preserve">CONCLUIDO	</t>
        </is>
      </c>
      <c r="D314" t="n">
        <v>3.3107</v>
      </c>
      <c r="E314" t="n">
        <v>30.21</v>
      </c>
      <c r="F314" t="n">
        <v>27.43</v>
      </c>
      <c r="G314" t="n">
        <v>74.8</v>
      </c>
      <c r="H314" t="n">
        <v>1.22</v>
      </c>
      <c r="I314" t="n">
        <v>22</v>
      </c>
      <c r="J314" t="n">
        <v>145.42</v>
      </c>
      <c r="K314" t="n">
        <v>46.47</v>
      </c>
      <c r="L314" t="n">
        <v>10</v>
      </c>
      <c r="M314" t="n">
        <v>20</v>
      </c>
      <c r="N314" t="n">
        <v>23.95</v>
      </c>
      <c r="O314" t="n">
        <v>18169.15</v>
      </c>
      <c r="P314" t="n">
        <v>281.83</v>
      </c>
      <c r="Q314" t="n">
        <v>446.6</v>
      </c>
      <c r="R314" t="n">
        <v>70.7</v>
      </c>
      <c r="S314" t="n">
        <v>40.63</v>
      </c>
      <c r="T314" t="n">
        <v>9892</v>
      </c>
      <c r="U314" t="n">
        <v>0.57</v>
      </c>
      <c r="V314" t="n">
        <v>0.76</v>
      </c>
      <c r="W314" t="n">
        <v>2.64</v>
      </c>
      <c r="X314" t="n">
        <v>0.6</v>
      </c>
      <c r="Y314" t="n">
        <v>0.5</v>
      </c>
      <c r="Z314" t="n">
        <v>10</v>
      </c>
    </row>
    <row r="315">
      <c r="A315" t="n">
        <v>10</v>
      </c>
      <c r="B315" t="n">
        <v>65</v>
      </c>
      <c r="C315" t="inlineStr">
        <is>
          <t xml:space="preserve">CONCLUIDO	</t>
        </is>
      </c>
      <c r="D315" t="n">
        <v>3.3222</v>
      </c>
      <c r="E315" t="n">
        <v>30.1</v>
      </c>
      <c r="F315" t="n">
        <v>27.38</v>
      </c>
      <c r="G315" t="n">
        <v>82.13</v>
      </c>
      <c r="H315" t="n">
        <v>1.33</v>
      </c>
      <c r="I315" t="n">
        <v>20</v>
      </c>
      <c r="J315" t="n">
        <v>146.8</v>
      </c>
      <c r="K315" t="n">
        <v>46.47</v>
      </c>
      <c r="L315" t="n">
        <v>11</v>
      </c>
      <c r="M315" t="n">
        <v>18</v>
      </c>
      <c r="N315" t="n">
        <v>24.33</v>
      </c>
      <c r="O315" t="n">
        <v>18338.99</v>
      </c>
      <c r="P315" t="n">
        <v>279.85</v>
      </c>
      <c r="Q315" t="n">
        <v>446.59</v>
      </c>
      <c r="R315" t="n">
        <v>69.12</v>
      </c>
      <c r="S315" t="n">
        <v>40.63</v>
      </c>
      <c r="T315" t="n">
        <v>9112.459999999999</v>
      </c>
      <c r="U315" t="n">
        <v>0.59</v>
      </c>
      <c r="V315" t="n">
        <v>0.76</v>
      </c>
      <c r="W315" t="n">
        <v>2.64</v>
      </c>
      <c r="X315" t="n">
        <v>0.55</v>
      </c>
      <c r="Y315" t="n">
        <v>0.5</v>
      </c>
      <c r="Z315" t="n">
        <v>10</v>
      </c>
    </row>
    <row r="316">
      <c r="A316" t="n">
        <v>11</v>
      </c>
      <c r="B316" t="n">
        <v>65</v>
      </c>
      <c r="C316" t="inlineStr">
        <is>
          <t xml:space="preserve">CONCLUIDO	</t>
        </is>
      </c>
      <c r="D316" t="n">
        <v>3.3362</v>
      </c>
      <c r="E316" t="n">
        <v>29.97</v>
      </c>
      <c r="F316" t="n">
        <v>27.3</v>
      </c>
      <c r="G316" t="n">
        <v>91.01000000000001</v>
      </c>
      <c r="H316" t="n">
        <v>1.43</v>
      </c>
      <c r="I316" t="n">
        <v>18</v>
      </c>
      <c r="J316" t="n">
        <v>148.18</v>
      </c>
      <c r="K316" t="n">
        <v>46.47</v>
      </c>
      <c r="L316" t="n">
        <v>12</v>
      </c>
      <c r="M316" t="n">
        <v>16</v>
      </c>
      <c r="N316" t="n">
        <v>24.71</v>
      </c>
      <c r="O316" t="n">
        <v>18509.36</v>
      </c>
      <c r="P316" t="n">
        <v>277.31</v>
      </c>
      <c r="Q316" t="n">
        <v>446.56</v>
      </c>
      <c r="R316" t="n">
        <v>66.7</v>
      </c>
      <c r="S316" t="n">
        <v>40.63</v>
      </c>
      <c r="T316" t="n">
        <v>7911.69</v>
      </c>
      <c r="U316" t="n">
        <v>0.61</v>
      </c>
      <c r="V316" t="n">
        <v>0.76</v>
      </c>
      <c r="W316" t="n">
        <v>2.64</v>
      </c>
      <c r="X316" t="n">
        <v>0.48</v>
      </c>
      <c r="Y316" t="n">
        <v>0.5</v>
      </c>
      <c r="Z316" t="n">
        <v>10</v>
      </c>
    </row>
    <row r="317">
      <c r="A317" t="n">
        <v>12</v>
      </c>
      <c r="B317" t="n">
        <v>65</v>
      </c>
      <c r="C317" t="inlineStr">
        <is>
          <t xml:space="preserve">CONCLUIDO	</t>
        </is>
      </c>
      <c r="D317" t="n">
        <v>3.3409</v>
      </c>
      <c r="E317" t="n">
        <v>29.93</v>
      </c>
      <c r="F317" t="n">
        <v>27.29</v>
      </c>
      <c r="G317" t="n">
        <v>96.31</v>
      </c>
      <c r="H317" t="n">
        <v>1.54</v>
      </c>
      <c r="I317" t="n">
        <v>17</v>
      </c>
      <c r="J317" t="n">
        <v>149.56</v>
      </c>
      <c r="K317" t="n">
        <v>46.47</v>
      </c>
      <c r="L317" t="n">
        <v>13</v>
      </c>
      <c r="M317" t="n">
        <v>15</v>
      </c>
      <c r="N317" t="n">
        <v>25.1</v>
      </c>
      <c r="O317" t="n">
        <v>18680.25</v>
      </c>
      <c r="P317" t="n">
        <v>274.99</v>
      </c>
      <c r="Q317" t="n">
        <v>446.56</v>
      </c>
      <c r="R317" t="n">
        <v>66.23999999999999</v>
      </c>
      <c r="S317" t="n">
        <v>40.63</v>
      </c>
      <c r="T317" t="n">
        <v>7685.67</v>
      </c>
      <c r="U317" t="n">
        <v>0.61</v>
      </c>
      <c r="V317" t="n">
        <v>0.76</v>
      </c>
      <c r="W317" t="n">
        <v>2.64</v>
      </c>
      <c r="X317" t="n">
        <v>0.46</v>
      </c>
      <c r="Y317" t="n">
        <v>0.5</v>
      </c>
      <c r="Z317" t="n">
        <v>10</v>
      </c>
    </row>
    <row r="318">
      <c r="A318" t="n">
        <v>13</v>
      </c>
      <c r="B318" t="n">
        <v>65</v>
      </c>
      <c r="C318" t="inlineStr">
        <is>
          <t xml:space="preserve">CONCLUIDO	</t>
        </is>
      </c>
      <c r="D318" t="n">
        <v>3.3562</v>
      </c>
      <c r="E318" t="n">
        <v>29.8</v>
      </c>
      <c r="F318" t="n">
        <v>27.21</v>
      </c>
      <c r="G318" t="n">
        <v>108.83</v>
      </c>
      <c r="H318" t="n">
        <v>1.64</v>
      </c>
      <c r="I318" t="n">
        <v>15</v>
      </c>
      <c r="J318" t="n">
        <v>150.95</v>
      </c>
      <c r="K318" t="n">
        <v>46.47</v>
      </c>
      <c r="L318" t="n">
        <v>14</v>
      </c>
      <c r="M318" t="n">
        <v>13</v>
      </c>
      <c r="N318" t="n">
        <v>25.49</v>
      </c>
      <c r="O318" t="n">
        <v>18851.69</v>
      </c>
      <c r="P318" t="n">
        <v>271.47</v>
      </c>
      <c r="Q318" t="n">
        <v>446.56</v>
      </c>
      <c r="R318" t="n">
        <v>63.51</v>
      </c>
      <c r="S318" t="n">
        <v>40.63</v>
      </c>
      <c r="T318" t="n">
        <v>6327.67</v>
      </c>
      <c r="U318" t="n">
        <v>0.64</v>
      </c>
      <c r="V318" t="n">
        <v>0.76</v>
      </c>
      <c r="W318" t="n">
        <v>2.63</v>
      </c>
      <c r="X318" t="n">
        <v>0.38</v>
      </c>
      <c r="Y318" t="n">
        <v>0.5</v>
      </c>
      <c r="Z318" t="n">
        <v>10</v>
      </c>
    </row>
    <row r="319">
      <c r="A319" t="n">
        <v>14</v>
      </c>
      <c r="B319" t="n">
        <v>65</v>
      </c>
      <c r="C319" t="inlineStr">
        <is>
          <t xml:space="preserve">CONCLUIDO	</t>
        </is>
      </c>
      <c r="D319" t="n">
        <v>3.36</v>
      </c>
      <c r="E319" t="n">
        <v>29.76</v>
      </c>
      <c r="F319" t="n">
        <v>27.2</v>
      </c>
      <c r="G319" t="n">
        <v>116.57</v>
      </c>
      <c r="H319" t="n">
        <v>1.74</v>
      </c>
      <c r="I319" t="n">
        <v>14</v>
      </c>
      <c r="J319" t="n">
        <v>152.35</v>
      </c>
      <c r="K319" t="n">
        <v>46.47</v>
      </c>
      <c r="L319" t="n">
        <v>15</v>
      </c>
      <c r="M319" t="n">
        <v>12</v>
      </c>
      <c r="N319" t="n">
        <v>25.88</v>
      </c>
      <c r="O319" t="n">
        <v>19023.66</v>
      </c>
      <c r="P319" t="n">
        <v>270.45</v>
      </c>
      <c r="Q319" t="n">
        <v>446.58</v>
      </c>
      <c r="R319" t="n">
        <v>63.38</v>
      </c>
      <c r="S319" t="n">
        <v>40.63</v>
      </c>
      <c r="T319" t="n">
        <v>6270.67</v>
      </c>
      <c r="U319" t="n">
        <v>0.64</v>
      </c>
      <c r="V319" t="n">
        <v>0.76</v>
      </c>
      <c r="W319" t="n">
        <v>2.63</v>
      </c>
      <c r="X319" t="n">
        <v>0.37</v>
      </c>
      <c r="Y319" t="n">
        <v>0.5</v>
      </c>
      <c r="Z319" t="n">
        <v>10</v>
      </c>
    </row>
    <row r="320">
      <c r="A320" t="n">
        <v>15</v>
      </c>
      <c r="B320" t="n">
        <v>65</v>
      </c>
      <c r="C320" t="inlineStr">
        <is>
          <t xml:space="preserve">CONCLUIDO	</t>
        </is>
      </c>
      <c r="D320" t="n">
        <v>3.3655</v>
      </c>
      <c r="E320" t="n">
        <v>29.71</v>
      </c>
      <c r="F320" t="n">
        <v>27.18</v>
      </c>
      <c r="G320" t="n">
        <v>125.44</v>
      </c>
      <c r="H320" t="n">
        <v>1.84</v>
      </c>
      <c r="I320" t="n">
        <v>13</v>
      </c>
      <c r="J320" t="n">
        <v>153.75</v>
      </c>
      <c r="K320" t="n">
        <v>46.47</v>
      </c>
      <c r="L320" t="n">
        <v>16</v>
      </c>
      <c r="M320" t="n">
        <v>11</v>
      </c>
      <c r="N320" t="n">
        <v>26.28</v>
      </c>
      <c r="O320" t="n">
        <v>19196.18</v>
      </c>
      <c r="P320" t="n">
        <v>267.12</v>
      </c>
      <c r="Q320" t="n">
        <v>446.56</v>
      </c>
      <c r="R320" t="n">
        <v>62.69</v>
      </c>
      <c r="S320" t="n">
        <v>40.63</v>
      </c>
      <c r="T320" t="n">
        <v>5930.37</v>
      </c>
      <c r="U320" t="n">
        <v>0.65</v>
      </c>
      <c r="V320" t="n">
        <v>0.76</v>
      </c>
      <c r="W320" t="n">
        <v>2.63</v>
      </c>
      <c r="X320" t="n">
        <v>0.35</v>
      </c>
      <c r="Y320" t="n">
        <v>0.5</v>
      </c>
      <c r="Z320" t="n">
        <v>10</v>
      </c>
    </row>
    <row r="321">
      <c r="A321" t="n">
        <v>16</v>
      </c>
      <c r="B321" t="n">
        <v>65</v>
      </c>
      <c r="C321" t="inlineStr">
        <is>
          <t xml:space="preserve">CONCLUIDO	</t>
        </is>
      </c>
      <c r="D321" t="n">
        <v>3.366</v>
      </c>
      <c r="E321" t="n">
        <v>29.71</v>
      </c>
      <c r="F321" t="n">
        <v>27.17</v>
      </c>
      <c r="G321" t="n">
        <v>125.42</v>
      </c>
      <c r="H321" t="n">
        <v>1.94</v>
      </c>
      <c r="I321" t="n">
        <v>13</v>
      </c>
      <c r="J321" t="n">
        <v>155.15</v>
      </c>
      <c r="K321" t="n">
        <v>46.47</v>
      </c>
      <c r="L321" t="n">
        <v>17</v>
      </c>
      <c r="M321" t="n">
        <v>11</v>
      </c>
      <c r="N321" t="n">
        <v>26.68</v>
      </c>
      <c r="O321" t="n">
        <v>19369.26</v>
      </c>
      <c r="P321" t="n">
        <v>266.22</v>
      </c>
      <c r="Q321" t="n">
        <v>446.56</v>
      </c>
      <c r="R321" t="n">
        <v>62.73</v>
      </c>
      <c r="S321" t="n">
        <v>40.63</v>
      </c>
      <c r="T321" t="n">
        <v>5950.1</v>
      </c>
      <c r="U321" t="n">
        <v>0.65</v>
      </c>
      <c r="V321" t="n">
        <v>0.76</v>
      </c>
      <c r="W321" t="n">
        <v>2.63</v>
      </c>
      <c r="X321" t="n">
        <v>0.35</v>
      </c>
      <c r="Y321" t="n">
        <v>0.5</v>
      </c>
      <c r="Z321" t="n">
        <v>10</v>
      </c>
    </row>
    <row r="322">
      <c r="A322" t="n">
        <v>17</v>
      </c>
      <c r="B322" t="n">
        <v>65</v>
      </c>
      <c r="C322" t="inlineStr">
        <is>
          <t xml:space="preserve">CONCLUIDO	</t>
        </is>
      </c>
      <c r="D322" t="n">
        <v>3.3733</v>
      </c>
      <c r="E322" t="n">
        <v>29.64</v>
      </c>
      <c r="F322" t="n">
        <v>27.14</v>
      </c>
      <c r="G322" t="n">
        <v>135.69</v>
      </c>
      <c r="H322" t="n">
        <v>2.04</v>
      </c>
      <c r="I322" t="n">
        <v>12</v>
      </c>
      <c r="J322" t="n">
        <v>156.56</v>
      </c>
      <c r="K322" t="n">
        <v>46.47</v>
      </c>
      <c r="L322" t="n">
        <v>18</v>
      </c>
      <c r="M322" t="n">
        <v>10</v>
      </c>
      <c r="N322" t="n">
        <v>27.09</v>
      </c>
      <c r="O322" t="n">
        <v>19542.89</v>
      </c>
      <c r="P322" t="n">
        <v>263.7</v>
      </c>
      <c r="Q322" t="n">
        <v>446.56</v>
      </c>
      <c r="R322" t="n">
        <v>61.22</v>
      </c>
      <c r="S322" t="n">
        <v>40.63</v>
      </c>
      <c r="T322" t="n">
        <v>5201.44</v>
      </c>
      <c r="U322" t="n">
        <v>0.66</v>
      </c>
      <c r="V322" t="n">
        <v>0.77</v>
      </c>
      <c r="W322" t="n">
        <v>2.63</v>
      </c>
      <c r="X322" t="n">
        <v>0.31</v>
      </c>
      <c r="Y322" t="n">
        <v>0.5</v>
      </c>
      <c r="Z322" t="n">
        <v>10</v>
      </c>
    </row>
    <row r="323">
      <c r="A323" t="n">
        <v>18</v>
      </c>
      <c r="B323" t="n">
        <v>65</v>
      </c>
      <c r="C323" t="inlineStr">
        <is>
          <t xml:space="preserve">CONCLUIDO	</t>
        </is>
      </c>
      <c r="D323" t="n">
        <v>3.3801</v>
      </c>
      <c r="E323" t="n">
        <v>29.58</v>
      </c>
      <c r="F323" t="n">
        <v>27.11</v>
      </c>
      <c r="G323" t="n">
        <v>147.85</v>
      </c>
      <c r="H323" t="n">
        <v>2.13</v>
      </c>
      <c r="I323" t="n">
        <v>11</v>
      </c>
      <c r="J323" t="n">
        <v>157.97</v>
      </c>
      <c r="K323" t="n">
        <v>46.47</v>
      </c>
      <c r="L323" t="n">
        <v>19</v>
      </c>
      <c r="M323" t="n">
        <v>9</v>
      </c>
      <c r="N323" t="n">
        <v>27.5</v>
      </c>
      <c r="O323" t="n">
        <v>19717.08</v>
      </c>
      <c r="P323" t="n">
        <v>261.11</v>
      </c>
      <c r="Q323" t="n">
        <v>446.56</v>
      </c>
      <c r="R323" t="n">
        <v>60.21</v>
      </c>
      <c r="S323" t="n">
        <v>40.63</v>
      </c>
      <c r="T323" t="n">
        <v>4700.79</v>
      </c>
      <c r="U323" t="n">
        <v>0.67</v>
      </c>
      <c r="V323" t="n">
        <v>0.77</v>
      </c>
      <c r="W323" t="n">
        <v>2.63</v>
      </c>
      <c r="X323" t="n">
        <v>0.28</v>
      </c>
      <c r="Y323" t="n">
        <v>0.5</v>
      </c>
      <c r="Z323" t="n">
        <v>10</v>
      </c>
    </row>
    <row r="324">
      <c r="A324" t="n">
        <v>19</v>
      </c>
      <c r="B324" t="n">
        <v>65</v>
      </c>
      <c r="C324" t="inlineStr">
        <is>
          <t xml:space="preserve">CONCLUIDO	</t>
        </is>
      </c>
      <c r="D324" t="n">
        <v>3.3793</v>
      </c>
      <c r="E324" t="n">
        <v>29.59</v>
      </c>
      <c r="F324" t="n">
        <v>27.11</v>
      </c>
      <c r="G324" t="n">
        <v>147.88</v>
      </c>
      <c r="H324" t="n">
        <v>2.22</v>
      </c>
      <c r="I324" t="n">
        <v>11</v>
      </c>
      <c r="J324" t="n">
        <v>159.39</v>
      </c>
      <c r="K324" t="n">
        <v>46.47</v>
      </c>
      <c r="L324" t="n">
        <v>20</v>
      </c>
      <c r="M324" t="n">
        <v>9</v>
      </c>
      <c r="N324" t="n">
        <v>27.92</v>
      </c>
      <c r="O324" t="n">
        <v>19891.97</v>
      </c>
      <c r="P324" t="n">
        <v>258.96</v>
      </c>
      <c r="Q324" t="n">
        <v>446.56</v>
      </c>
      <c r="R324" t="n">
        <v>60.48</v>
      </c>
      <c r="S324" t="n">
        <v>40.63</v>
      </c>
      <c r="T324" t="n">
        <v>4835.37</v>
      </c>
      <c r="U324" t="n">
        <v>0.67</v>
      </c>
      <c r="V324" t="n">
        <v>0.77</v>
      </c>
      <c r="W324" t="n">
        <v>2.63</v>
      </c>
      <c r="X324" t="n">
        <v>0.28</v>
      </c>
      <c r="Y324" t="n">
        <v>0.5</v>
      </c>
      <c r="Z324" t="n">
        <v>10</v>
      </c>
    </row>
    <row r="325">
      <c r="A325" t="n">
        <v>20</v>
      </c>
      <c r="B325" t="n">
        <v>65</v>
      </c>
      <c r="C325" t="inlineStr">
        <is>
          <t xml:space="preserve">CONCLUIDO	</t>
        </is>
      </c>
      <c r="D325" t="n">
        <v>3.3857</v>
      </c>
      <c r="E325" t="n">
        <v>29.54</v>
      </c>
      <c r="F325" t="n">
        <v>27.08</v>
      </c>
      <c r="G325" t="n">
        <v>162.5</v>
      </c>
      <c r="H325" t="n">
        <v>2.31</v>
      </c>
      <c r="I325" t="n">
        <v>10</v>
      </c>
      <c r="J325" t="n">
        <v>160.81</v>
      </c>
      <c r="K325" t="n">
        <v>46.47</v>
      </c>
      <c r="L325" t="n">
        <v>21</v>
      </c>
      <c r="M325" t="n">
        <v>8</v>
      </c>
      <c r="N325" t="n">
        <v>28.34</v>
      </c>
      <c r="O325" t="n">
        <v>20067.32</v>
      </c>
      <c r="P325" t="n">
        <v>256.85</v>
      </c>
      <c r="Q325" t="n">
        <v>446.56</v>
      </c>
      <c r="R325" t="n">
        <v>59.56</v>
      </c>
      <c r="S325" t="n">
        <v>40.63</v>
      </c>
      <c r="T325" t="n">
        <v>4382.44</v>
      </c>
      <c r="U325" t="n">
        <v>0.68</v>
      </c>
      <c r="V325" t="n">
        <v>0.77</v>
      </c>
      <c r="W325" t="n">
        <v>2.62</v>
      </c>
      <c r="X325" t="n">
        <v>0.26</v>
      </c>
      <c r="Y325" t="n">
        <v>0.5</v>
      </c>
      <c r="Z325" t="n">
        <v>10</v>
      </c>
    </row>
    <row r="326">
      <c r="A326" t="n">
        <v>21</v>
      </c>
      <c r="B326" t="n">
        <v>65</v>
      </c>
      <c r="C326" t="inlineStr">
        <is>
          <t xml:space="preserve">CONCLUIDO	</t>
        </is>
      </c>
      <c r="D326" t="n">
        <v>3.3862</v>
      </c>
      <c r="E326" t="n">
        <v>29.53</v>
      </c>
      <c r="F326" t="n">
        <v>27.08</v>
      </c>
      <c r="G326" t="n">
        <v>162.47</v>
      </c>
      <c r="H326" t="n">
        <v>2.4</v>
      </c>
      <c r="I326" t="n">
        <v>10</v>
      </c>
      <c r="J326" t="n">
        <v>162.24</v>
      </c>
      <c r="K326" t="n">
        <v>46.47</v>
      </c>
      <c r="L326" t="n">
        <v>22</v>
      </c>
      <c r="M326" t="n">
        <v>8</v>
      </c>
      <c r="N326" t="n">
        <v>28.77</v>
      </c>
      <c r="O326" t="n">
        <v>20243.25</v>
      </c>
      <c r="P326" t="n">
        <v>252.42</v>
      </c>
      <c r="Q326" t="n">
        <v>446.56</v>
      </c>
      <c r="R326" t="n">
        <v>59.41</v>
      </c>
      <c r="S326" t="n">
        <v>40.63</v>
      </c>
      <c r="T326" t="n">
        <v>4306.86</v>
      </c>
      <c r="U326" t="n">
        <v>0.68</v>
      </c>
      <c r="V326" t="n">
        <v>0.77</v>
      </c>
      <c r="W326" t="n">
        <v>2.63</v>
      </c>
      <c r="X326" t="n">
        <v>0.25</v>
      </c>
      <c r="Y326" t="n">
        <v>0.5</v>
      </c>
      <c r="Z326" t="n">
        <v>10</v>
      </c>
    </row>
    <row r="327">
      <c r="A327" t="n">
        <v>22</v>
      </c>
      <c r="B327" t="n">
        <v>65</v>
      </c>
      <c r="C327" t="inlineStr">
        <is>
          <t xml:space="preserve">CONCLUIDO	</t>
        </is>
      </c>
      <c r="D327" t="n">
        <v>3.3921</v>
      </c>
      <c r="E327" t="n">
        <v>29.48</v>
      </c>
      <c r="F327" t="n">
        <v>27.05</v>
      </c>
      <c r="G327" t="n">
        <v>180.36</v>
      </c>
      <c r="H327" t="n">
        <v>2.49</v>
      </c>
      <c r="I327" t="n">
        <v>9</v>
      </c>
      <c r="J327" t="n">
        <v>163.67</v>
      </c>
      <c r="K327" t="n">
        <v>46.47</v>
      </c>
      <c r="L327" t="n">
        <v>23</v>
      </c>
      <c r="M327" t="n">
        <v>7</v>
      </c>
      <c r="N327" t="n">
        <v>29.2</v>
      </c>
      <c r="O327" t="n">
        <v>20419.76</v>
      </c>
      <c r="P327" t="n">
        <v>251.61</v>
      </c>
      <c r="Q327" t="n">
        <v>446.56</v>
      </c>
      <c r="R327" t="n">
        <v>58.67</v>
      </c>
      <c r="S327" t="n">
        <v>40.63</v>
      </c>
      <c r="T327" t="n">
        <v>3940.42</v>
      </c>
      <c r="U327" t="n">
        <v>0.6899999999999999</v>
      </c>
      <c r="V327" t="n">
        <v>0.77</v>
      </c>
      <c r="W327" t="n">
        <v>2.62</v>
      </c>
      <c r="X327" t="n">
        <v>0.23</v>
      </c>
      <c r="Y327" t="n">
        <v>0.5</v>
      </c>
      <c r="Z327" t="n">
        <v>10</v>
      </c>
    </row>
    <row r="328">
      <c r="A328" t="n">
        <v>23</v>
      </c>
      <c r="B328" t="n">
        <v>65</v>
      </c>
      <c r="C328" t="inlineStr">
        <is>
          <t xml:space="preserve">CONCLUIDO	</t>
        </is>
      </c>
      <c r="D328" t="n">
        <v>3.3916</v>
      </c>
      <c r="E328" t="n">
        <v>29.48</v>
      </c>
      <c r="F328" t="n">
        <v>27.06</v>
      </c>
      <c r="G328" t="n">
        <v>180.4</v>
      </c>
      <c r="H328" t="n">
        <v>2.58</v>
      </c>
      <c r="I328" t="n">
        <v>9</v>
      </c>
      <c r="J328" t="n">
        <v>165.1</v>
      </c>
      <c r="K328" t="n">
        <v>46.47</v>
      </c>
      <c r="L328" t="n">
        <v>24</v>
      </c>
      <c r="M328" t="n">
        <v>6</v>
      </c>
      <c r="N328" t="n">
        <v>29.64</v>
      </c>
      <c r="O328" t="n">
        <v>20596.86</v>
      </c>
      <c r="P328" t="n">
        <v>250.64</v>
      </c>
      <c r="Q328" t="n">
        <v>446.56</v>
      </c>
      <c r="R328" t="n">
        <v>58.75</v>
      </c>
      <c r="S328" t="n">
        <v>40.63</v>
      </c>
      <c r="T328" t="n">
        <v>3979.66</v>
      </c>
      <c r="U328" t="n">
        <v>0.6899999999999999</v>
      </c>
      <c r="V328" t="n">
        <v>0.77</v>
      </c>
      <c r="W328" t="n">
        <v>2.62</v>
      </c>
      <c r="X328" t="n">
        <v>0.23</v>
      </c>
      <c r="Y328" t="n">
        <v>0.5</v>
      </c>
      <c r="Z328" t="n">
        <v>10</v>
      </c>
    </row>
    <row r="329">
      <c r="A329" t="n">
        <v>24</v>
      </c>
      <c r="B329" t="n">
        <v>65</v>
      </c>
      <c r="C329" t="inlineStr">
        <is>
          <t xml:space="preserve">CONCLUIDO	</t>
        </is>
      </c>
      <c r="D329" t="n">
        <v>3.3912</v>
      </c>
      <c r="E329" t="n">
        <v>29.49</v>
      </c>
      <c r="F329" t="n">
        <v>27.06</v>
      </c>
      <c r="G329" t="n">
        <v>180.42</v>
      </c>
      <c r="H329" t="n">
        <v>2.66</v>
      </c>
      <c r="I329" t="n">
        <v>9</v>
      </c>
      <c r="J329" t="n">
        <v>166.54</v>
      </c>
      <c r="K329" t="n">
        <v>46.47</v>
      </c>
      <c r="L329" t="n">
        <v>25</v>
      </c>
      <c r="M329" t="n">
        <v>5</v>
      </c>
      <c r="N329" t="n">
        <v>30.08</v>
      </c>
      <c r="O329" t="n">
        <v>20774.56</v>
      </c>
      <c r="P329" t="n">
        <v>248.09</v>
      </c>
      <c r="Q329" t="n">
        <v>446.56</v>
      </c>
      <c r="R329" t="n">
        <v>58.84</v>
      </c>
      <c r="S329" t="n">
        <v>40.63</v>
      </c>
      <c r="T329" t="n">
        <v>4027.38</v>
      </c>
      <c r="U329" t="n">
        <v>0.6899999999999999</v>
      </c>
      <c r="V329" t="n">
        <v>0.77</v>
      </c>
      <c r="W329" t="n">
        <v>2.63</v>
      </c>
      <c r="X329" t="n">
        <v>0.24</v>
      </c>
      <c r="Y329" t="n">
        <v>0.5</v>
      </c>
      <c r="Z329" t="n">
        <v>10</v>
      </c>
    </row>
    <row r="330">
      <c r="A330" t="n">
        <v>25</v>
      </c>
      <c r="B330" t="n">
        <v>65</v>
      </c>
      <c r="C330" t="inlineStr">
        <is>
          <t xml:space="preserve">CONCLUIDO	</t>
        </is>
      </c>
      <c r="D330" t="n">
        <v>3.3977</v>
      </c>
      <c r="E330" t="n">
        <v>29.43</v>
      </c>
      <c r="F330" t="n">
        <v>27.03</v>
      </c>
      <c r="G330" t="n">
        <v>202.75</v>
      </c>
      <c r="H330" t="n">
        <v>2.74</v>
      </c>
      <c r="I330" t="n">
        <v>8</v>
      </c>
      <c r="J330" t="n">
        <v>167.99</v>
      </c>
      <c r="K330" t="n">
        <v>46.47</v>
      </c>
      <c r="L330" t="n">
        <v>26</v>
      </c>
      <c r="M330" t="n">
        <v>1</v>
      </c>
      <c r="N330" t="n">
        <v>30.52</v>
      </c>
      <c r="O330" t="n">
        <v>20952.87</v>
      </c>
      <c r="P330" t="n">
        <v>247.03</v>
      </c>
      <c r="Q330" t="n">
        <v>446.56</v>
      </c>
      <c r="R330" t="n">
        <v>57.63</v>
      </c>
      <c r="S330" t="n">
        <v>40.63</v>
      </c>
      <c r="T330" t="n">
        <v>3423.68</v>
      </c>
      <c r="U330" t="n">
        <v>0.7</v>
      </c>
      <c r="V330" t="n">
        <v>0.77</v>
      </c>
      <c r="W330" t="n">
        <v>2.63</v>
      </c>
      <c r="X330" t="n">
        <v>0.21</v>
      </c>
      <c r="Y330" t="n">
        <v>0.5</v>
      </c>
      <c r="Z330" t="n">
        <v>10</v>
      </c>
    </row>
    <row r="331">
      <c r="A331" t="n">
        <v>26</v>
      </c>
      <c r="B331" t="n">
        <v>65</v>
      </c>
      <c r="C331" t="inlineStr">
        <is>
          <t xml:space="preserve">CONCLUIDO	</t>
        </is>
      </c>
      <c r="D331" t="n">
        <v>3.3979</v>
      </c>
      <c r="E331" t="n">
        <v>29.43</v>
      </c>
      <c r="F331" t="n">
        <v>27.03</v>
      </c>
      <c r="G331" t="n">
        <v>202.74</v>
      </c>
      <c r="H331" t="n">
        <v>2.82</v>
      </c>
      <c r="I331" t="n">
        <v>8</v>
      </c>
      <c r="J331" t="n">
        <v>169.44</v>
      </c>
      <c r="K331" t="n">
        <v>46.47</v>
      </c>
      <c r="L331" t="n">
        <v>27</v>
      </c>
      <c r="M331" t="n">
        <v>1</v>
      </c>
      <c r="N331" t="n">
        <v>30.97</v>
      </c>
      <c r="O331" t="n">
        <v>21131.78</v>
      </c>
      <c r="P331" t="n">
        <v>248.7</v>
      </c>
      <c r="Q331" t="n">
        <v>446.56</v>
      </c>
      <c r="R331" t="n">
        <v>57.56</v>
      </c>
      <c r="S331" t="n">
        <v>40.63</v>
      </c>
      <c r="T331" t="n">
        <v>3390.22</v>
      </c>
      <c r="U331" t="n">
        <v>0.71</v>
      </c>
      <c r="V331" t="n">
        <v>0.77</v>
      </c>
      <c r="W331" t="n">
        <v>2.63</v>
      </c>
      <c r="X331" t="n">
        <v>0.2</v>
      </c>
      <c r="Y331" t="n">
        <v>0.5</v>
      </c>
      <c r="Z331" t="n">
        <v>10</v>
      </c>
    </row>
    <row r="332">
      <c r="A332" t="n">
        <v>27</v>
      </c>
      <c r="B332" t="n">
        <v>65</v>
      </c>
      <c r="C332" t="inlineStr">
        <is>
          <t xml:space="preserve">CONCLUIDO	</t>
        </is>
      </c>
      <c r="D332" t="n">
        <v>3.3979</v>
      </c>
      <c r="E332" t="n">
        <v>29.43</v>
      </c>
      <c r="F332" t="n">
        <v>27.03</v>
      </c>
      <c r="G332" t="n">
        <v>202.74</v>
      </c>
      <c r="H332" t="n">
        <v>2.9</v>
      </c>
      <c r="I332" t="n">
        <v>8</v>
      </c>
      <c r="J332" t="n">
        <v>170.9</v>
      </c>
      <c r="K332" t="n">
        <v>46.47</v>
      </c>
      <c r="L332" t="n">
        <v>28</v>
      </c>
      <c r="M332" t="n">
        <v>1</v>
      </c>
      <c r="N332" t="n">
        <v>31.43</v>
      </c>
      <c r="O332" t="n">
        <v>21311.32</v>
      </c>
      <c r="P332" t="n">
        <v>250.2</v>
      </c>
      <c r="Q332" t="n">
        <v>446.56</v>
      </c>
      <c r="R332" t="n">
        <v>57.52</v>
      </c>
      <c r="S332" t="n">
        <v>40.63</v>
      </c>
      <c r="T332" t="n">
        <v>3369.97</v>
      </c>
      <c r="U332" t="n">
        <v>0.71</v>
      </c>
      <c r="V332" t="n">
        <v>0.77</v>
      </c>
      <c r="W332" t="n">
        <v>2.63</v>
      </c>
      <c r="X332" t="n">
        <v>0.2</v>
      </c>
      <c r="Y332" t="n">
        <v>0.5</v>
      </c>
      <c r="Z332" t="n">
        <v>10</v>
      </c>
    </row>
    <row r="333">
      <c r="A333" t="n">
        <v>28</v>
      </c>
      <c r="B333" t="n">
        <v>65</v>
      </c>
      <c r="C333" t="inlineStr">
        <is>
          <t xml:space="preserve">CONCLUIDO	</t>
        </is>
      </c>
      <c r="D333" t="n">
        <v>3.3979</v>
      </c>
      <c r="E333" t="n">
        <v>29.43</v>
      </c>
      <c r="F333" t="n">
        <v>27.03</v>
      </c>
      <c r="G333" t="n">
        <v>202.74</v>
      </c>
      <c r="H333" t="n">
        <v>2.98</v>
      </c>
      <c r="I333" t="n">
        <v>8</v>
      </c>
      <c r="J333" t="n">
        <v>172.36</v>
      </c>
      <c r="K333" t="n">
        <v>46.47</v>
      </c>
      <c r="L333" t="n">
        <v>29</v>
      </c>
      <c r="M333" t="n">
        <v>0</v>
      </c>
      <c r="N333" t="n">
        <v>31.89</v>
      </c>
      <c r="O333" t="n">
        <v>21491.47</v>
      </c>
      <c r="P333" t="n">
        <v>252.19</v>
      </c>
      <c r="Q333" t="n">
        <v>446.56</v>
      </c>
      <c r="R333" t="n">
        <v>57.51</v>
      </c>
      <c r="S333" t="n">
        <v>40.63</v>
      </c>
      <c r="T333" t="n">
        <v>3366.41</v>
      </c>
      <c r="U333" t="n">
        <v>0.71</v>
      </c>
      <c r="V333" t="n">
        <v>0.77</v>
      </c>
      <c r="W333" t="n">
        <v>2.63</v>
      </c>
      <c r="X333" t="n">
        <v>0.2</v>
      </c>
      <c r="Y333" t="n">
        <v>0.5</v>
      </c>
      <c r="Z333" t="n">
        <v>10</v>
      </c>
    </row>
    <row r="334">
      <c r="A334" t="n">
        <v>0</v>
      </c>
      <c r="B334" t="n">
        <v>75</v>
      </c>
      <c r="C334" t="inlineStr">
        <is>
          <t xml:space="preserve">CONCLUIDO	</t>
        </is>
      </c>
      <c r="D334" t="n">
        <v>2.1006</v>
      </c>
      <c r="E334" t="n">
        <v>47.61</v>
      </c>
      <c r="F334" t="n">
        <v>35.92</v>
      </c>
      <c r="G334" t="n">
        <v>7</v>
      </c>
      <c r="H334" t="n">
        <v>0.12</v>
      </c>
      <c r="I334" t="n">
        <v>308</v>
      </c>
      <c r="J334" t="n">
        <v>150.44</v>
      </c>
      <c r="K334" t="n">
        <v>49.1</v>
      </c>
      <c r="L334" t="n">
        <v>1</v>
      </c>
      <c r="M334" t="n">
        <v>306</v>
      </c>
      <c r="N334" t="n">
        <v>25.34</v>
      </c>
      <c r="O334" t="n">
        <v>18787.76</v>
      </c>
      <c r="P334" t="n">
        <v>424.76</v>
      </c>
      <c r="Q334" t="n">
        <v>446.62</v>
      </c>
      <c r="R334" t="n">
        <v>348.84</v>
      </c>
      <c r="S334" t="n">
        <v>40.63</v>
      </c>
      <c r="T334" t="n">
        <v>147528.54</v>
      </c>
      <c r="U334" t="n">
        <v>0.12</v>
      </c>
      <c r="V334" t="n">
        <v>0.58</v>
      </c>
      <c r="W334" t="n">
        <v>3.09</v>
      </c>
      <c r="X334" t="n">
        <v>9.08</v>
      </c>
      <c r="Y334" t="n">
        <v>0.5</v>
      </c>
      <c r="Z334" t="n">
        <v>10</v>
      </c>
    </row>
    <row r="335">
      <c r="A335" t="n">
        <v>1</v>
      </c>
      <c r="B335" t="n">
        <v>75</v>
      </c>
      <c r="C335" t="inlineStr">
        <is>
          <t xml:space="preserve">CONCLUIDO	</t>
        </is>
      </c>
      <c r="D335" t="n">
        <v>2.7094</v>
      </c>
      <c r="E335" t="n">
        <v>36.91</v>
      </c>
      <c r="F335" t="n">
        <v>30.63</v>
      </c>
      <c r="G335" t="n">
        <v>14.03</v>
      </c>
      <c r="H335" t="n">
        <v>0.23</v>
      </c>
      <c r="I335" t="n">
        <v>131</v>
      </c>
      <c r="J335" t="n">
        <v>151.83</v>
      </c>
      <c r="K335" t="n">
        <v>49.1</v>
      </c>
      <c r="L335" t="n">
        <v>2</v>
      </c>
      <c r="M335" t="n">
        <v>129</v>
      </c>
      <c r="N335" t="n">
        <v>25.73</v>
      </c>
      <c r="O335" t="n">
        <v>18959.54</v>
      </c>
      <c r="P335" t="n">
        <v>360.36</v>
      </c>
      <c r="Q335" t="n">
        <v>446.63</v>
      </c>
      <c r="R335" t="n">
        <v>175.21</v>
      </c>
      <c r="S335" t="n">
        <v>40.63</v>
      </c>
      <c r="T335" t="n">
        <v>61602.34</v>
      </c>
      <c r="U335" t="n">
        <v>0.23</v>
      </c>
      <c r="V335" t="n">
        <v>0.68</v>
      </c>
      <c r="W335" t="n">
        <v>2.82</v>
      </c>
      <c r="X335" t="n">
        <v>3.8</v>
      </c>
      <c r="Y335" t="n">
        <v>0.5</v>
      </c>
      <c r="Z335" t="n">
        <v>10</v>
      </c>
    </row>
    <row r="336">
      <c r="A336" t="n">
        <v>2</v>
      </c>
      <c r="B336" t="n">
        <v>75</v>
      </c>
      <c r="C336" t="inlineStr">
        <is>
          <t xml:space="preserve">CONCLUIDO	</t>
        </is>
      </c>
      <c r="D336" t="n">
        <v>2.9392</v>
      </c>
      <c r="E336" t="n">
        <v>34.02</v>
      </c>
      <c r="F336" t="n">
        <v>29.21</v>
      </c>
      <c r="G336" t="n">
        <v>21.12</v>
      </c>
      <c r="H336" t="n">
        <v>0.35</v>
      </c>
      <c r="I336" t="n">
        <v>83</v>
      </c>
      <c r="J336" t="n">
        <v>153.23</v>
      </c>
      <c r="K336" t="n">
        <v>49.1</v>
      </c>
      <c r="L336" t="n">
        <v>3</v>
      </c>
      <c r="M336" t="n">
        <v>81</v>
      </c>
      <c r="N336" t="n">
        <v>26.13</v>
      </c>
      <c r="O336" t="n">
        <v>19131.85</v>
      </c>
      <c r="P336" t="n">
        <v>342.08</v>
      </c>
      <c r="Q336" t="n">
        <v>446.59</v>
      </c>
      <c r="R336" t="n">
        <v>128.83</v>
      </c>
      <c r="S336" t="n">
        <v>40.63</v>
      </c>
      <c r="T336" t="n">
        <v>38648.67</v>
      </c>
      <c r="U336" t="n">
        <v>0.32</v>
      </c>
      <c r="V336" t="n">
        <v>0.71</v>
      </c>
      <c r="W336" t="n">
        <v>2.74</v>
      </c>
      <c r="X336" t="n">
        <v>2.38</v>
      </c>
      <c r="Y336" t="n">
        <v>0.5</v>
      </c>
      <c r="Z336" t="n">
        <v>10</v>
      </c>
    </row>
    <row r="337">
      <c r="A337" t="n">
        <v>3</v>
      </c>
      <c r="B337" t="n">
        <v>75</v>
      </c>
      <c r="C337" t="inlineStr">
        <is>
          <t xml:space="preserve">CONCLUIDO	</t>
        </is>
      </c>
      <c r="D337" t="n">
        <v>3.0588</v>
      </c>
      <c r="E337" t="n">
        <v>32.69</v>
      </c>
      <c r="F337" t="n">
        <v>28.55</v>
      </c>
      <c r="G337" t="n">
        <v>28.08</v>
      </c>
      <c r="H337" t="n">
        <v>0.46</v>
      </c>
      <c r="I337" t="n">
        <v>61</v>
      </c>
      <c r="J337" t="n">
        <v>154.63</v>
      </c>
      <c r="K337" t="n">
        <v>49.1</v>
      </c>
      <c r="L337" t="n">
        <v>4</v>
      </c>
      <c r="M337" t="n">
        <v>59</v>
      </c>
      <c r="N337" t="n">
        <v>26.53</v>
      </c>
      <c r="O337" t="n">
        <v>19304.72</v>
      </c>
      <c r="P337" t="n">
        <v>332.85</v>
      </c>
      <c r="Q337" t="n">
        <v>446.56</v>
      </c>
      <c r="R337" t="n">
        <v>107.15</v>
      </c>
      <c r="S337" t="n">
        <v>40.63</v>
      </c>
      <c r="T337" t="n">
        <v>27918.84</v>
      </c>
      <c r="U337" t="n">
        <v>0.38</v>
      </c>
      <c r="V337" t="n">
        <v>0.73</v>
      </c>
      <c r="W337" t="n">
        <v>2.71</v>
      </c>
      <c r="X337" t="n">
        <v>1.72</v>
      </c>
      <c r="Y337" t="n">
        <v>0.5</v>
      </c>
      <c r="Z337" t="n">
        <v>10</v>
      </c>
    </row>
    <row r="338">
      <c r="A338" t="n">
        <v>4</v>
      </c>
      <c r="B338" t="n">
        <v>75</v>
      </c>
      <c r="C338" t="inlineStr">
        <is>
          <t xml:space="preserve">CONCLUIDO	</t>
        </is>
      </c>
      <c r="D338" t="n">
        <v>3.1299</v>
      </c>
      <c r="E338" t="n">
        <v>31.95</v>
      </c>
      <c r="F338" t="n">
        <v>28.21</v>
      </c>
      <c r="G338" t="n">
        <v>35.26</v>
      </c>
      <c r="H338" t="n">
        <v>0.57</v>
      </c>
      <c r="I338" t="n">
        <v>48</v>
      </c>
      <c r="J338" t="n">
        <v>156.03</v>
      </c>
      <c r="K338" t="n">
        <v>49.1</v>
      </c>
      <c r="L338" t="n">
        <v>5</v>
      </c>
      <c r="M338" t="n">
        <v>46</v>
      </c>
      <c r="N338" t="n">
        <v>26.94</v>
      </c>
      <c r="O338" t="n">
        <v>19478.15</v>
      </c>
      <c r="P338" t="n">
        <v>327.14</v>
      </c>
      <c r="Q338" t="n">
        <v>446.56</v>
      </c>
      <c r="R338" t="n">
        <v>96.15000000000001</v>
      </c>
      <c r="S338" t="n">
        <v>40.63</v>
      </c>
      <c r="T338" t="n">
        <v>22486.36</v>
      </c>
      <c r="U338" t="n">
        <v>0.42</v>
      </c>
      <c r="V338" t="n">
        <v>0.74</v>
      </c>
      <c r="W338" t="n">
        <v>2.69</v>
      </c>
      <c r="X338" t="n">
        <v>1.38</v>
      </c>
      <c r="Y338" t="n">
        <v>0.5</v>
      </c>
      <c r="Z338" t="n">
        <v>10</v>
      </c>
    </row>
    <row r="339">
      <c r="A339" t="n">
        <v>5</v>
      </c>
      <c r="B339" t="n">
        <v>75</v>
      </c>
      <c r="C339" t="inlineStr">
        <is>
          <t xml:space="preserve">CONCLUIDO	</t>
        </is>
      </c>
      <c r="D339" t="n">
        <v>3.1793</v>
      </c>
      <c r="E339" t="n">
        <v>31.45</v>
      </c>
      <c r="F339" t="n">
        <v>27.95</v>
      </c>
      <c r="G339" t="n">
        <v>41.93</v>
      </c>
      <c r="H339" t="n">
        <v>0.67</v>
      </c>
      <c r="I339" t="n">
        <v>40</v>
      </c>
      <c r="J339" t="n">
        <v>157.44</v>
      </c>
      <c r="K339" t="n">
        <v>49.1</v>
      </c>
      <c r="L339" t="n">
        <v>6</v>
      </c>
      <c r="M339" t="n">
        <v>38</v>
      </c>
      <c r="N339" t="n">
        <v>27.35</v>
      </c>
      <c r="O339" t="n">
        <v>19652.13</v>
      </c>
      <c r="P339" t="n">
        <v>322.5</v>
      </c>
      <c r="Q339" t="n">
        <v>446.58</v>
      </c>
      <c r="R339" t="n">
        <v>87.84</v>
      </c>
      <c r="S339" t="n">
        <v>40.63</v>
      </c>
      <c r="T339" t="n">
        <v>18371.49</v>
      </c>
      <c r="U339" t="n">
        <v>0.46</v>
      </c>
      <c r="V339" t="n">
        <v>0.74</v>
      </c>
      <c r="W339" t="n">
        <v>2.67</v>
      </c>
      <c r="X339" t="n">
        <v>1.13</v>
      </c>
      <c r="Y339" t="n">
        <v>0.5</v>
      </c>
      <c r="Z339" t="n">
        <v>10</v>
      </c>
    </row>
    <row r="340">
      <c r="A340" t="n">
        <v>6</v>
      </c>
      <c r="B340" t="n">
        <v>75</v>
      </c>
      <c r="C340" t="inlineStr">
        <is>
          <t xml:space="preserve">CONCLUIDO	</t>
        </is>
      </c>
      <c r="D340" t="n">
        <v>3.2164</v>
      </c>
      <c r="E340" t="n">
        <v>31.09</v>
      </c>
      <c r="F340" t="n">
        <v>27.77</v>
      </c>
      <c r="G340" t="n">
        <v>49.01</v>
      </c>
      <c r="H340" t="n">
        <v>0.78</v>
      </c>
      <c r="I340" t="n">
        <v>34</v>
      </c>
      <c r="J340" t="n">
        <v>158.86</v>
      </c>
      <c r="K340" t="n">
        <v>49.1</v>
      </c>
      <c r="L340" t="n">
        <v>7</v>
      </c>
      <c r="M340" t="n">
        <v>32</v>
      </c>
      <c r="N340" t="n">
        <v>27.77</v>
      </c>
      <c r="O340" t="n">
        <v>19826.68</v>
      </c>
      <c r="P340" t="n">
        <v>319.07</v>
      </c>
      <c r="Q340" t="n">
        <v>446.57</v>
      </c>
      <c r="R340" t="n">
        <v>81.84999999999999</v>
      </c>
      <c r="S340" t="n">
        <v>40.63</v>
      </c>
      <c r="T340" t="n">
        <v>15402.88</v>
      </c>
      <c r="U340" t="n">
        <v>0.5</v>
      </c>
      <c r="V340" t="n">
        <v>0.75</v>
      </c>
      <c r="W340" t="n">
        <v>2.67</v>
      </c>
      <c r="X340" t="n">
        <v>0.95</v>
      </c>
      <c r="Y340" t="n">
        <v>0.5</v>
      </c>
      <c r="Z340" t="n">
        <v>10</v>
      </c>
    </row>
    <row r="341">
      <c r="A341" t="n">
        <v>7</v>
      </c>
      <c r="B341" t="n">
        <v>75</v>
      </c>
      <c r="C341" t="inlineStr">
        <is>
          <t xml:space="preserve">CONCLUIDO	</t>
        </is>
      </c>
      <c r="D341" t="n">
        <v>3.2395</v>
      </c>
      <c r="E341" t="n">
        <v>30.87</v>
      </c>
      <c r="F341" t="n">
        <v>27.68</v>
      </c>
      <c r="G341" t="n">
        <v>55.35</v>
      </c>
      <c r="H341" t="n">
        <v>0.88</v>
      </c>
      <c r="I341" t="n">
        <v>30</v>
      </c>
      <c r="J341" t="n">
        <v>160.28</v>
      </c>
      <c r="K341" t="n">
        <v>49.1</v>
      </c>
      <c r="L341" t="n">
        <v>8</v>
      </c>
      <c r="M341" t="n">
        <v>28</v>
      </c>
      <c r="N341" t="n">
        <v>28.19</v>
      </c>
      <c r="O341" t="n">
        <v>20001.93</v>
      </c>
      <c r="P341" t="n">
        <v>316.23</v>
      </c>
      <c r="Q341" t="n">
        <v>446.56</v>
      </c>
      <c r="R341" t="n">
        <v>78.72</v>
      </c>
      <c r="S341" t="n">
        <v>40.63</v>
      </c>
      <c r="T341" t="n">
        <v>13862.39</v>
      </c>
      <c r="U341" t="n">
        <v>0.52</v>
      </c>
      <c r="V341" t="n">
        <v>0.75</v>
      </c>
      <c r="W341" t="n">
        <v>2.66</v>
      </c>
      <c r="X341" t="n">
        <v>0.85</v>
      </c>
      <c r="Y341" t="n">
        <v>0.5</v>
      </c>
      <c r="Z341" t="n">
        <v>10</v>
      </c>
    </row>
    <row r="342">
      <c r="A342" t="n">
        <v>8</v>
      </c>
      <c r="B342" t="n">
        <v>75</v>
      </c>
      <c r="C342" t="inlineStr">
        <is>
          <t xml:space="preserve">CONCLUIDO	</t>
        </is>
      </c>
      <c r="D342" t="n">
        <v>3.2657</v>
      </c>
      <c r="E342" t="n">
        <v>30.62</v>
      </c>
      <c r="F342" t="n">
        <v>27.55</v>
      </c>
      <c r="G342" t="n">
        <v>63.58</v>
      </c>
      <c r="H342" t="n">
        <v>0.99</v>
      </c>
      <c r="I342" t="n">
        <v>26</v>
      </c>
      <c r="J342" t="n">
        <v>161.71</v>
      </c>
      <c r="K342" t="n">
        <v>49.1</v>
      </c>
      <c r="L342" t="n">
        <v>9</v>
      </c>
      <c r="M342" t="n">
        <v>24</v>
      </c>
      <c r="N342" t="n">
        <v>28.61</v>
      </c>
      <c r="O342" t="n">
        <v>20177.64</v>
      </c>
      <c r="P342" t="n">
        <v>313.39</v>
      </c>
      <c r="Q342" t="n">
        <v>446.56</v>
      </c>
      <c r="R342" t="n">
        <v>74.78</v>
      </c>
      <c r="S342" t="n">
        <v>40.63</v>
      </c>
      <c r="T342" t="n">
        <v>11908.17</v>
      </c>
      <c r="U342" t="n">
        <v>0.54</v>
      </c>
      <c r="V342" t="n">
        <v>0.75</v>
      </c>
      <c r="W342" t="n">
        <v>2.65</v>
      </c>
      <c r="X342" t="n">
        <v>0.72</v>
      </c>
      <c r="Y342" t="n">
        <v>0.5</v>
      </c>
      <c r="Z342" t="n">
        <v>10</v>
      </c>
    </row>
    <row r="343">
      <c r="A343" t="n">
        <v>9</v>
      </c>
      <c r="B343" t="n">
        <v>75</v>
      </c>
      <c r="C343" t="inlineStr">
        <is>
          <t xml:space="preserve">CONCLUIDO	</t>
        </is>
      </c>
      <c r="D343" t="n">
        <v>3.2796</v>
      </c>
      <c r="E343" t="n">
        <v>30.49</v>
      </c>
      <c r="F343" t="n">
        <v>27.48</v>
      </c>
      <c r="G343" t="n">
        <v>68.7</v>
      </c>
      <c r="H343" t="n">
        <v>1.09</v>
      </c>
      <c r="I343" t="n">
        <v>24</v>
      </c>
      <c r="J343" t="n">
        <v>163.13</v>
      </c>
      <c r="K343" t="n">
        <v>49.1</v>
      </c>
      <c r="L343" t="n">
        <v>10</v>
      </c>
      <c r="M343" t="n">
        <v>22</v>
      </c>
      <c r="N343" t="n">
        <v>29.04</v>
      </c>
      <c r="O343" t="n">
        <v>20353.94</v>
      </c>
      <c r="P343" t="n">
        <v>310.8</v>
      </c>
      <c r="Q343" t="n">
        <v>446.57</v>
      </c>
      <c r="R343" t="n">
        <v>72.75</v>
      </c>
      <c r="S343" t="n">
        <v>40.63</v>
      </c>
      <c r="T343" t="n">
        <v>10907.09</v>
      </c>
      <c r="U343" t="n">
        <v>0.5600000000000001</v>
      </c>
      <c r="V343" t="n">
        <v>0.76</v>
      </c>
      <c r="W343" t="n">
        <v>2.64</v>
      </c>
      <c r="X343" t="n">
        <v>0.65</v>
      </c>
      <c r="Y343" t="n">
        <v>0.5</v>
      </c>
      <c r="Z343" t="n">
        <v>10</v>
      </c>
    </row>
    <row r="344">
      <c r="A344" t="n">
        <v>10</v>
      </c>
      <c r="B344" t="n">
        <v>75</v>
      </c>
      <c r="C344" t="inlineStr">
        <is>
          <t xml:space="preserve">CONCLUIDO	</t>
        </is>
      </c>
      <c r="D344" t="n">
        <v>3.2915</v>
      </c>
      <c r="E344" t="n">
        <v>30.38</v>
      </c>
      <c r="F344" t="n">
        <v>27.43</v>
      </c>
      <c r="G344" t="n">
        <v>74.81999999999999</v>
      </c>
      <c r="H344" t="n">
        <v>1.18</v>
      </c>
      <c r="I344" t="n">
        <v>22</v>
      </c>
      <c r="J344" t="n">
        <v>164.57</v>
      </c>
      <c r="K344" t="n">
        <v>49.1</v>
      </c>
      <c r="L344" t="n">
        <v>11</v>
      </c>
      <c r="M344" t="n">
        <v>20</v>
      </c>
      <c r="N344" t="n">
        <v>29.47</v>
      </c>
      <c r="O344" t="n">
        <v>20530.82</v>
      </c>
      <c r="P344" t="n">
        <v>308.23</v>
      </c>
      <c r="Q344" t="n">
        <v>446.56</v>
      </c>
      <c r="R344" t="n">
        <v>70.83</v>
      </c>
      <c r="S344" t="n">
        <v>40.63</v>
      </c>
      <c r="T344" t="n">
        <v>9953.209999999999</v>
      </c>
      <c r="U344" t="n">
        <v>0.57</v>
      </c>
      <c r="V344" t="n">
        <v>0.76</v>
      </c>
      <c r="W344" t="n">
        <v>2.65</v>
      </c>
      <c r="X344" t="n">
        <v>0.6</v>
      </c>
      <c r="Y344" t="n">
        <v>0.5</v>
      </c>
      <c r="Z344" t="n">
        <v>10</v>
      </c>
    </row>
    <row r="345">
      <c r="A345" t="n">
        <v>11</v>
      </c>
      <c r="B345" t="n">
        <v>75</v>
      </c>
      <c r="C345" t="inlineStr">
        <is>
          <t xml:space="preserve">CONCLUIDO	</t>
        </is>
      </c>
      <c r="D345" t="n">
        <v>3.3065</v>
      </c>
      <c r="E345" t="n">
        <v>30.24</v>
      </c>
      <c r="F345" t="n">
        <v>27.36</v>
      </c>
      <c r="G345" t="n">
        <v>82.06999999999999</v>
      </c>
      <c r="H345" t="n">
        <v>1.28</v>
      </c>
      <c r="I345" t="n">
        <v>20</v>
      </c>
      <c r="J345" t="n">
        <v>166.01</v>
      </c>
      <c r="K345" t="n">
        <v>49.1</v>
      </c>
      <c r="L345" t="n">
        <v>12</v>
      </c>
      <c r="M345" t="n">
        <v>18</v>
      </c>
      <c r="N345" t="n">
        <v>29.91</v>
      </c>
      <c r="O345" t="n">
        <v>20708.3</v>
      </c>
      <c r="P345" t="n">
        <v>306.67</v>
      </c>
      <c r="Q345" t="n">
        <v>446.56</v>
      </c>
      <c r="R345" t="n">
        <v>68.5</v>
      </c>
      <c r="S345" t="n">
        <v>40.63</v>
      </c>
      <c r="T345" t="n">
        <v>8801.57</v>
      </c>
      <c r="U345" t="n">
        <v>0.59</v>
      </c>
      <c r="V345" t="n">
        <v>0.76</v>
      </c>
      <c r="W345" t="n">
        <v>2.64</v>
      </c>
      <c r="X345" t="n">
        <v>0.53</v>
      </c>
      <c r="Y345" t="n">
        <v>0.5</v>
      </c>
      <c r="Z345" t="n">
        <v>10</v>
      </c>
    </row>
    <row r="346">
      <c r="A346" t="n">
        <v>12</v>
      </c>
      <c r="B346" t="n">
        <v>75</v>
      </c>
      <c r="C346" t="inlineStr">
        <is>
          <t xml:space="preserve">CONCLUIDO	</t>
        </is>
      </c>
      <c r="D346" t="n">
        <v>3.3171</v>
      </c>
      <c r="E346" t="n">
        <v>30.15</v>
      </c>
      <c r="F346" t="n">
        <v>27.32</v>
      </c>
      <c r="G346" t="n">
        <v>91.06999999999999</v>
      </c>
      <c r="H346" t="n">
        <v>1.38</v>
      </c>
      <c r="I346" t="n">
        <v>18</v>
      </c>
      <c r="J346" t="n">
        <v>167.45</v>
      </c>
      <c r="K346" t="n">
        <v>49.1</v>
      </c>
      <c r="L346" t="n">
        <v>13</v>
      </c>
      <c r="M346" t="n">
        <v>16</v>
      </c>
      <c r="N346" t="n">
        <v>30.36</v>
      </c>
      <c r="O346" t="n">
        <v>20886.38</v>
      </c>
      <c r="P346" t="n">
        <v>305.12</v>
      </c>
      <c r="Q346" t="n">
        <v>446.56</v>
      </c>
      <c r="R346" t="n">
        <v>67.34</v>
      </c>
      <c r="S346" t="n">
        <v>40.63</v>
      </c>
      <c r="T346" t="n">
        <v>8229.450000000001</v>
      </c>
      <c r="U346" t="n">
        <v>0.6</v>
      </c>
      <c r="V346" t="n">
        <v>0.76</v>
      </c>
      <c r="W346" t="n">
        <v>2.64</v>
      </c>
      <c r="X346" t="n">
        <v>0.49</v>
      </c>
      <c r="Y346" t="n">
        <v>0.5</v>
      </c>
      <c r="Z346" t="n">
        <v>10</v>
      </c>
    </row>
    <row r="347">
      <c r="A347" t="n">
        <v>13</v>
      </c>
      <c r="B347" t="n">
        <v>75</v>
      </c>
      <c r="C347" t="inlineStr">
        <is>
          <t xml:space="preserve">CONCLUIDO	</t>
        </is>
      </c>
      <c r="D347" t="n">
        <v>3.3252</v>
      </c>
      <c r="E347" t="n">
        <v>30.07</v>
      </c>
      <c r="F347" t="n">
        <v>27.28</v>
      </c>
      <c r="G347" t="n">
        <v>96.27</v>
      </c>
      <c r="H347" t="n">
        <v>1.47</v>
      </c>
      <c r="I347" t="n">
        <v>17</v>
      </c>
      <c r="J347" t="n">
        <v>168.9</v>
      </c>
      <c r="K347" t="n">
        <v>49.1</v>
      </c>
      <c r="L347" t="n">
        <v>14</v>
      </c>
      <c r="M347" t="n">
        <v>15</v>
      </c>
      <c r="N347" t="n">
        <v>30.81</v>
      </c>
      <c r="O347" t="n">
        <v>21065.06</v>
      </c>
      <c r="P347" t="n">
        <v>302.8</v>
      </c>
      <c r="Q347" t="n">
        <v>446.57</v>
      </c>
      <c r="R347" t="n">
        <v>66.06999999999999</v>
      </c>
      <c r="S347" t="n">
        <v>40.63</v>
      </c>
      <c r="T347" t="n">
        <v>7598.11</v>
      </c>
      <c r="U347" t="n">
        <v>0.61</v>
      </c>
      <c r="V347" t="n">
        <v>0.76</v>
      </c>
      <c r="W347" t="n">
        <v>2.63</v>
      </c>
      <c r="X347" t="n">
        <v>0.45</v>
      </c>
      <c r="Y347" t="n">
        <v>0.5</v>
      </c>
      <c r="Z347" t="n">
        <v>10</v>
      </c>
    </row>
    <row r="348">
      <c r="A348" t="n">
        <v>14</v>
      </c>
      <c r="B348" t="n">
        <v>75</v>
      </c>
      <c r="C348" t="inlineStr">
        <is>
          <t xml:space="preserve">CONCLUIDO	</t>
        </is>
      </c>
      <c r="D348" t="n">
        <v>3.3291</v>
      </c>
      <c r="E348" t="n">
        <v>30.04</v>
      </c>
      <c r="F348" t="n">
        <v>27.27</v>
      </c>
      <c r="G348" t="n">
        <v>102.27</v>
      </c>
      <c r="H348" t="n">
        <v>1.56</v>
      </c>
      <c r="I348" t="n">
        <v>16</v>
      </c>
      <c r="J348" t="n">
        <v>170.35</v>
      </c>
      <c r="K348" t="n">
        <v>49.1</v>
      </c>
      <c r="L348" t="n">
        <v>15</v>
      </c>
      <c r="M348" t="n">
        <v>14</v>
      </c>
      <c r="N348" t="n">
        <v>31.26</v>
      </c>
      <c r="O348" t="n">
        <v>21244.37</v>
      </c>
      <c r="P348" t="n">
        <v>301.7</v>
      </c>
      <c r="Q348" t="n">
        <v>446.57</v>
      </c>
      <c r="R348" t="n">
        <v>65.81</v>
      </c>
      <c r="S348" t="n">
        <v>40.63</v>
      </c>
      <c r="T348" t="n">
        <v>7477.44</v>
      </c>
      <c r="U348" t="n">
        <v>0.62</v>
      </c>
      <c r="V348" t="n">
        <v>0.76</v>
      </c>
      <c r="W348" t="n">
        <v>2.63</v>
      </c>
      <c r="X348" t="n">
        <v>0.44</v>
      </c>
      <c r="Y348" t="n">
        <v>0.5</v>
      </c>
      <c r="Z348" t="n">
        <v>10</v>
      </c>
    </row>
    <row r="349">
      <c r="A349" t="n">
        <v>15</v>
      </c>
      <c r="B349" t="n">
        <v>75</v>
      </c>
      <c r="C349" t="inlineStr">
        <is>
          <t xml:space="preserve">CONCLUIDO	</t>
        </is>
      </c>
      <c r="D349" t="n">
        <v>3.3378</v>
      </c>
      <c r="E349" t="n">
        <v>29.96</v>
      </c>
      <c r="F349" t="n">
        <v>27.23</v>
      </c>
      <c r="G349" t="n">
        <v>108.9</v>
      </c>
      <c r="H349" t="n">
        <v>1.65</v>
      </c>
      <c r="I349" t="n">
        <v>15</v>
      </c>
      <c r="J349" t="n">
        <v>171.81</v>
      </c>
      <c r="K349" t="n">
        <v>49.1</v>
      </c>
      <c r="L349" t="n">
        <v>16</v>
      </c>
      <c r="M349" t="n">
        <v>13</v>
      </c>
      <c r="N349" t="n">
        <v>31.72</v>
      </c>
      <c r="O349" t="n">
        <v>21424.29</v>
      </c>
      <c r="P349" t="n">
        <v>298.74</v>
      </c>
      <c r="Q349" t="n">
        <v>446.56</v>
      </c>
      <c r="R349" t="n">
        <v>64.25</v>
      </c>
      <c r="S349" t="n">
        <v>40.63</v>
      </c>
      <c r="T349" t="n">
        <v>6700.41</v>
      </c>
      <c r="U349" t="n">
        <v>0.63</v>
      </c>
      <c r="V349" t="n">
        <v>0.76</v>
      </c>
      <c r="W349" t="n">
        <v>2.63</v>
      </c>
      <c r="X349" t="n">
        <v>0.4</v>
      </c>
      <c r="Y349" t="n">
        <v>0.5</v>
      </c>
      <c r="Z349" t="n">
        <v>10</v>
      </c>
    </row>
    <row r="350">
      <c r="A350" t="n">
        <v>16</v>
      </c>
      <c r="B350" t="n">
        <v>75</v>
      </c>
      <c r="C350" t="inlineStr">
        <is>
          <t xml:space="preserve">CONCLUIDO	</t>
        </is>
      </c>
      <c r="D350" t="n">
        <v>3.3435</v>
      </c>
      <c r="E350" t="n">
        <v>29.91</v>
      </c>
      <c r="F350" t="n">
        <v>27.2</v>
      </c>
      <c r="G350" t="n">
        <v>116.59</v>
      </c>
      <c r="H350" t="n">
        <v>1.74</v>
      </c>
      <c r="I350" t="n">
        <v>14</v>
      </c>
      <c r="J350" t="n">
        <v>173.28</v>
      </c>
      <c r="K350" t="n">
        <v>49.1</v>
      </c>
      <c r="L350" t="n">
        <v>17</v>
      </c>
      <c r="M350" t="n">
        <v>12</v>
      </c>
      <c r="N350" t="n">
        <v>32.18</v>
      </c>
      <c r="O350" t="n">
        <v>21604.83</v>
      </c>
      <c r="P350" t="n">
        <v>297.3</v>
      </c>
      <c r="Q350" t="n">
        <v>446.57</v>
      </c>
      <c r="R350" t="n">
        <v>63.45</v>
      </c>
      <c r="S350" t="n">
        <v>40.63</v>
      </c>
      <c r="T350" t="n">
        <v>6302.71</v>
      </c>
      <c r="U350" t="n">
        <v>0.64</v>
      </c>
      <c r="V350" t="n">
        <v>0.76</v>
      </c>
      <c r="W350" t="n">
        <v>2.63</v>
      </c>
      <c r="X350" t="n">
        <v>0.38</v>
      </c>
      <c r="Y350" t="n">
        <v>0.5</v>
      </c>
      <c r="Z350" t="n">
        <v>10</v>
      </c>
    </row>
    <row r="351">
      <c r="A351" t="n">
        <v>17</v>
      </c>
      <c r="B351" t="n">
        <v>75</v>
      </c>
      <c r="C351" t="inlineStr">
        <is>
          <t xml:space="preserve">CONCLUIDO	</t>
        </is>
      </c>
      <c r="D351" t="n">
        <v>3.35</v>
      </c>
      <c r="E351" t="n">
        <v>29.85</v>
      </c>
      <c r="F351" t="n">
        <v>27.18</v>
      </c>
      <c r="G351" t="n">
        <v>125.43</v>
      </c>
      <c r="H351" t="n">
        <v>1.83</v>
      </c>
      <c r="I351" t="n">
        <v>13</v>
      </c>
      <c r="J351" t="n">
        <v>174.75</v>
      </c>
      <c r="K351" t="n">
        <v>49.1</v>
      </c>
      <c r="L351" t="n">
        <v>18</v>
      </c>
      <c r="M351" t="n">
        <v>11</v>
      </c>
      <c r="N351" t="n">
        <v>32.65</v>
      </c>
      <c r="O351" t="n">
        <v>21786.02</v>
      </c>
      <c r="P351" t="n">
        <v>296.26</v>
      </c>
      <c r="Q351" t="n">
        <v>446.56</v>
      </c>
      <c r="R351" t="n">
        <v>62.76</v>
      </c>
      <c r="S351" t="n">
        <v>40.63</v>
      </c>
      <c r="T351" t="n">
        <v>5965.23</v>
      </c>
      <c r="U351" t="n">
        <v>0.65</v>
      </c>
      <c r="V351" t="n">
        <v>0.76</v>
      </c>
      <c r="W351" t="n">
        <v>2.63</v>
      </c>
      <c r="X351" t="n">
        <v>0.35</v>
      </c>
      <c r="Y351" t="n">
        <v>0.5</v>
      </c>
      <c r="Z351" t="n">
        <v>10</v>
      </c>
    </row>
    <row r="352">
      <c r="A352" t="n">
        <v>18</v>
      </c>
      <c r="B352" t="n">
        <v>75</v>
      </c>
      <c r="C352" t="inlineStr">
        <is>
          <t xml:space="preserve">CONCLUIDO	</t>
        </is>
      </c>
      <c r="D352" t="n">
        <v>3.3507</v>
      </c>
      <c r="E352" t="n">
        <v>29.84</v>
      </c>
      <c r="F352" t="n">
        <v>27.17</v>
      </c>
      <c r="G352" t="n">
        <v>125.4</v>
      </c>
      <c r="H352" t="n">
        <v>1.91</v>
      </c>
      <c r="I352" t="n">
        <v>13</v>
      </c>
      <c r="J352" t="n">
        <v>176.22</v>
      </c>
      <c r="K352" t="n">
        <v>49.1</v>
      </c>
      <c r="L352" t="n">
        <v>19</v>
      </c>
      <c r="M352" t="n">
        <v>11</v>
      </c>
      <c r="N352" t="n">
        <v>33.13</v>
      </c>
      <c r="O352" t="n">
        <v>21967.84</v>
      </c>
      <c r="P352" t="n">
        <v>292.87</v>
      </c>
      <c r="Q352" t="n">
        <v>446.56</v>
      </c>
      <c r="R352" t="n">
        <v>62.34</v>
      </c>
      <c r="S352" t="n">
        <v>40.63</v>
      </c>
      <c r="T352" t="n">
        <v>5753.28</v>
      </c>
      <c r="U352" t="n">
        <v>0.65</v>
      </c>
      <c r="V352" t="n">
        <v>0.76</v>
      </c>
      <c r="W352" t="n">
        <v>2.63</v>
      </c>
      <c r="X352" t="n">
        <v>0.34</v>
      </c>
      <c r="Y352" t="n">
        <v>0.5</v>
      </c>
      <c r="Z352" t="n">
        <v>10</v>
      </c>
    </row>
    <row r="353">
      <c r="A353" t="n">
        <v>19</v>
      </c>
      <c r="B353" t="n">
        <v>75</v>
      </c>
      <c r="C353" t="inlineStr">
        <is>
          <t xml:space="preserve">CONCLUIDO	</t>
        </is>
      </c>
      <c r="D353" t="n">
        <v>3.3586</v>
      </c>
      <c r="E353" t="n">
        <v>29.77</v>
      </c>
      <c r="F353" t="n">
        <v>27.13</v>
      </c>
      <c r="G353" t="n">
        <v>135.66</v>
      </c>
      <c r="H353" t="n">
        <v>2</v>
      </c>
      <c r="I353" t="n">
        <v>12</v>
      </c>
      <c r="J353" t="n">
        <v>177.7</v>
      </c>
      <c r="K353" t="n">
        <v>49.1</v>
      </c>
      <c r="L353" t="n">
        <v>20</v>
      </c>
      <c r="M353" t="n">
        <v>10</v>
      </c>
      <c r="N353" t="n">
        <v>33.61</v>
      </c>
      <c r="O353" t="n">
        <v>22150.3</v>
      </c>
      <c r="P353" t="n">
        <v>292.07</v>
      </c>
      <c r="Q353" t="n">
        <v>446.57</v>
      </c>
      <c r="R353" t="n">
        <v>61.19</v>
      </c>
      <c r="S353" t="n">
        <v>40.63</v>
      </c>
      <c r="T353" t="n">
        <v>5182.95</v>
      </c>
      <c r="U353" t="n">
        <v>0.66</v>
      </c>
      <c r="V353" t="n">
        <v>0.77</v>
      </c>
      <c r="W353" t="n">
        <v>2.63</v>
      </c>
      <c r="X353" t="n">
        <v>0.3</v>
      </c>
      <c r="Y353" t="n">
        <v>0.5</v>
      </c>
      <c r="Z353" t="n">
        <v>10</v>
      </c>
    </row>
    <row r="354">
      <c r="A354" t="n">
        <v>20</v>
      </c>
      <c r="B354" t="n">
        <v>75</v>
      </c>
      <c r="C354" t="inlineStr">
        <is>
          <t xml:space="preserve">CONCLUIDO	</t>
        </is>
      </c>
      <c r="D354" t="n">
        <v>3.3653</v>
      </c>
      <c r="E354" t="n">
        <v>29.72</v>
      </c>
      <c r="F354" t="n">
        <v>27.1</v>
      </c>
      <c r="G354" t="n">
        <v>147.83</v>
      </c>
      <c r="H354" t="n">
        <v>2.08</v>
      </c>
      <c r="I354" t="n">
        <v>11</v>
      </c>
      <c r="J354" t="n">
        <v>179.18</v>
      </c>
      <c r="K354" t="n">
        <v>49.1</v>
      </c>
      <c r="L354" t="n">
        <v>21</v>
      </c>
      <c r="M354" t="n">
        <v>9</v>
      </c>
      <c r="N354" t="n">
        <v>34.09</v>
      </c>
      <c r="O354" t="n">
        <v>22333.43</v>
      </c>
      <c r="P354" t="n">
        <v>289.5</v>
      </c>
      <c r="Q354" t="n">
        <v>446.56</v>
      </c>
      <c r="R354" t="n">
        <v>60.09</v>
      </c>
      <c r="S354" t="n">
        <v>40.63</v>
      </c>
      <c r="T354" t="n">
        <v>4637.72</v>
      </c>
      <c r="U354" t="n">
        <v>0.68</v>
      </c>
      <c r="V354" t="n">
        <v>0.77</v>
      </c>
      <c r="W354" t="n">
        <v>2.63</v>
      </c>
      <c r="X354" t="n">
        <v>0.28</v>
      </c>
      <c r="Y354" t="n">
        <v>0.5</v>
      </c>
      <c r="Z354" t="n">
        <v>10</v>
      </c>
    </row>
    <row r="355">
      <c r="A355" t="n">
        <v>21</v>
      </c>
      <c r="B355" t="n">
        <v>75</v>
      </c>
      <c r="C355" t="inlineStr">
        <is>
          <t xml:space="preserve">CONCLUIDO	</t>
        </is>
      </c>
      <c r="D355" t="n">
        <v>3.365</v>
      </c>
      <c r="E355" t="n">
        <v>29.72</v>
      </c>
      <c r="F355" t="n">
        <v>27.11</v>
      </c>
      <c r="G355" t="n">
        <v>147.85</v>
      </c>
      <c r="H355" t="n">
        <v>2.16</v>
      </c>
      <c r="I355" t="n">
        <v>11</v>
      </c>
      <c r="J355" t="n">
        <v>180.67</v>
      </c>
      <c r="K355" t="n">
        <v>49.1</v>
      </c>
      <c r="L355" t="n">
        <v>22</v>
      </c>
      <c r="M355" t="n">
        <v>9</v>
      </c>
      <c r="N355" t="n">
        <v>34.58</v>
      </c>
      <c r="O355" t="n">
        <v>22517.21</v>
      </c>
      <c r="P355" t="n">
        <v>289.28</v>
      </c>
      <c r="Q355" t="n">
        <v>446.56</v>
      </c>
      <c r="R355" t="n">
        <v>60.27</v>
      </c>
      <c r="S355" t="n">
        <v>40.63</v>
      </c>
      <c r="T355" t="n">
        <v>4728.3</v>
      </c>
      <c r="U355" t="n">
        <v>0.67</v>
      </c>
      <c r="V355" t="n">
        <v>0.77</v>
      </c>
      <c r="W355" t="n">
        <v>2.63</v>
      </c>
      <c r="X355" t="n">
        <v>0.28</v>
      </c>
      <c r="Y355" t="n">
        <v>0.5</v>
      </c>
      <c r="Z355" t="n">
        <v>10</v>
      </c>
    </row>
    <row r="356">
      <c r="A356" t="n">
        <v>22</v>
      </c>
      <c r="B356" t="n">
        <v>75</v>
      </c>
      <c r="C356" t="inlineStr">
        <is>
          <t xml:space="preserve">CONCLUIDO	</t>
        </is>
      </c>
      <c r="D356" t="n">
        <v>3.371</v>
      </c>
      <c r="E356" t="n">
        <v>29.66</v>
      </c>
      <c r="F356" t="n">
        <v>27.08</v>
      </c>
      <c r="G356" t="n">
        <v>162.5</v>
      </c>
      <c r="H356" t="n">
        <v>2.24</v>
      </c>
      <c r="I356" t="n">
        <v>10</v>
      </c>
      <c r="J356" t="n">
        <v>182.17</v>
      </c>
      <c r="K356" t="n">
        <v>49.1</v>
      </c>
      <c r="L356" t="n">
        <v>23</v>
      </c>
      <c r="M356" t="n">
        <v>8</v>
      </c>
      <c r="N356" t="n">
        <v>35.08</v>
      </c>
      <c r="O356" t="n">
        <v>22701.78</v>
      </c>
      <c r="P356" t="n">
        <v>286.28</v>
      </c>
      <c r="Q356" t="n">
        <v>446.56</v>
      </c>
      <c r="R356" t="n">
        <v>59.66</v>
      </c>
      <c r="S356" t="n">
        <v>40.63</v>
      </c>
      <c r="T356" t="n">
        <v>4431.08</v>
      </c>
      <c r="U356" t="n">
        <v>0.68</v>
      </c>
      <c r="V356" t="n">
        <v>0.77</v>
      </c>
      <c r="W356" t="n">
        <v>2.62</v>
      </c>
      <c r="X356" t="n">
        <v>0.26</v>
      </c>
      <c r="Y356" t="n">
        <v>0.5</v>
      </c>
      <c r="Z356" t="n">
        <v>10</v>
      </c>
    </row>
    <row r="357">
      <c r="A357" t="n">
        <v>23</v>
      </c>
      <c r="B357" t="n">
        <v>75</v>
      </c>
      <c r="C357" t="inlineStr">
        <is>
          <t xml:space="preserve">CONCLUIDO	</t>
        </is>
      </c>
      <c r="D357" t="n">
        <v>3.3706</v>
      </c>
      <c r="E357" t="n">
        <v>29.67</v>
      </c>
      <c r="F357" t="n">
        <v>27.09</v>
      </c>
      <c r="G357" t="n">
        <v>162.52</v>
      </c>
      <c r="H357" t="n">
        <v>2.32</v>
      </c>
      <c r="I357" t="n">
        <v>10</v>
      </c>
      <c r="J357" t="n">
        <v>183.67</v>
      </c>
      <c r="K357" t="n">
        <v>49.1</v>
      </c>
      <c r="L357" t="n">
        <v>24</v>
      </c>
      <c r="M357" t="n">
        <v>8</v>
      </c>
      <c r="N357" t="n">
        <v>35.58</v>
      </c>
      <c r="O357" t="n">
        <v>22886.92</v>
      </c>
      <c r="P357" t="n">
        <v>285.21</v>
      </c>
      <c r="Q357" t="n">
        <v>446.56</v>
      </c>
      <c r="R357" t="n">
        <v>59.7</v>
      </c>
      <c r="S357" t="n">
        <v>40.63</v>
      </c>
      <c r="T357" t="n">
        <v>4449.99</v>
      </c>
      <c r="U357" t="n">
        <v>0.68</v>
      </c>
      <c r="V357" t="n">
        <v>0.77</v>
      </c>
      <c r="W357" t="n">
        <v>2.62</v>
      </c>
      <c r="X357" t="n">
        <v>0.26</v>
      </c>
      <c r="Y357" t="n">
        <v>0.5</v>
      </c>
      <c r="Z357" t="n">
        <v>10</v>
      </c>
    </row>
    <row r="358">
      <c r="A358" t="n">
        <v>24</v>
      </c>
      <c r="B358" t="n">
        <v>75</v>
      </c>
      <c r="C358" t="inlineStr">
        <is>
          <t xml:space="preserve">CONCLUIDO	</t>
        </is>
      </c>
      <c r="D358" t="n">
        <v>3.3707</v>
      </c>
      <c r="E358" t="n">
        <v>29.67</v>
      </c>
      <c r="F358" t="n">
        <v>27.09</v>
      </c>
      <c r="G358" t="n">
        <v>162.51</v>
      </c>
      <c r="H358" t="n">
        <v>2.4</v>
      </c>
      <c r="I358" t="n">
        <v>10</v>
      </c>
      <c r="J358" t="n">
        <v>185.18</v>
      </c>
      <c r="K358" t="n">
        <v>49.1</v>
      </c>
      <c r="L358" t="n">
        <v>25</v>
      </c>
      <c r="M358" t="n">
        <v>8</v>
      </c>
      <c r="N358" t="n">
        <v>36.08</v>
      </c>
      <c r="O358" t="n">
        <v>23072.73</v>
      </c>
      <c r="P358" t="n">
        <v>280.37</v>
      </c>
      <c r="Q358" t="n">
        <v>446.56</v>
      </c>
      <c r="R358" t="n">
        <v>59.6</v>
      </c>
      <c r="S358" t="n">
        <v>40.63</v>
      </c>
      <c r="T358" t="n">
        <v>4398.84</v>
      </c>
      <c r="U358" t="n">
        <v>0.68</v>
      </c>
      <c r="V358" t="n">
        <v>0.77</v>
      </c>
      <c r="W358" t="n">
        <v>2.63</v>
      </c>
      <c r="X358" t="n">
        <v>0.26</v>
      </c>
      <c r="Y358" t="n">
        <v>0.5</v>
      </c>
      <c r="Z358" t="n">
        <v>10</v>
      </c>
    </row>
    <row r="359">
      <c r="A359" t="n">
        <v>25</v>
      </c>
      <c r="B359" t="n">
        <v>75</v>
      </c>
      <c r="C359" t="inlineStr">
        <is>
          <t xml:space="preserve">CONCLUIDO	</t>
        </is>
      </c>
      <c r="D359" t="n">
        <v>3.3779</v>
      </c>
      <c r="E359" t="n">
        <v>29.6</v>
      </c>
      <c r="F359" t="n">
        <v>27.05</v>
      </c>
      <c r="G359" t="n">
        <v>180.35</v>
      </c>
      <c r="H359" t="n">
        <v>2.47</v>
      </c>
      <c r="I359" t="n">
        <v>9</v>
      </c>
      <c r="J359" t="n">
        <v>186.69</v>
      </c>
      <c r="K359" t="n">
        <v>49.1</v>
      </c>
      <c r="L359" t="n">
        <v>26</v>
      </c>
      <c r="M359" t="n">
        <v>7</v>
      </c>
      <c r="N359" t="n">
        <v>36.6</v>
      </c>
      <c r="O359" t="n">
        <v>23259.24</v>
      </c>
      <c r="P359" t="n">
        <v>281.76</v>
      </c>
      <c r="Q359" t="n">
        <v>446.56</v>
      </c>
      <c r="R359" t="n">
        <v>58.63</v>
      </c>
      <c r="S359" t="n">
        <v>40.63</v>
      </c>
      <c r="T359" t="n">
        <v>3921.77</v>
      </c>
      <c r="U359" t="n">
        <v>0.6899999999999999</v>
      </c>
      <c r="V359" t="n">
        <v>0.77</v>
      </c>
      <c r="W359" t="n">
        <v>2.62</v>
      </c>
      <c r="X359" t="n">
        <v>0.23</v>
      </c>
      <c r="Y359" t="n">
        <v>0.5</v>
      </c>
      <c r="Z359" t="n">
        <v>10</v>
      </c>
    </row>
    <row r="360">
      <c r="A360" t="n">
        <v>26</v>
      </c>
      <c r="B360" t="n">
        <v>75</v>
      </c>
      <c r="C360" t="inlineStr">
        <is>
          <t xml:space="preserve">CONCLUIDO	</t>
        </is>
      </c>
      <c r="D360" t="n">
        <v>3.3784</v>
      </c>
      <c r="E360" t="n">
        <v>29.6</v>
      </c>
      <c r="F360" t="n">
        <v>27.05</v>
      </c>
      <c r="G360" t="n">
        <v>180.32</v>
      </c>
      <c r="H360" t="n">
        <v>2.55</v>
      </c>
      <c r="I360" t="n">
        <v>9</v>
      </c>
      <c r="J360" t="n">
        <v>188.21</v>
      </c>
      <c r="K360" t="n">
        <v>49.1</v>
      </c>
      <c r="L360" t="n">
        <v>27</v>
      </c>
      <c r="M360" t="n">
        <v>7</v>
      </c>
      <c r="N360" t="n">
        <v>37.11</v>
      </c>
      <c r="O360" t="n">
        <v>23446.45</v>
      </c>
      <c r="P360" t="n">
        <v>279.64</v>
      </c>
      <c r="Q360" t="n">
        <v>446.56</v>
      </c>
      <c r="R360" t="n">
        <v>58.54</v>
      </c>
      <c r="S360" t="n">
        <v>40.63</v>
      </c>
      <c r="T360" t="n">
        <v>3875.66</v>
      </c>
      <c r="U360" t="n">
        <v>0.6899999999999999</v>
      </c>
      <c r="V360" t="n">
        <v>0.77</v>
      </c>
      <c r="W360" t="n">
        <v>2.62</v>
      </c>
      <c r="X360" t="n">
        <v>0.22</v>
      </c>
      <c r="Y360" t="n">
        <v>0.5</v>
      </c>
      <c r="Z360" t="n">
        <v>10</v>
      </c>
    </row>
    <row r="361">
      <c r="A361" t="n">
        <v>27</v>
      </c>
      <c r="B361" t="n">
        <v>75</v>
      </c>
      <c r="C361" t="inlineStr">
        <is>
          <t xml:space="preserve">CONCLUIDO	</t>
        </is>
      </c>
      <c r="D361" t="n">
        <v>3.3785</v>
      </c>
      <c r="E361" t="n">
        <v>29.6</v>
      </c>
      <c r="F361" t="n">
        <v>27.05</v>
      </c>
      <c r="G361" t="n">
        <v>180.32</v>
      </c>
      <c r="H361" t="n">
        <v>2.62</v>
      </c>
      <c r="I361" t="n">
        <v>9</v>
      </c>
      <c r="J361" t="n">
        <v>189.73</v>
      </c>
      <c r="K361" t="n">
        <v>49.1</v>
      </c>
      <c r="L361" t="n">
        <v>28</v>
      </c>
      <c r="M361" t="n">
        <v>7</v>
      </c>
      <c r="N361" t="n">
        <v>37.64</v>
      </c>
      <c r="O361" t="n">
        <v>23634.36</v>
      </c>
      <c r="P361" t="n">
        <v>276.66</v>
      </c>
      <c r="Q361" t="n">
        <v>446.56</v>
      </c>
      <c r="R361" t="n">
        <v>58.5</v>
      </c>
      <c r="S361" t="n">
        <v>40.63</v>
      </c>
      <c r="T361" t="n">
        <v>3855.05</v>
      </c>
      <c r="U361" t="n">
        <v>0.6899999999999999</v>
      </c>
      <c r="V361" t="n">
        <v>0.77</v>
      </c>
      <c r="W361" t="n">
        <v>2.62</v>
      </c>
      <c r="X361" t="n">
        <v>0.22</v>
      </c>
      <c r="Y361" t="n">
        <v>0.5</v>
      </c>
      <c r="Z361" t="n">
        <v>10</v>
      </c>
    </row>
    <row r="362">
      <c r="A362" t="n">
        <v>28</v>
      </c>
      <c r="B362" t="n">
        <v>75</v>
      </c>
      <c r="C362" t="inlineStr">
        <is>
          <t xml:space="preserve">CONCLUIDO	</t>
        </is>
      </c>
      <c r="D362" t="n">
        <v>3.3844</v>
      </c>
      <c r="E362" t="n">
        <v>29.55</v>
      </c>
      <c r="F362" t="n">
        <v>27.03</v>
      </c>
      <c r="G362" t="n">
        <v>202.7</v>
      </c>
      <c r="H362" t="n">
        <v>2.69</v>
      </c>
      <c r="I362" t="n">
        <v>8</v>
      </c>
      <c r="J362" t="n">
        <v>191.26</v>
      </c>
      <c r="K362" t="n">
        <v>49.1</v>
      </c>
      <c r="L362" t="n">
        <v>29</v>
      </c>
      <c r="M362" t="n">
        <v>6</v>
      </c>
      <c r="N362" t="n">
        <v>38.17</v>
      </c>
      <c r="O362" t="n">
        <v>23822.99</v>
      </c>
      <c r="P362" t="n">
        <v>275.62</v>
      </c>
      <c r="Q362" t="n">
        <v>446.56</v>
      </c>
      <c r="R362" t="n">
        <v>57.76</v>
      </c>
      <c r="S362" t="n">
        <v>40.63</v>
      </c>
      <c r="T362" t="n">
        <v>3492.4</v>
      </c>
      <c r="U362" t="n">
        <v>0.7</v>
      </c>
      <c r="V362" t="n">
        <v>0.77</v>
      </c>
      <c r="W362" t="n">
        <v>2.62</v>
      </c>
      <c r="X362" t="n">
        <v>0.2</v>
      </c>
      <c r="Y362" t="n">
        <v>0.5</v>
      </c>
      <c r="Z362" t="n">
        <v>10</v>
      </c>
    </row>
    <row r="363">
      <c r="A363" t="n">
        <v>29</v>
      </c>
      <c r="B363" t="n">
        <v>75</v>
      </c>
      <c r="C363" t="inlineStr">
        <is>
          <t xml:space="preserve">CONCLUIDO	</t>
        </is>
      </c>
      <c r="D363" t="n">
        <v>3.3848</v>
      </c>
      <c r="E363" t="n">
        <v>29.54</v>
      </c>
      <c r="F363" t="n">
        <v>27.02</v>
      </c>
      <c r="G363" t="n">
        <v>202.67</v>
      </c>
      <c r="H363" t="n">
        <v>2.76</v>
      </c>
      <c r="I363" t="n">
        <v>8</v>
      </c>
      <c r="J363" t="n">
        <v>192.8</v>
      </c>
      <c r="K363" t="n">
        <v>49.1</v>
      </c>
      <c r="L363" t="n">
        <v>30</v>
      </c>
      <c r="M363" t="n">
        <v>5</v>
      </c>
      <c r="N363" t="n">
        <v>38.7</v>
      </c>
      <c r="O363" t="n">
        <v>24012.34</v>
      </c>
      <c r="P363" t="n">
        <v>275.48</v>
      </c>
      <c r="Q363" t="n">
        <v>446.56</v>
      </c>
      <c r="R363" t="n">
        <v>57.6</v>
      </c>
      <c r="S363" t="n">
        <v>40.63</v>
      </c>
      <c r="T363" t="n">
        <v>3410.05</v>
      </c>
      <c r="U363" t="n">
        <v>0.71</v>
      </c>
      <c r="V363" t="n">
        <v>0.77</v>
      </c>
      <c r="W363" t="n">
        <v>2.62</v>
      </c>
      <c r="X363" t="n">
        <v>0.2</v>
      </c>
      <c r="Y363" t="n">
        <v>0.5</v>
      </c>
      <c r="Z363" t="n">
        <v>10</v>
      </c>
    </row>
    <row r="364">
      <c r="A364" t="n">
        <v>30</v>
      </c>
      <c r="B364" t="n">
        <v>75</v>
      </c>
      <c r="C364" t="inlineStr">
        <is>
          <t xml:space="preserve">CONCLUIDO	</t>
        </is>
      </c>
      <c r="D364" t="n">
        <v>3.3834</v>
      </c>
      <c r="E364" t="n">
        <v>29.56</v>
      </c>
      <c r="F364" t="n">
        <v>27.04</v>
      </c>
      <c r="G364" t="n">
        <v>202.76</v>
      </c>
      <c r="H364" t="n">
        <v>2.83</v>
      </c>
      <c r="I364" t="n">
        <v>8</v>
      </c>
      <c r="J364" t="n">
        <v>194.34</v>
      </c>
      <c r="K364" t="n">
        <v>49.1</v>
      </c>
      <c r="L364" t="n">
        <v>31</v>
      </c>
      <c r="M364" t="n">
        <v>5</v>
      </c>
      <c r="N364" t="n">
        <v>39.24</v>
      </c>
      <c r="O364" t="n">
        <v>24202.42</v>
      </c>
      <c r="P364" t="n">
        <v>272.06</v>
      </c>
      <c r="Q364" t="n">
        <v>446.56</v>
      </c>
      <c r="R364" t="n">
        <v>58.02</v>
      </c>
      <c r="S364" t="n">
        <v>40.63</v>
      </c>
      <c r="T364" t="n">
        <v>3620.57</v>
      </c>
      <c r="U364" t="n">
        <v>0.7</v>
      </c>
      <c r="V364" t="n">
        <v>0.77</v>
      </c>
      <c r="W364" t="n">
        <v>2.62</v>
      </c>
      <c r="X364" t="n">
        <v>0.21</v>
      </c>
      <c r="Y364" t="n">
        <v>0.5</v>
      </c>
      <c r="Z364" t="n">
        <v>10</v>
      </c>
    </row>
    <row r="365">
      <c r="A365" t="n">
        <v>31</v>
      </c>
      <c r="B365" t="n">
        <v>75</v>
      </c>
      <c r="C365" t="inlineStr">
        <is>
          <t xml:space="preserve">CONCLUIDO	</t>
        </is>
      </c>
      <c r="D365" t="n">
        <v>3.3851</v>
      </c>
      <c r="E365" t="n">
        <v>29.54</v>
      </c>
      <c r="F365" t="n">
        <v>27.02</v>
      </c>
      <c r="G365" t="n">
        <v>202.65</v>
      </c>
      <c r="H365" t="n">
        <v>2.9</v>
      </c>
      <c r="I365" t="n">
        <v>8</v>
      </c>
      <c r="J365" t="n">
        <v>195.89</v>
      </c>
      <c r="K365" t="n">
        <v>49.1</v>
      </c>
      <c r="L365" t="n">
        <v>32</v>
      </c>
      <c r="M365" t="n">
        <v>3</v>
      </c>
      <c r="N365" t="n">
        <v>39.79</v>
      </c>
      <c r="O365" t="n">
        <v>24393.24</v>
      </c>
      <c r="P365" t="n">
        <v>270.31</v>
      </c>
      <c r="Q365" t="n">
        <v>446.56</v>
      </c>
      <c r="R365" t="n">
        <v>57.45</v>
      </c>
      <c r="S365" t="n">
        <v>40.63</v>
      </c>
      <c r="T365" t="n">
        <v>3336.95</v>
      </c>
      <c r="U365" t="n">
        <v>0.71</v>
      </c>
      <c r="V365" t="n">
        <v>0.77</v>
      </c>
      <c r="W365" t="n">
        <v>2.62</v>
      </c>
      <c r="X365" t="n">
        <v>0.19</v>
      </c>
      <c r="Y365" t="n">
        <v>0.5</v>
      </c>
      <c r="Z365" t="n">
        <v>10</v>
      </c>
    </row>
    <row r="366">
      <c r="A366" t="n">
        <v>32</v>
      </c>
      <c r="B366" t="n">
        <v>75</v>
      </c>
      <c r="C366" t="inlineStr">
        <is>
          <t xml:space="preserve">CONCLUIDO	</t>
        </is>
      </c>
      <c r="D366" t="n">
        <v>3.39</v>
      </c>
      <c r="E366" t="n">
        <v>29.5</v>
      </c>
      <c r="F366" t="n">
        <v>27.01</v>
      </c>
      <c r="G366" t="n">
        <v>231.5</v>
      </c>
      <c r="H366" t="n">
        <v>2.97</v>
      </c>
      <c r="I366" t="n">
        <v>7</v>
      </c>
      <c r="J366" t="n">
        <v>197.44</v>
      </c>
      <c r="K366" t="n">
        <v>49.1</v>
      </c>
      <c r="L366" t="n">
        <v>33</v>
      </c>
      <c r="M366" t="n">
        <v>0</v>
      </c>
      <c r="N366" t="n">
        <v>40.34</v>
      </c>
      <c r="O366" t="n">
        <v>24584.81</v>
      </c>
      <c r="P366" t="n">
        <v>268.87</v>
      </c>
      <c r="Q366" t="n">
        <v>446.56</v>
      </c>
      <c r="R366" t="n">
        <v>57.06</v>
      </c>
      <c r="S366" t="n">
        <v>40.63</v>
      </c>
      <c r="T366" t="n">
        <v>3147.15</v>
      </c>
      <c r="U366" t="n">
        <v>0.71</v>
      </c>
      <c r="V366" t="n">
        <v>0.77</v>
      </c>
      <c r="W366" t="n">
        <v>2.62</v>
      </c>
      <c r="X366" t="n">
        <v>0.18</v>
      </c>
      <c r="Y366" t="n">
        <v>0.5</v>
      </c>
      <c r="Z366" t="n">
        <v>10</v>
      </c>
    </row>
    <row r="367">
      <c r="A367" t="n">
        <v>0</v>
      </c>
      <c r="B367" t="n">
        <v>95</v>
      </c>
      <c r="C367" t="inlineStr">
        <is>
          <t xml:space="preserve">CONCLUIDO	</t>
        </is>
      </c>
      <c r="D367" t="n">
        <v>1.8401</v>
      </c>
      <c r="E367" t="n">
        <v>54.34</v>
      </c>
      <c r="F367" t="n">
        <v>37.99</v>
      </c>
      <c r="G367" t="n">
        <v>6.11</v>
      </c>
      <c r="H367" t="n">
        <v>0.1</v>
      </c>
      <c r="I367" t="n">
        <v>373</v>
      </c>
      <c r="J367" t="n">
        <v>185.69</v>
      </c>
      <c r="K367" t="n">
        <v>53.44</v>
      </c>
      <c r="L367" t="n">
        <v>1</v>
      </c>
      <c r="M367" t="n">
        <v>371</v>
      </c>
      <c r="N367" t="n">
        <v>36.26</v>
      </c>
      <c r="O367" t="n">
        <v>23136.14</v>
      </c>
      <c r="P367" t="n">
        <v>514.84</v>
      </c>
      <c r="Q367" t="n">
        <v>446.69</v>
      </c>
      <c r="R367" t="n">
        <v>415.69</v>
      </c>
      <c r="S367" t="n">
        <v>40.63</v>
      </c>
      <c r="T367" t="n">
        <v>180631.94</v>
      </c>
      <c r="U367" t="n">
        <v>0.1</v>
      </c>
      <c r="V367" t="n">
        <v>0.55</v>
      </c>
      <c r="W367" t="n">
        <v>3.23</v>
      </c>
      <c r="X367" t="n">
        <v>11.16</v>
      </c>
      <c r="Y367" t="n">
        <v>0.5</v>
      </c>
      <c r="Z367" t="n">
        <v>10</v>
      </c>
    </row>
    <row r="368">
      <c r="A368" t="n">
        <v>1</v>
      </c>
      <c r="B368" t="n">
        <v>95</v>
      </c>
      <c r="C368" t="inlineStr">
        <is>
          <t xml:space="preserve">CONCLUIDO	</t>
        </is>
      </c>
      <c r="D368" t="n">
        <v>2.5359</v>
      </c>
      <c r="E368" t="n">
        <v>39.43</v>
      </c>
      <c r="F368" t="n">
        <v>31.27</v>
      </c>
      <c r="G368" t="n">
        <v>12.26</v>
      </c>
      <c r="H368" t="n">
        <v>0.19</v>
      </c>
      <c r="I368" t="n">
        <v>153</v>
      </c>
      <c r="J368" t="n">
        <v>187.21</v>
      </c>
      <c r="K368" t="n">
        <v>53.44</v>
      </c>
      <c r="L368" t="n">
        <v>2</v>
      </c>
      <c r="M368" t="n">
        <v>151</v>
      </c>
      <c r="N368" t="n">
        <v>36.77</v>
      </c>
      <c r="O368" t="n">
        <v>23322.88</v>
      </c>
      <c r="P368" t="n">
        <v>422.38</v>
      </c>
      <c r="Q368" t="n">
        <v>446.6</v>
      </c>
      <c r="R368" t="n">
        <v>195.76</v>
      </c>
      <c r="S368" t="n">
        <v>40.63</v>
      </c>
      <c r="T368" t="n">
        <v>71763.16</v>
      </c>
      <c r="U368" t="n">
        <v>0.21</v>
      </c>
      <c r="V368" t="n">
        <v>0.66</v>
      </c>
      <c r="W368" t="n">
        <v>2.87</v>
      </c>
      <c r="X368" t="n">
        <v>4.44</v>
      </c>
      <c r="Y368" t="n">
        <v>0.5</v>
      </c>
      <c r="Z368" t="n">
        <v>10</v>
      </c>
    </row>
    <row r="369">
      <c r="A369" t="n">
        <v>2</v>
      </c>
      <c r="B369" t="n">
        <v>95</v>
      </c>
      <c r="C369" t="inlineStr">
        <is>
          <t xml:space="preserve">CONCLUIDO	</t>
        </is>
      </c>
      <c r="D369" t="n">
        <v>2.8003</v>
      </c>
      <c r="E369" t="n">
        <v>35.71</v>
      </c>
      <c r="F369" t="n">
        <v>29.63</v>
      </c>
      <c r="G369" t="n">
        <v>18.33</v>
      </c>
      <c r="H369" t="n">
        <v>0.28</v>
      </c>
      <c r="I369" t="n">
        <v>97</v>
      </c>
      <c r="J369" t="n">
        <v>188.73</v>
      </c>
      <c r="K369" t="n">
        <v>53.44</v>
      </c>
      <c r="L369" t="n">
        <v>3</v>
      </c>
      <c r="M369" t="n">
        <v>95</v>
      </c>
      <c r="N369" t="n">
        <v>37.29</v>
      </c>
      <c r="O369" t="n">
        <v>23510.33</v>
      </c>
      <c r="P369" t="n">
        <v>399.06</v>
      </c>
      <c r="Q369" t="n">
        <v>446.6</v>
      </c>
      <c r="R369" t="n">
        <v>142.36</v>
      </c>
      <c r="S369" t="n">
        <v>40.63</v>
      </c>
      <c r="T369" t="n">
        <v>45346.17</v>
      </c>
      <c r="U369" t="n">
        <v>0.29</v>
      </c>
      <c r="V369" t="n">
        <v>0.7</v>
      </c>
      <c r="W369" t="n">
        <v>2.77</v>
      </c>
      <c r="X369" t="n">
        <v>2.8</v>
      </c>
      <c r="Y369" t="n">
        <v>0.5</v>
      </c>
      <c r="Z369" t="n">
        <v>10</v>
      </c>
    </row>
    <row r="370">
      <c r="A370" t="n">
        <v>3</v>
      </c>
      <c r="B370" t="n">
        <v>95</v>
      </c>
      <c r="C370" t="inlineStr">
        <is>
          <t xml:space="preserve">CONCLUIDO	</t>
        </is>
      </c>
      <c r="D370" t="n">
        <v>2.9456</v>
      </c>
      <c r="E370" t="n">
        <v>33.95</v>
      </c>
      <c r="F370" t="n">
        <v>28.84</v>
      </c>
      <c r="G370" t="n">
        <v>24.37</v>
      </c>
      <c r="H370" t="n">
        <v>0.37</v>
      </c>
      <c r="I370" t="n">
        <v>71</v>
      </c>
      <c r="J370" t="n">
        <v>190.25</v>
      </c>
      <c r="K370" t="n">
        <v>53.44</v>
      </c>
      <c r="L370" t="n">
        <v>4</v>
      </c>
      <c r="M370" t="n">
        <v>69</v>
      </c>
      <c r="N370" t="n">
        <v>37.82</v>
      </c>
      <c r="O370" t="n">
        <v>23698.48</v>
      </c>
      <c r="P370" t="n">
        <v>387.54</v>
      </c>
      <c r="Q370" t="n">
        <v>446.57</v>
      </c>
      <c r="R370" t="n">
        <v>116.71</v>
      </c>
      <c r="S370" t="n">
        <v>40.63</v>
      </c>
      <c r="T370" t="n">
        <v>32648.61</v>
      </c>
      <c r="U370" t="n">
        <v>0.35</v>
      </c>
      <c r="V370" t="n">
        <v>0.72</v>
      </c>
      <c r="W370" t="n">
        <v>2.72</v>
      </c>
      <c r="X370" t="n">
        <v>2.01</v>
      </c>
      <c r="Y370" t="n">
        <v>0.5</v>
      </c>
      <c r="Z370" t="n">
        <v>10</v>
      </c>
    </row>
    <row r="371">
      <c r="A371" t="n">
        <v>4</v>
      </c>
      <c r="B371" t="n">
        <v>95</v>
      </c>
      <c r="C371" t="inlineStr">
        <is>
          <t xml:space="preserve">CONCLUIDO	</t>
        </is>
      </c>
      <c r="D371" t="n">
        <v>3.0323</v>
      </c>
      <c r="E371" t="n">
        <v>32.98</v>
      </c>
      <c r="F371" t="n">
        <v>28.43</v>
      </c>
      <c r="G371" t="n">
        <v>30.46</v>
      </c>
      <c r="H371" t="n">
        <v>0.46</v>
      </c>
      <c r="I371" t="n">
        <v>56</v>
      </c>
      <c r="J371" t="n">
        <v>191.78</v>
      </c>
      <c r="K371" t="n">
        <v>53.44</v>
      </c>
      <c r="L371" t="n">
        <v>5</v>
      </c>
      <c r="M371" t="n">
        <v>54</v>
      </c>
      <c r="N371" t="n">
        <v>38.35</v>
      </c>
      <c r="O371" t="n">
        <v>23887.36</v>
      </c>
      <c r="P371" t="n">
        <v>380.83</v>
      </c>
      <c r="Q371" t="n">
        <v>446.57</v>
      </c>
      <c r="R371" t="n">
        <v>103.21</v>
      </c>
      <c r="S371" t="n">
        <v>40.63</v>
      </c>
      <c r="T371" t="n">
        <v>25976.33</v>
      </c>
      <c r="U371" t="n">
        <v>0.39</v>
      </c>
      <c r="V371" t="n">
        <v>0.73</v>
      </c>
      <c r="W371" t="n">
        <v>2.7</v>
      </c>
      <c r="X371" t="n">
        <v>1.6</v>
      </c>
      <c r="Y371" t="n">
        <v>0.5</v>
      </c>
      <c r="Z371" t="n">
        <v>10</v>
      </c>
    </row>
    <row r="372">
      <c r="A372" t="n">
        <v>5</v>
      </c>
      <c r="B372" t="n">
        <v>95</v>
      </c>
      <c r="C372" t="inlineStr">
        <is>
          <t xml:space="preserve">CONCLUIDO	</t>
        </is>
      </c>
      <c r="D372" t="n">
        <v>3.0949</v>
      </c>
      <c r="E372" t="n">
        <v>32.31</v>
      </c>
      <c r="F372" t="n">
        <v>28.13</v>
      </c>
      <c r="G372" t="n">
        <v>36.69</v>
      </c>
      <c r="H372" t="n">
        <v>0.55</v>
      </c>
      <c r="I372" t="n">
        <v>46</v>
      </c>
      <c r="J372" t="n">
        <v>193.32</v>
      </c>
      <c r="K372" t="n">
        <v>53.44</v>
      </c>
      <c r="L372" t="n">
        <v>6</v>
      </c>
      <c r="M372" t="n">
        <v>44</v>
      </c>
      <c r="N372" t="n">
        <v>38.89</v>
      </c>
      <c r="O372" t="n">
        <v>24076.95</v>
      </c>
      <c r="P372" t="n">
        <v>375.64</v>
      </c>
      <c r="Q372" t="n">
        <v>446.61</v>
      </c>
      <c r="R372" t="n">
        <v>93.67</v>
      </c>
      <c r="S372" t="n">
        <v>40.63</v>
      </c>
      <c r="T372" t="n">
        <v>21255.77</v>
      </c>
      <c r="U372" t="n">
        <v>0.43</v>
      </c>
      <c r="V372" t="n">
        <v>0.74</v>
      </c>
      <c r="W372" t="n">
        <v>2.68</v>
      </c>
      <c r="X372" t="n">
        <v>1.3</v>
      </c>
      <c r="Y372" t="n">
        <v>0.5</v>
      </c>
      <c r="Z372" t="n">
        <v>10</v>
      </c>
    </row>
    <row r="373">
      <c r="A373" t="n">
        <v>6</v>
      </c>
      <c r="B373" t="n">
        <v>95</v>
      </c>
      <c r="C373" t="inlineStr">
        <is>
          <t xml:space="preserve">CONCLUIDO	</t>
        </is>
      </c>
      <c r="D373" t="n">
        <v>3.134</v>
      </c>
      <c r="E373" t="n">
        <v>31.91</v>
      </c>
      <c r="F373" t="n">
        <v>27.95</v>
      </c>
      <c r="G373" t="n">
        <v>41.93</v>
      </c>
      <c r="H373" t="n">
        <v>0.64</v>
      </c>
      <c r="I373" t="n">
        <v>40</v>
      </c>
      <c r="J373" t="n">
        <v>194.86</v>
      </c>
      <c r="K373" t="n">
        <v>53.44</v>
      </c>
      <c r="L373" t="n">
        <v>7</v>
      </c>
      <c r="M373" t="n">
        <v>38</v>
      </c>
      <c r="N373" t="n">
        <v>39.43</v>
      </c>
      <c r="O373" t="n">
        <v>24267.28</v>
      </c>
      <c r="P373" t="n">
        <v>372.38</v>
      </c>
      <c r="Q373" t="n">
        <v>446.57</v>
      </c>
      <c r="R373" t="n">
        <v>87.38</v>
      </c>
      <c r="S373" t="n">
        <v>40.63</v>
      </c>
      <c r="T373" t="n">
        <v>18139.5</v>
      </c>
      <c r="U373" t="n">
        <v>0.46</v>
      </c>
      <c r="V373" t="n">
        <v>0.74</v>
      </c>
      <c r="W373" t="n">
        <v>2.69</v>
      </c>
      <c r="X373" t="n">
        <v>1.12</v>
      </c>
      <c r="Y373" t="n">
        <v>0.5</v>
      </c>
      <c r="Z373" t="n">
        <v>10</v>
      </c>
    </row>
    <row r="374">
      <c r="A374" t="n">
        <v>7</v>
      </c>
      <c r="B374" t="n">
        <v>95</v>
      </c>
      <c r="C374" t="inlineStr">
        <is>
          <t xml:space="preserve">CONCLUIDO	</t>
        </is>
      </c>
      <c r="D374" t="n">
        <v>3.1749</v>
      </c>
      <c r="E374" t="n">
        <v>31.5</v>
      </c>
      <c r="F374" t="n">
        <v>27.76</v>
      </c>
      <c r="G374" t="n">
        <v>48.99</v>
      </c>
      <c r="H374" t="n">
        <v>0.72</v>
      </c>
      <c r="I374" t="n">
        <v>34</v>
      </c>
      <c r="J374" t="n">
        <v>196.41</v>
      </c>
      <c r="K374" t="n">
        <v>53.44</v>
      </c>
      <c r="L374" t="n">
        <v>8</v>
      </c>
      <c r="M374" t="n">
        <v>32</v>
      </c>
      <c r="N374" t="n">
        <v>39.98</v>
      </c>
      <c r="O374" t="n">
        <v>24458.36</v>
      </c>
      <c r="P374" t="n">
        <v>368.8</v>
      </c>
      <c r="Q374" t="n">
        <v>446.56</v>
      </c>
      <c r="R374" t="n">
        <v>81.81999999999999</v>
      </c>
      <c r="S374" t="n">
        <v>40.63</v>
      </c>
      <c r="T374" t="n">
        <v>15388.66</v>
      </c>
      <c r="U374" t="n">
        <v>0.5</v>
      </c>
      <c r="V374" t="n">
        <v>0.75</v>
      </c>
      <c r="W374" t="n">
        <v>2.66</v>
      </c>
      <c r="X374" t="n">
        <v>0.9399999999999999</v>
      </c>
      <c r="Y374" t="n">
        <v>0.5</v>
      </c>
      <c r="Z374" t="n">
        <v>10</v>
      </c>
    </row>
    <row r="375">
      <c r="A375" t="n">
        <v>8</v>
      </c>
      <c r="B375" t="n">
        <v>95</v>
      </c>
      <c r="C375" t="inlineStr">
        <is>
          <t xml:space="preserve">CONCLUIDO	</t>
        </is>
      </c>
      <c r="D375" t="n">
        <v>3.1961</v>
      </c>
      <c r="E375" t="n">
        <v>31.29</v>
      </c>
      <c r="F375" t="n">
        <v>27.67</v>
      </c>
      <c r="G375" t="n">
        <v>53.55</v>
      </c>
      <c r="H375" t="n">
        <v>0.8100000000000001</v>
      </c>
      <c r="I375" t="n">
        <v>31</v>
      </c>
      <c r="J375" t="n">
        <v>197.97</v>
      </c>
      <c r="K375" t="n">
        <v>53.44</v>
      </c>
      <c r="L375" t="n">
        <v>9</v>
      </c>
      <c r="M375" t="n">
        <v>29</v>
      </c>
      <c r="N375" t="n">
        <v>40.53</v>
      </c>
      <c r="O375" t="n">
        <v>24650.18</v>
      </c>
      <c r="P375" t="n">
        <v>366.82</v>
      </c>
      <c r="Q375" t="n">
        <v>446.56</v>
      </c>
      <c r="R375" t="n">
        <v>78.67</v>
      </c>
      <c r="S375" t="n">
        <v>40.63</v>
      </c>
      <c r="T375" t="n">
        <v>13830.74</v>
      </c>
      <c r="U375" t="n">
        <v>0.52</v>
      </c>
      <c r="V375" t="n">
        <v>0.75</v>
      </c>
      <c r="W375" t="n">
        <v>2.65</v>
      </c>
      <c r="X375" t="n">
        <v>0.84</v>
      </c>
      <c r="Y375" t="n">
        <v>0.5</v>
      </c>
      <c r="Z375" t="n">
        <v>10</v>
      </c>
    </row>
    <row r="376">
      <c r="A376" t="n">
        <v>9</v>
      </c>
      <c r="B376" t="n">
        <v>95</v>
      </c>
      <c r="C376" t="inlineStr">
        <is>
          <t xml:space="preserve">CONCLUIDO	</t>
        </is>
      </c>
      <c r="D376" t="n">
        <v>3.2135</v>
      </c>
      <c r="E376" t="n">
        <v>31.12</v>
      </c>
      <c r="F376" t="n">
        <v>27.61</v>
      </c>
      <c r="G376" t="n">
        <v>59.16</v>
      </c>
      <c r="H376" t="n">
        <v>0.89</v>
      </c>
      <c r="I376" t="n">
        <v>28</v>
      </c>
      <c r="J376" t="n">
        <v>199.53</v>
      </c>
      <c r="K376" t="n">
        <v>53.44</v>
      </c>
      <c r="L376" t="n">
        <v>10</v>
      </c>
      <c r="M376" t="n">
        <v>26</v>
      </c>
      <c r="N376" t="n">
        <v>41.1</v>
      </c>
      <c r="O376" t="n">
        <v>24842.77</v>
      </c>
      <c r="P376" t="n">
        <v>365.18</v>
      </c>
      <c r="Q376" t="n">
        <v>446.56</v>
      </c>
      <c r="R376" t="n">
        <v>76.68000000000001</v>
      </c>
      <c r="S376" t="n">
        <v>40.63</v>
      </c>
      <c r="T376" t="n">
        <v>12852.17</v>
      </c>
      <c r="U376" t="n">
        <v>0.53</v>
      </c>
      <c r="V376" t="n">
        <v>0.75</v>
      </c>
      <c r="W376" t="n">
        <v>2.65</v>
      </c>
      <c r="X376" t="n">
        <v>0.78</v>
      </c>
      <c r="Y376" t="n">
        <v>0.5</v>
      </c>
      <c r="Z376" t="n">
        <v>10</v>
      </c>
    </row>
    <row r="377">
      <c r="A377" t="n">
        <v>10</v>
      </c>
      <c r="B377" t="n">
        <v>95</v>
      </c>
      <c r="C377" t="inlineStr">
        <is>
          <t xml:space="preserve">CONCLUIDO	</t>
        </is>
      </c>
      <c r="D377" t="n">
        <v>3.2345</v>
      </c>
      <c r="E377" t="n">
        <v>30.92</v>
      </c>
      <c r="F377" t="n">
        <v>27.52</v>
      </c>
      <c r="G377" t="n">
        <v>66.04000000000001</v>
      </c>
      <c r="H377" t="n">
        <v>0.97</v>
      </c>
      <c r="I377" t="n">
        <v>25</v>
      </c>
      <c r="J377" t="n">
        <v>201.1</v>
      </c>
      <c r="K377" t="n">
        <v>53.44</v>
      </c>
      <c r="L377" t="n">
        <v>11</v>
      </c>
      <c r="M377" t="n">
        <v>23</v>
      </c>
      <c r="N377" t="n">
        <v>41.66</v>
      </c>
      <c r="O377" t="n">
        <v>25036.12</v>
      </c>
      <c r="P377" t="n">
        <v>362.49</v>
      </c>
      <c r="Q377" t="n">
        <v>446.56</v>
      </c>
      <c r="R377" t="n">
        <v>73.69</v>
      </c>
      <c r="S377" t="n">
        <v>40.63</v>
      </c>
      <c r="T377" t="n">
        <v>11369.61</v>
      </c>
      <c r="U377" t="n">
        <v>0.55</v>
      </c>
      <c r="V377" t="n">
        <v>0.76</v>
      </c>
      <c r="W377" t="n">
        <v>2.65</v>
      </c>
      <c r="X377" t="n">
        <v>0.6899999999999999</v>
      </c>
      <c r="Y377" t="n">
        <v>0.5</v>
      </c>
      <c r="Z377" t="n">
        <v>10</v>
      </c>
    </row>
    <row r="378">
      <c r="A378" t="n">
        <v>11</v>
      </c>
      <c r="B378" t="n">
        <v>95</v>
      </c>
      <c r="C378" t="inlineStr">
        <is>
          <t xml:space="preserve">CONCLUIDO	</t>
        </is>
      </c>
      <c r="D378" t="n">
        <v>3.2481</v>
      </c>
      <c r="E378" t="n">
        <v>30.79</v>
      </c>
      <c r="F378" t="n">
        <v>27.46</v>
      </c>
      <c r="G378" t="n">
        <v>71.64</v>
      </c>
      <c r="H378" t="n">
        <v>1.05</v>
      </c>
      <c r="I378" t="n">
        <v>23</v>
      </c>
      <c r="J378" t="n">
        <v>202.67</v>
      </c>
      <c r="K378" t="n">
        <v>53.44</v>
      </c>
      <c r="L378" t="n">
        <v>12</v>
      </c>
      <c r="M378" t="n">
        <v>21</v>
      </c>
      <c r="N378" t="n">
        <v>42.24</v>
      </c>
      <c r="O378" t="n">
        <v>25230.25</v>
      </c>
      <c r="P378" t="n">
        <v>361.38</v>
      </c>
      <c r="Q378" t="n">
        <v>446.56</v>
      </c>
      <c r="R378" t="n">
        <v>72.01000000000001</v>
      </c>
      <c r="S378" t="n">
        <v>40.63</v>
      </c>
      <c r="T378" t="n">
        <v>10540.01</v>
      </c>
      <c r="U378" t="n">
        <v>0.5600000000000001</v>
      </c>
      <c r="V378" t="n">
        <v>0.76</v>
      </c>
      <c r="W378" t="n">
        <v>2.64</v>
      </c>
      <c r="X378" t="n">
        <v>0.64</v>
      </c>
      <c r="Y378" t="n">
        <v>0.5</v>
      </c>
      <c r="Z378" t="n">
        <v>10</v>
      </c>
    </row>
    <row r="379">
      <c r="A379" t="n">
        <v>12</v>
      </c>
      <c r="B379" t="n">
        <v>95</v>
      </c>
      <c r="C379" t="inlineStr">
        <is>
          <t xml:space="preserve">CONCLUIDO	</t>
        </is>
      </c>
      <c r="D379" t="n">
        <v>3.2642</v>
      </c>
      <c r="E379" t="n">
        <v>30.64</v>
      </c>
      <c r="F379" t="n">
        <v>27.39</v>
      </c>
      <c r="G379" t="n">
        <v>78.23999999999999</v>
      </c>
      <c r="H379" t="n">
        <v>1.13</v>
      </c>
      <c r="I379" t="n">
        <v>21</v>
      </c>
      <c r="J379" t="n">
        <v>204.25</v>
      </c>
      <c r="K379" t="n">
        <v>53.44</v>
      </c>
      <c r="L379" t="n">
        <v>13</v>
      </c>
      <c r="M379" t="n">
        <v>19</v>
      </c>
      <c r="N379" t="n">
        <v>42.82</v>
      </c>
      <c r="O379" t="n">
        <v>25425.3</v>
      </c>
      <c r="P379" t="n">
        <v>359.09</v>
      </c>
      <c r="Q379" t="n">
        <v>446.56</v>
      </c>
      <c r="R379" t="n">
        <v>69.42</v>
      </c>
      <c r="S379" t="n">
        <v>40.63</v>
      </c>
      <c r="T379" t="n">
        <v>9255.200000000001</v>
      </c>
      <c r="U379" t="n">
        <v>0.59</v>
      </c>
      <c r="V379" t="n">
        <v>0.76</v>
      </c>
      <c r="W379" t="n">
        <v>2.64</v>
      </c>
      <c r="X379" t="n">
        <v>0.5600000000000001</v>
      </c>
      <c r="Y379" t="n">
        <v>0.5</v>
      </c>
      <c r="Z379" t="n">
        <v>10</v>
      </c>
    </row>
    <row r="380">
      <c r="A380" t="n">
        <v>13</v>
      </c>
      <c r="B380" t="n">
        <v>95</v>
      </c>
      <c r="C380" t="inlineStr">
        <is>
          <t xml:space="preserve">CONCLUIDO	</t>
        </is>
      </c>
      <c r="D380" t="n">
        <v>3.2714</v>
      </c>
      <c r="E380" t="n">
        <v>30.57</v>
      </c>
      <c r="F380" t="n">
        <v>27.36</v>
      </c>
      <c r="G380" t="n">
        <v>82.06999999999999</v>
      </c>
      <c r="H380" t="n">
        <v>1.21</v>
      </c>
      <c r="I380" t="n">
        <v>20</v>
      </c>
      <c r="J380" t="n">
        <v>205.84</v>
      </c>
      <c r="K380" t="n">
        <v>53.44</v>
      </c>
      <c r="L380" t="n">
        <v>14</v>
      </c>
      <c r="M380" t="n">
        <v>18</v>
      </c>
      <c r="N380" t="n">
        <v>43.4</v>
      </c>
      <c r="O380" t="n">
        <v>25621.03</v>
      </c>
      <c r="P380" t="n">
        <v>358.02</v>
      </c>
      <c r="Q380" t="n">
        <v>446.56</v>
      </c>
      <c r="R380" t="n">
        <v>68.33</v>
      </c>
      <c r="S380" t="n">
        <v>40.63</v>
      </c>
      <c r="T380" t="n">
        <v>8714.32</v>
      </c>
      <c r="U380" t="n">
        <v>0.59</v>
      </c>
      <c r="V380" t="n">
        <v>0.76</v>
      </c>
      <c r="W380" t="n">
        <v>2.64</v>
      </c>
      <c r="X380" t="n">
        <v>0.53</v>
      </c>
      <c r="Y380" t="n">
        <v>0.5</v>
      </c>
      <c r="Z380" t="n">
        <v>10</v>
      </c>
    </row>
    <row r="381">
      <c r="A381" t="n">
        <v>14</v>
      </c>
      <c r="B381" t="n">
        <v>95</v>
      </c>
      <c r="C381" t="inlineStr">
        <is>
          <t xml:space="preserve">CONCLUIDO	</t>
        </is>
      </c>
      <c r="D381" t="n">
        <v>3.276</v>
      </c>
      <c r="E381" t="n">
        <v>30.52</v>
      </c>
      <c r="F381" t="n">
        <v>27.35</v>
      </c>
      <c r="G381" t="n">
        <v>86.37</v>
      </c>
      <c r="H381" t="n">
        <v>1.28</v>
      </c>
      <c r="I381" t="n">
        <v>19</v>
      </c>
      <c r="J381" t="n">
        <v>207.43</v>
      </c>
      <c r="K381" t="n">
        <v>53.44</v>
      </c>
      <c r="L381" t="n">
        <v>15</v>
      </c>
      <c r="M381" t="n">
        <v>17</v>
      </c>
      <c r="N381" t="n">
        <v>44</v>
      </c>
      <c r="O381" t="n">
        <v>25817.56</v>
      </c>
      <c r="P381" t="n">
        <v>357.23</v>
      </c>
      <c r="Q381" t="n">
        <v>446.56</v>
      </c>
      <c r="R381" t="n">
        <v>68.23</v>
      </c>
      <c r="S381" t="n">
        <v>40.63</v>
      </c>
      <c r="T381" t="n">
        <v>8667.719999999999</v>
      </c>
      <c r="U381" t="n">
        <v>0.6</v>
      </c>
      <c r="V381" t="n">
        <v>0.76</v>
      </c>
      <c r="W381" t="n">
        <v>2.64</v>
      </c>
      <c r="X381" t="n">
        <v>0.52</v>
      </c>
      <c r="Y381" t="n">
        <v>0.5</v>
      </c>
      <c r="Z381" t="n">
        <v>10</v>
      </c>
    </row>
    <row r="382">
      <c r="A382" t="n">
        <v>15</v>
      </c>
      <c r="B382" t="n">
        <v>95</v>
      </c>
      <c r="C382" t="inlineStr">
        <is>
          <t xml:space="preserve">CONCLUIDO	</t>
        </is>
      </c>
      <c r="D382" t="n">
        <v>3.2914</v>
      </c>
      <c r="E382" t="n">
        <v>30.38</v>
      </c>
      <c r="F382" t="n">
        <v>27.28</v>
      </c>
      <c r="G382" t="n">
        <v>96.28</v>
      </c>
      <c r="H382" t="n">
        <v>1.36</v>
      </c>
      <c r="I382" t="n">
        <v>17</v>
      </c>
      <c r="J382" t="n">
        <v>209.03</v>
      </c>
      <c r="K382" t="n">
        <v>53.44</v>
      </c>
      <c r="L382" t="n">
        <v>16</v>
      </c>
      <c r="M382" t="n">
        <v>15</v>
      </c>
      <c r="N382" t="n">
        <v>44.6</v>
      </c>
      <c r="O382" t="n">
        <v>26014.91</v>
      </c>
      <c r="P382" t="n">
        <v>354.6</v>
      </c>
      <c r="Q382" t="n">
        <v>446.56</v>
      </c>
      <c r="R382" t="n">
        <v>65.89</v>
      </c>
      <c r="S382" t="n">
        <v>40.63</v>
      </c>
      <c r="T382" t="n">
        <v>7511.72</v>
      </c>
      <c r="U382" t="n">
        <v>0.62</v>
      </c>
      <c r="V382" t="n">
        <v>0.76</v>
      </c>
      <c r="W382" t="n">
        <v>2.64</v>
      </c>
      <c r="X382" t="n">
        <v>0.45</v>
      </c>
      <c r="Y382" t="n">
        <v>0.5</v>
      </c>
      <c r="Z382" t="n">
        <v>10</v>
      </c>
    </row>
    <row r="383">
      <c r="A383" t="n">
        <v>16</v>
      </c>
      <c r="B383" t="n">
        <v>95</v>
      </c>
      <c r="C383" t="inlineStr">
        <is>
          <t xml:space="preserve">CONCLUIDO	</t>
        </is>
      </c>
      <c r="D383" t="n">
        <v>3.2966</v>
      </c>
      <c r="E383" t="n">
        <v>30.33</v>
      </c>
      <c r="F383" t="n">
        <v>27.27</v>
      </c>
      <c r="G383" t="n">
        <v>102.26</v>
      </c>
      <c r="H383" t="n">
        <v>1.43</v>
      </c>
      <c r="I383" t="n">
        <v>16</v>
      </c>
      <c r="J383" t="n">
        <v>210.64</v>
      </c>
      <c r="K383" t="n">
        <v>53.44</v>
      </c>
      <c r="L383" t="n">
        <v>17</v>
      </c>
      <c r="M383" t="n">
        <v>14</v>
      </c>
      <c r="N383" t="n">
        <v>45.21</v>
      </c>
      <c r="O383" t="n">
        <v>26213.09</v>
      </c>
      <c r="P383" t="n">
        <v>354.02</v>
      </c>
      <c r="Q383" t="n">
        <v>446.56</v>
      </c>
      <c r="R383" t="n">
        <v>65.59999999999999</v>
      </c>
      <c r="S383" t="n">
        <v>40.63</v>
      </c>
      <c r="T383" t="n">
        <v>7370.54</v>
      </c>
      <c r="U383" t="n">
        <v>0.62</v>
      </c>
      <c r="V383" t="n">
        <v>0.76</v>
      </c>
      <c r="W383" t="n">
        <v>2.64</v>
      </c>
      <c r="X383" t="n">
        <v>0.44</v>
      </c>
      <c r="Y383" t="n">
        <v>0.5</v>
      </c>
      <c r="Z383" t="n">
        <v>10</v>
      </c>
    </row>
    <row r="384">
      <c r="A384" t="n">
        <v>17</v>
      </c>
      <c r="B384" t="n">
        <v>95</v>
      </c>
      <c r="C384" t="inlineStr">
        <is>
          <t xml:space="preserve">CONCLUIDO	</t>
        </is>
      </c>
      <c r="D384" t="n">
        <v>3.3069</v>
      </c>
      <c r="E384" t="n">
        <v>30.24</v>
      </c>
      <c r="F384" t="n">
        <v>27.21</v>
      </c>
      <c r="G384" t="n">
        <v>108.85</v>
      </c>
      <c r="H384" t="n">
        <v>1.51</v>
      </c>
      <c r="I384" t="n">
        <v>15</v>
      </c>
      <c r="J384" t="n">
        <v>212.25</v>
      </c>
      <c r="K384" t="n">
        <v>53.44</v>
      </c>
      <c r="L384" t="n">
        <v>18</v>
      </c>
      <c r="M384" t="n">
        <v>13</v>
      </c>
      <c r="N384" t="n">
        <v>45.82</v>
      </c>
      <c r="O384" t="n">
        <v>26412.11</v>
      </c>
      <c r="P384" t="n">
        <v>352.03</v>
      </c>
      <c r="Q384" t="n">
        <v>446.56</v>
      </c>
      <c r="R384" t="n">
        <v>63.78</v>
      </c>
      <c r="S384" t="n">
        <v>40.63</v>
      </c>
      <c r="T384" t="n">
        <v>6464.1</v>
      </c>
      <c r="U384" t="n">
        <v>0.64</v>
      </c>
      <c r="V384" t="n">
        <v>0.76</v>
      </c>
      <c r="W384" t="n">
        <v>2.63</v>
      </c>
      <c r="X384" t="n">
        <v>0.39</v>
      </c>
      <c r="Y384" t="n">
        <v>0.5</v>
      </c>
      <c r="Z384" t="n">
        <v>10</v>
      </c>
    </row>
    <row r="385">
      <c r="A385" t="n">
        <v>18</v>
      </c>
      <c r="B385" t="n">
        <v>95</v>
      </c>
      <c r="C385" t="inlineStr">
        <is>
          <t xml:space="preserve">CONCLUIDO	</t>
        </is>
      </c>
      <c r="D385" t="n">
        <v>3.3064</v>
      </c>
      <c r="E385" t="n">
        <v>30.24</v>
      </c>
      <c r="F385" t="n">
        <v>27.22</v>
      </c>
      <c r="G385" t="n">
        <v>108.87</v>
      </c>
      <c r="H385" t="n">
        <v>1.58</v>
      </c>
      <c r="I385" t="n">
        <v>15</v>
      </c>
      <c r="J385" t="n">
        <v>213.87</v>
      </c>
      <c r="K385" t="n">
        <v>53.44</v>
      </c>
      <c r="L385" t="n">
        <v>19</v>
      </c>
      <c r="M385" t="n">
        <v>13</v>
      </c>
      <c r="N385" t="n">
        <v>46.44</v>
      </c>
      <c r="O385" t="n">
        <v>26611.98</v>
      </c>
      <c r="P385" t="n">
        <v>351.64</v>
      </c>
      <c r="Q385" t="n">
        <v>446.56</v>
      </c>
      <c r="R385" t="n">
        <v>63.89</v>
      </c>
      <c r="S385" t="n">
        <v>40.63</v>
      </c>
      <c r="T385" t="n">
        <v>6520.46</v>
      </c>
      <c r="U385" t="n">
        <v>0.64</v>
      </c>
      <c r="V385" t="n">
        <v>0.76</v>
      </c>
      <c r="W385" t="n">
        <v>2.63</v>
      </c>
      <c r="X385" t="n">
        <v>0.39</v>
      </c>
      <c r="Y385" t="n">
        <v>0.5</v>
      </c>
      <c r="Z385" t="n">
        <v>10</v>
      </c>
    </row>
    <row r="386">
      <c r="A386" t="n">
        <v>19</v>
      </c>
      <c r="B386" t="n">
        <v>95</v>
      </c>
      <c r="C386" t="inlineStr">
        <is>
          <t xml:space="preserve">CONCLUIDO	</t>
        </is>
      </c>
      <c r="D386" t="n">
        <v>3.3107</v>
      </c>
      <c r="E386" t="n">
        <v>30.2</v>
      </c>
      <c r="F386" t="n">
        <v>27.21</v>
      </c>
      <c r="G386" t="n">
        <v>116.64</v>
      </c>
      <c r="H386" t="n">
        <v>1.65</v>
      </c>
      <c r="I386" t="n">
        <v>14</v>
      </c>
      <c r="J386" t="n">
        <v>215.5</v>
      </c>
      <c r="K386" t="n">
        <v>53.44</v>
      </c>
      <c r="L386" t="n">
        <v>20</v>
      </c>
      <c r="M386" t="n">
        <v>12</v>
      </c>
      <c r="N386" t="n">
        <v>47.07</v>
      </c>
      <c r="O386" t="n">
        <v>26812.71</v>
      </c>
      <c r="P386" t="n">
        <v>351.14</v>
      </c>
      <c r="Q386" t="n">
        <v>446.56</v>
      </c>
      <c r="R386" t="n">
        <v>63.82</v>
      </c>
      <c r="S386" t="n">
        <v>40.63</v>
      </c>
      <c r="T386" t="n">
        <v>6490.57</v>
      </c>
      <c r="U386" t="n">
        <v>0.64</v>
      </c>
      <c r="V386" t="n">
        <v>0.76</v>
      </c>
      <c r="W386" t="n">
        <v>2.63</v>
      </c>
      <c r="X386" t="n">
        <v>0.39</v>
      </c>
      <c r="Y386" t="n">
        <v>0.5</v>
      </c>
      <c r="Z386" t="n">
        <v>10</v>
      </c>
    </row>
    <row r="387">
      <c r="A387" t="n">
        <v>20</v>
      </c>
      <c r="B387" t="n">
        <v>95</v>
      </c>
      <c r="C387" t="inlineStr">
        <is>
          <t xml:space="preserve">CONCLUIDO	</t>
        </is>
      </c>
      <c r="D387" t="n">
        <v>3.3184</v>
      </c>
      <c r="E387" t="n">
        <v>30.13</v>
      </c>
      <c r="F387" t="n">
        <v>27.18</v>
      </c>
      <c r="G387" t="n">
        <v>125.46</v>
      </c>
      <c r="H387" t="n">
        <v>1.72</v>
      </c>
      <c r="I387" t="n">
        <v>13</v>
      </c>
      <c r="J387" t="n">
        <v>217.14</v>
      </c>
      <c r="K387" t="n">
        <v>53.44</v>
      </c>
      <c r="L387" t="n">
        <v>21</v>
      </c>
      <c r="M387" t="n">
        <v>11</v>
      </c>
      <c r="N387" t="n">
        <v>47.7</v>
      </c>
      <c r="O387" t="n">
        <v>27014.3</v>
      </c>
      <c r="P387" t="n">
        <v>349.44</v>
      </c>
      <c r="Q387" t="n">
        <v>446.56</v>
      </c>
      <c r="R387" t="n">
        <v>62.66</v>
      </c>
      <c r="S387" t="n">
        <v>40.63</v>
      </c>
      <c r="T387" t="n">
        <v>5916.17</v>
      </c>
      <c r="U387" t="n">
        <v>0.65</v>
      </c>
      <c r="V387" t="n">
        <v>0.76</v>
      </c>
      <c r="W387" t="n">
        <v>2.63</v>
      </c>
      <c r="X387" t="n">
        <v>0.35</v>
      </c>
      <c r="Y387" t="n">
        <v>0.5</v>
      </c>
      <c r="Z387" t="n">
        <v>10</v>
      </c>
    </row>
    <row r="388">
      <c r="A388" t="n">
        <v>21</v>
      </c>
      <c r="B388" t="n">
        <v>95</v>
      </c>
      <c r="C388" t="inlineStr">
        <is>
          <t xml:space="preserve">CONCLUIDO	</t>
        </is>
      </c>
      <c r="D388" t="n">
        <v>3.3195</v>
      </c>
      <c r="E388" t="n">
        <v>30.13</v>
      </c>
      <c r="F388" t="n">
        <v>27.17</v>
      </c>
      <c r="G388" t="n">
        <v>125.41</v>
      </c>
      <c r="H388" t="n">
        <v>1.79</v>
      </c>
      <c r="I388" t="n">
        <v>13</v>
      </c>
      <c r="J388" t="n">
        <v>218.78</v>
      </c>
      <c r="K388" t="n">
        <v>53.44</v>
      </c>
      <c r="L388" t="n">
        <v>22</v>
      </c>
      <c r="M388" t="n">
        <v>11</v>
      </c>
      <c r="N388" t="n">
        <v>48.34</v>
      </c>
      <c r="O388" t="n">
        <v>27216.79</v>
      </c>
      <c r="P388" t="n">
        <v>350.08</v>
      </c>
      <c r="Q388" t="n">
        <v>446.56</v>
      </c>
      <c r="R388" t="n">
        <v>62.55</v>
      </c>
      <c r="S388" t="n">
        <v>40.63</v>
      </c>
      <c r="T388" t="n">
        <v>5859.02</v>
      </c>
      <c r="U388" t="n">
        <v>0.65</v>
      </c>
      <c r="V388" t="n">
        <v>0.76</v>
      </c>
      <c r="W388" t="n">
        <v>2.63</v>
      </c>
      <c r="X388" t="n">
        <v>0.35</v>
      </c>
      <c r="Y388" t="n">
        <v>0.5</v>
      </c>
      <c r="Z388" t="n">
        <v>10</v>
      </c>
    </row>
    <row r="389">
      <c r="A389" t="n">
        <v>22</v>
      </c>
      <c r="B389" t="n">
        <v>95</v>
      </c>
      <c r="C389" t="inlineStr">
        <is>
          <t xml:space="preserve">CONCLUIDO	</t>
        </is>
      </c>
      <c r="D389" t="n">
        <v>3.3281</v>
      </c>
      <c r="E389" t="n">
        <v>30.05</v>
      </c>
      <c r="F389" t="n">
        <v>27.13</v>
      </c>
      <c r="G389" t="n">
        <v>135.66</v>
      </c>
      <c r="H389" t="n">
        <v>1.85</v>
      </c>
      <c r="I389" t="n">
        <v>12</v>
      </c>
      <c r="J389" t="n">
        <v>220.43</v>
      </c>
      <c r="K389" t="n">
        <v>53.44</v>
      </c>
      <c r="L389" t="n">
        <v>23</v>
      </c>
      <c r="M389" t="n">
        <v>10</v>
      </c>
      <c r="N389" t="n">
        <v>48.99</v>
      </c>
      <c r="O389" t="n">
        <v>27420.16</v>
      </c>
      <c r="P389" t="n">
        <v>347.45</v>
      </c>
      <c r="Q389" t="n">
        <v>446.56</v>
      </c>
      <c r="R389" t="n">
        <v>61.16</v>
      </c>
      <c r="S389" t="n">
        <v>40.63</v>
      </c>
      <c r="T389" t="n">
        <v>5171.42</v>
      </c>
      <c r="U389" t="n">
        <v>0.66</v>
      </c>
      <c r="V389" t="n">
        <v>0.77</v>
      </c>
      <c r="W389" t="n">
        <v>2.63</v>
      </c>
      <c r="X389" t="n">
        <v>0.3</v>
      </c>
      <c r="Y389" t="n">
        <v>0.5</v>
      </c>
      <c r="Z389" t="n">
        <v>10</v>
      </c>
    </row>
    <row r="390">
      <c r="A390" t="n">
        <v>23</v>
      </c>
      <c r="B390" t="n">
        <v>95</v>
      </c>
      <c r="C390" t="inlineStr">
        <is>
          <t xml:space="preserve">CONCLUIDO	</t>
        </is>
      </c>
      <c r="D390" t="n">
        <v>3.326</v>
      </c>
      <c r="E390" t="n">
        <v>30.07</v>
      </c>
      <c r="F390" t="n">
        <v>27.15</v>
      </c>
      <c r="G390" t="n">
        <v>135.75</v>
      </c>
      <c r="H390" t="n">
        <v>1.92</v>
      </c>
      <c r="I390" t="n">
        <v>12</v>
      </c>
      <c r="J390" t="n">
        <v>222.08</v>
      </c>
      <c r="K390" t="n">
        <v>53.44</v>
      </c>
      <c r="L390" t="n">
        <v>24</v>
      </c>
      <c r="M390" t="n">
        <v>10</v>
      </c>
      <c r="N390" t="n">
        <v>49.65</v>
      </c>
      <c r="O390" t="n">
        <v>27624.44</v>
      </c>
      <c r="P390" t="n">
        <v>347</v>
      </c>
      <c r="Q390" t="n">
        <v>446.57</v>
      </c>
      <c r="R390" t="n">
        <v>61.7</v>
      </c>
      <c r="S390" t="n">
        <v>40.63</v>
      </c>
      <c r="T390" t="n">
        <v>5438.32</v>
      </c>
      <c r="U390" t="n">
        <v>0.66</v>
      </c>
      <c r="V390" t="n">
        <v>0.77</v>
      </c>
      <c r="W390" t="n">
        <v>2.63</v>
      </c>
      <c r="X390" t="n">
        <v>0.32</v>
      </c>
      <c r="Y390" t="n">
        <v>0.5</v>
      </c>
      <c r="Z390" t="n">
        <v>10</v>
      </c>
    </row>
    <row r="391">
      <c r="A391" t="n">
        <v>24</v>
      </c>
      <c r="B391" t="n">
        <v>95</v>
      </c>
      <c r="C391" t="inlineStr">
        <is>
          <t xml:space="preserve">CONCLUIDO	</t>
        </is>
      </c>
      <c r="D391" t="n">
        <v>3.3363</v>
      </c>
      <c r="E391" t="n">
        <v>29.97</v>
      </c>
      <c r="F391" t="n">
        <v>27.1</v>
      </c>
      <c r="G391" t="n">
        <v>147.79</v>
      </c>
      <c r="H391" t="n">
        <v>1.99</v>
      </c>
      <c r="I391" t="n">
        <v>11</v>
      </c>
      <c r="J391" t="n">
        <v>223.75</v>
      </c>
      <c r="K391" t="n">
        <v>53.44</v>
      </c>
      <c r="L391" t="n">
        <v>25</v>
      </c>
      <c r="M391" t="n">
        <v>9</v>
      </c>
      <c r="N391" t="n">
        <v>50.31</v>
      </c>
      <c r="O391" t="n">
        <v>27829.77</v>
      </c>
      <c r="P391" t="n">
        <v>344.94</v>
      </c>
      <c r="Q391" t="n">
        <v>446.56</v>
      </c>
      <c r="R391" t="n">
        <v>60.01</v>
      </c>
      <c r="S391" t="n">
        <v>40.63</v>
      </c>
      <c r="T391" t="n">
        <v>4600.52</v>
      </c>
      <c r="U391" t="n">
        <v>0.68</v>
      </c>
      <c r="V391" t="n">
        <v>0.77</v>
      </c>
      <c r="W391" t="n">
        <v>2.62</v>
      </c>
      <c r="X391" t="n">
        <v>0.27</v>
      </c>
      <c r="Y391" t="n">
        <v>0.5</v>
      </c>
      <c r="Z391" t="n">
        <v>10</v>
      </c>
    </row>
    <row r="392">
      <c r="A392" t="n">
        <v>25</v>
      </c>
      <c r="B392" t="n">
        <v>95</v>
      </c>
      <c r="C392" t="inlineStr">
        <is>
          <t xml:space="preserve">CONCLUIDO	</t>
        </is>
      </c>
      <c r="D392" t="n">
        <v>3.334</v>
      </c>
      <c r="E392" t="n">
        <v>29.99</v>
      </c>
      <c r="F392" t="n">
        <v>27.12</v>
      </c>
      <c r="G392" t="n">
        <v>147.9</v>
      </c>
      <c r="H392" t="n">
        <v>2.05</v>
      </c>
      <c r="I392" t="n">
        <v>11</v>
      </c>
      <c r="J392" t="n">
        <v>225.42</v>
      </c>
      <c r="K392" t="n">
        <v>53.44</v>
      </c>
      <c r="L392" t="n">
        <v>26</v>
      </c>
      <c r="M392" t="n">
        <v>9</v>
      </c>
      <c r="N392" t="n">
        <v>50.98</v>
      </c>
      <c r="O392" t="n">
        <v>28035.92</v>
      </c>
      <c r="P392" t="n">
        <v>345.25</v>
      </c>
      <c r="Q392" t="n">
        <v>446.56</v>
      </c>
      <c r="R392" t="n">
        <v>60.56</v>
      </c>
      <c r="S392" t="n">
        <v>40.63</v>
      </c>
      <c r="T392" t="n">
        <v>4874.37</v>
      </c>
      <c r="U392" t="n">
        <v>0.67</v>
      </c>
      <c r="V392" t="n">
        <v>0.77</v>
      </c>
      <c r="W392" t="n">
        <v>2.63</v>
      </c>
      <c r="X392" t="n">
        <v>0.29</v>
      </c>
      <c r="Y392" t="n">
        <v>0.5</v>
      </c>
      <c r="Z392" t="n">
        <v>10</v>
      </c>
    </row>
    <row r="393">
      <c r="A393" t="n">
        <v>26</v>
      </c>
      <c r="B393" t="n">
        <v>95</v>
      </c>
      <c r="C393" t="inlineStr">
        <is>
          <t xml:space="preserve">CONCLUIDO	</t>
        </is>
      </c>
      <c r="D393" t="n">
        <v>3.3334</v>
      </c>
      <c r="E393" t="n">
        <v>30</v>
      </c>
      <c r="F393" t="n">
        <v>27.12</v>
      </c>
      <c r="G393" t="n">
        <v>147.93</v>
      </c>
      <c r="H393" t="n">
        <v>2.11</v>
      </c>
      <c r="I393" t="n">
        <v>11</v>
      </c>
      <c r="J393" t="n">
        <v>227.1</v>
      </c>
      <c r="K393" t="n">
        <v>53.44</v>
      </c>
      <c r="L393" t="n">
        <v>27</v>
      </c>
      <c r="M393" t="n">
        <v>9</v>
      </c>
      <c r="N393" t="n">
        <v>51.66</v>
      </c>
      <c r="O393" t="n">
        <v>28243</v>
      </c>
      <c r="P393" t="n">
        <v>343.67</v>
      </c>
      <c r="Q393" t="n">
        <v>446.56</v>
      </c>
      <c r="R393" t="n">
        <v>60.9</v>
      </c>
      <c r="S393" t="n">
        <v>40.63</v>
      </c>
      <c r="T393" t="n">
        <v>5043.79</v>
      </c>
      <c r="U393" t="n">
        <v>0.67</v>
      </c>
      <c r="V393" t="n">
        <v>0.77</v>
      </c>
      <c r="W393" t="n">
        <v>2.62</v>
      </c>
      <c r="X393" t="n">
        <v>0.29</v>
      </c>
      <c r="Y393" t="n">
        <v>0.5</v>
      </c>
      <c r="Z393" t="n">
        <v>10</v>
      </c>
    </row>
    <row r="394">
      <c r="A394" t="n">
        <v>27</v>
      </c>
      <c r="B394" t="n">
        <v>95</v>
      </c>
      <c r="C394" t="inlineStr">
        <is>
          <t xml:space="preserve">CONCLUIDO	</t>
        </is>
      </c>
      <c r="D394" t="n">
        <v>3.3422</v>
      </c>
      <c r="E394" t="n">
        <v>29.92</v>
      </c>
      <c r="F394" t="n">
        <v>27.08</v>
      </c>
      <c r="G394" t="n">
        <v>162.48</v>
      </c>
      <c r="H394" t="n">
        <v>2.18</v>
      </c>
      <c r="I394" t="n">
        <v>10</v>
      </c>
      <c r="J394" t="n">
        <v>228.79</v>
      </c>
      <c r="K394" t="n">
        <v>53.44</v>
      </c>
      <c r="L394" t="n">
        <v>28</v>
      </c>
      <c r="M394" t="n">
        <v>8</v>
      </c>
      <c r="N394" t="n">
        <v>52.35</v>
      </c>
      <c r="O394" t="n">
        <v>28451.04</v>
      </c>
      <c r="P394" t="n">
        <v>343.62</v>
      </c>
      <c r="Q394" t="n">
        <v>446.56</v>
      </c>
      <c r="R394" t="n">
        <v>59.53</v>
      </c>
      <c r="S394" t="n">
        <v>40.63</v>
      </c>
      <c r="T394" t="n">
        <v>4364.09</v>
      </c>
      <c r="U394" t="n">
        <v>0.68</v>
      </c>
      <c r="V394" t="n">
        <v>0.77</v>
      </c>
      <c r="W394" t="n">
        <v>2.62</v>
      </c>
      <c r="X394" t="n">
        <v>0.25</v>
      </c>
      <c r="Y394" t="n">
        <v>0.5</v>
      </c>
      <c r="Z394" t="n">
        <v>10</v>
      </c>
    </row>
    <row r="395">
      <c r="A395" t="n">
        <v>28</v>
      </c>
      <c r="B395" t="n">
        <v>95</v>
      </c>
      <c r="C395" t="inlineStr">
        <is>
          <t xml:space="preserve">CONCLUIDO	</t>
        </is>
      </c>
      <c r="D395" t="n">
        <v>3.3408</v>
      </c>
      <c r="E395" t="n">
        <v>29.93</v>
      </c>
      <c r="F395" t="n">
        <v>27.09</v>
      </c>
      <c r="G395" t="n">
        <v>162.55</v>
      </c>
      <c r="H395" t="n">
        <v>2.24</v>
      </c>
      <c r="I395" t="n">
        <v>10</v>
      </c>
      <c r="J395" t="n">
        <v>230.48</v>
      </c>
      <c r="K395" t="n">
        <v>53.44</v>
      </c>
      <c r="L395" t="n">
        <v>29</v>
      </c>
      <c r="M395" t="n">
        <v>8</v>
      </c>
      <c r="N395" t="n">
        <v>53.05</v>
      </c>
      <c r="O395" t="n">
        <v>28660.06</v>
      </c>
      <c r="P395" t="n">
        <v>342.51</v>
      </c>
      <c r="Q395" t="n">
        <v>446.56</v>
      </c>
      <c r="R395" t="n">
        <v>59.76</v>
      </c>
      <c r="S395" t="n">
        <v>40.63</v>
      </c>
      <c r="T395" t="n">
        <v>4482.47</v>
      </c>
      <c r="U395" t="n">
        <v>0.68</v>
      </c>
      <c r="V395" t="n">
        <v>0.77</v>
      </c>
      <c r="W395" t="n">
        <v>2.63</v>
      </c>
      <c r="X395" t="n">
        <v>0.26</v>
      </c>
      <c r="Y395" t="n">
        <v>0.5</v>
      </c>
      <c r="Z395" t="n">
        <v>10</v>
      </c>
    </row>
    <row r="396">
      <c r="A396" t="n">
        <v>29</v>
      </c>
      <c r="B396" t="n">
        <v>95</v>
      </c>
      <c r="C396" t="inlineStr">
        <is>
          <t xml:space="preserve">CONCLUIDO	</t>
        </is>
      </c>
      <c r="D396" t="n">
        <v>3.3415</v>
      </c>
      <c r="E396" t="n">
        <v>29.93</v>
      </c>
      <c r="F396" t="n">
        <v>27.09</v>
      </c>
      <c r="G396" t="n">
        <v>162.51</v>
      </c>
      <c r="H396" t="n">
        <v>2.3</v>
      </c>
      <c r="I396" t="n">
        <v>10</v>
      </c>
      <c r="J396" t="n">
        <v>232.18</v>
      </c>
      <c r="K396" t="n">
        <v>53.44</v>
      </c>
      <c r="L396" t="n">
        <v>30</v>
      </c>
      <c r="M396" t="n">
        <v>8</v>
      </c>
      <c r="N396" t="n">
        <v>53.75</v>
      </c>
      <c r="O396" t="n">
        <v>28870.05</v>
      </c>
      <c r="P396" t="n">
        <v>339.21</v>
      </c>
      <c r="Q396" t="n">
        <v>446.56</v>
      </c>
      <c r="R396" t="n">
        <v>59.54</v>
      </c>
      <c r="S396" t="n">
        <v>40.63</v>
      </c>
      <c r="T396" t="n">
        <v>4370.13</v>
      </c>
      <c r="U396" t="n">
        <v>0.68</v>
      </c>
      <c r="V396" t="n">
        <v>0.77</v>
      </c>
      <c r="W396" t="n">
        <v>2.63</v>
      </c>
      <c r="X396" t="n">
        <v>0.26</v>
      </c>
      <c r="Y396" t="n">
        <v>0.5</v>
      </c>
      <c r="Z396" t="n">
        <v>10</v>
      </c>
    </row>
    <row r="397">
      <c r="A397" t="n">
        <v>30</v>
      </c>
      <c r="B397" t="n">
        <v>95</v>
      </c>
      <c r="C397" t="inlineStr">
        <is>
          <t xml:space="preserve">CONCLUIDO	</t>
        </is>
      </c>
      <c r="D397" t="n">
        <v>3.3487</v>
      </c>
      <c r="E397" t="n">
        <v>29.86</v>
      </c>
      <c r="F397" t="n">
        <v>27.06</v>
      </c>
      <c r="G397" t="n">
        <v>180.39</v>
      </c>
      <c r="H397" t="n">
        <v>2.36</v>
      </c>
      <c r="I397" t="n">
        <v>9</v>
      </c>
      <c r="J397" t="n">
        <v>233.89</v>
      </c>
      <c r="K397" t="n">
        <v>53.44</v>
      </c>
      <c r="L397" t="n">
        <v>31</v>
      </c>
      <c r="M397" t="n">
        <v>7</v>
      </c>
      <c r="N397" t="n">
        <v>54.46</v>
      </c>
      <c r="O397" t="n">
        <v>29081.05</v>
      </c>
      <c r="P397" t="n">
        <v>339.24</v>
      </c>
      <c r="Q397" t="n">
        <v>446.56</v>
      </c>
      <c r="R397" t="n">
        <v>58.59</v>
      </c>
      <c r="S397" t="n">
        <v>40.63</v>
      </c>
      <c r="T397" t="n">
        <v>3898.07</v>
      </c>
      <c r="U397" t="n">
        <v>0.6899999999999999</v>
      </c>
      <c r="V397" t="n">
        <v>0.77</v>
      </c>
      <c r="W397" t="n">
        <v>2.63</v>
      </c>
      <c r="X397" t="n">
        <v>0.23</v>
      </c>
      <c r="Y397" t="n">
        <v>0.5</v>
      </c>
      <c r="Z397" t="n">
        <v>10</v>
      </c>
    </row>
    <row r="398">
      <c r="A398" t="n">
        <v>31</v>
      </c>
      <c r="B398" t="n">
        <v>95</v>
      </c>
      <c r="C398" t="inlineStr">
        <is>
          <t xml:space="preserve">CONCLUIDO	</t>
        </is>
      </c>
      <c r="D398" t="n">
        <v>3.3493</v>
      </c>
      <c r="E398" t="n">
        <v>29.86</v>
      </c>
      <c r="F398" t="n">
        <v>27.05</v>
      </c>
      <c r="G398" t="n">
        <v>180.35</v>
      </c>
      <c r="H398" t="n">
        <v>2.41</v>
      </c>
      <c r="I398" t="n">
        <v>9</v>
      </c>
      <c r="J398" t="n">
        <v>235.61</v>
      </c>
      <c r="K398" t="n">
        <v>53.44</v>
      </c>
      <c r="L398" t="n">
        <v>32</v>
      </c>
      <c r="M398" t="n">
        <v>7</v>
      </c>
      <c r="N398" t="n">
        <v>55.18</v>
      </c>
      <c r="O398" t="n">
        <v>29293.06</v>
      </c>
      <c r="P398" t="n">
        <v>340.73</v>
      </c>
      <c r="Q398" t="n">
        <v>446.56</v>
      </c>
      <c r="R398" t="n">
        <v>58.61</v>
      </c>
      <c r="S398" t="n">
        <v>40.63</v>
      </c>
      <c r="T398" t="n">
        <v>3908.53</v>
      </c>
      <c r="U398" t="n">
        <v>0.6899999999999999</v>
      </c>
      <c r="V398" t="n">
        <v>0.77</v>
      </c>
      <c r="W398" t="n">
        <v>2.62</v>
      </c>
      <c r="X398" t="n">
        <v>0.23</v>
      </c>
      <c r="Y398" t="n">
        <v>0.5</v>
      </c>
      <c r="Z398" t="n">
        <v>10</v>
      </c>
    </row>
    <row r="399">
      <c r="A399" t="n">
        <v>32</v>
      </c>
      <c r="B399" t="n">
        <v>95</v>
      </c>
      <c r="C399" t="inlineStr">
        <is>
          <t xml:space="preserve">CONCLUIDO	</t>
        </is>
      </c>
      <c r="D399" t="n">
        <v>3.3492</v>
      </c>
      <c r="E399" t="n">
        <v>29.86</v>
      </c>
      <c r="F399" t="n">
        <v>27.05</v>
      </c>
      <c r="G399" t="n">
        <v>180.36</v>
      </c>
      <c r="H399" t="n">
        <v>2.47</v>
      </c>
      <c r="I399" t="n">
        <v>9</v>
      </c>
      <c r="J399" t="n">
        <v>237.34</v>
      </c>
      <c r="K399" t="n">
        <v>53.44</v>
      </c>
      <c r="L399" t="n">
        <v>33</v>
      </c>
      <c r="M399" t="n">
        <v>7</v>
      </c>
      <c r="N399" t="n">
        <v>55.91</v>
      </c>
      <c r="O399" t="n">
        <v>29506.09</v>
      </c>
      <c r="P399" t="n">
        <v>339.22</v>
      </c>
      <c r="Q399" t="n">
        <v>446.56</v>
      </c>
      <c r="R399" t="n">
        <v>58.76</v>
      </c>
      <c r="S399" t="n">
        <v>40.63</v>
      </c>
      <c r="T399" t="n">
        <v>3985.02</v>
      </c>
      <c r="U399" t="n">
        <v>0.6899999999999999</v>
      </c>
      <c r="V399" t="n">
        <v>0.77</v>
      </c>
      <c r="W399" t="n">
        <v>2.62</v>
      </c>
      <c r="X399" t="n">
        <v>0.23</v>
      </c>
      <c r="Y399" t="n">
        <v>0.5</v>
      </c>
      <c r="Z399" t="n">
        <v>10</v>
      </c>
    </row>
    <row r="400">
      <c r="A400" t="n">
        <v>33</v>
      </c>
      <c r="B400" t="n">
        <v>95</v>
      </c>
      <c r="C400" t="inlineStr">
        <is>
          <t xml:space="preserve">CONCLUIDO	</t>
        </is>
      </c>
      <c r="D400" t="n">
        <v>3.3483</v>
      </c>
      <c r="E400" t="n">
        <v>29.87</v>
      </c>
      <c r="F400" t="n">
        <v>27.06</v>
      </c>
      <c r="G400" t="n">
        <v>180.41</v>
      </c>
      <c r="H400" t="n">
        <v>2.53</v>
      </c>
      <c r="I400" t="n">
        <v>9</v>
      </c>
      <c r="J400" t="n">
        <v>239.08</v>
      </c>
      <c r="K400" t="n">
        <v>53.44</v>
      </c>
      <c r="L400" t="n">
        <v>34</v>
      </c>
      <c r="M400" t="n">
        <v>7</v>
      </c>
      <c r="N400" t="n">
        <v>56.64</v>
      </c>
      <c r="O400" t="n">
        <v>29720.17</v>
      </c>
      <c r="P400" t="n">
        <v>336.89</v>
      </c>
      <c r="Q400" t="n">
        <v>446.56</v>
      </c>
      <c r="R400" t="n">
        <v>58.79</v>
      </c>
      <c r="S400" t="n">
        <v>40.63</v>
      </c>
      <c r="T400" t="n">
        <v>3999.7</v>
      </c>
      <c r="U400" t="n">
        <v>0.6899999999999999</v>
      </c>
      <c r="V400" t="n">
        <v>0.77</v>
      </c>
      <c r="W400" t="n">
        <v>2.63</v>
      </c>
      <c r="X400" t="n">
        <v>0.23</v>
      </c>
      <c r="Y400" t="n">
        <v>0.5</v>
      </c>
      <c r="Z400" t="n">
        <v>10</v>
      </c>
    </row>
    <row r="401">
      <c r="A401" t="n">
        <v>34</v>
      </c>
      <c r="B401" t="n">
        <v>95</v>
      </c>
      <c r="C401" t="inlineStr">
        <is>
          <t xml:space="preserve">CONCLUIDO	</t>
        </is>
      </c>
      <c r="D401" t="n">
        <v>3.3567</v>
      </c>
      <c r="E401" t="n">
        <v>29.79</v>
      </c>
      <c r="F401" t="n">
        <v>27.02</v>
      </c>
      <c r="G401" t="n">
        <v>202.69</v>
      </c>
      <c r="H401" t="n">
        <v>2.58</v>
      </c>
      <c r="I401" t="n">
        <v>8</v>
      </c>
      <c r="J401" t="n">
        <v>240.82</v>
      </c>
      <c r="K401" t="n">
        <v>53.44</v>
      </c>
      <c r="L401" t="n">
        <v>35</v>
      </c>
      <c r="M401" t="n">
        <v>6</v>
      </c>
      <c r="N401" t="n">
        <v>57.39</v>
      </c>
      <c r="O401" t="n">
        <v>29935.43</v>
      </c>
      <c r="P401" t="n">
        <v>336.32</v>
      </c>
      <c r="Q401" t="n">
        <v>446.56</v>
      </c>
      <c r="R401" t="n">
        <v>57.71</v>
      </c>
      <c r="S401" t="n">
        <v>40.63</v>
      </c>
      <c r="T401" t="n">
        <v>3465.89</v>
      </c>
      <c r="U401" t="n">
        <v>0.7</v>
      </c>
      <c r="V401" t="n">
        <v>0.77</v>
      </c>
      <c r="W401" t="n">
        <v>2.62</v>
      </c>
      <c r="X401" t="n">
        <v>0.2</v>
      </c>
      <c r="Y401" t="n">
        <v>0.5</v>
      </c>
      <c r="Z401" t="n">
        <v>10</v>
      </c>
    </row>
    <row r="402">
      <c r="A402" t="n">
        <v>35</v>
      </c>
      <c r="B402" t="n">
        <v>95</v>
      </c>
      <c r="C402" t="inlineStr">
        <is>
          <t xml:space="preserve">CONCLUIDO	</t>
        </is>
      </c>
      <c r="D402" t="n">
        <v>3.3572</v>
      </c>
      <c r="E402" t="n">
        <v>29.79</v>
      </c>
      <c r="F402" t="n">
        <v>27.02</v>
      </c>
      <c r="G402" t="n">
        <v>202.65</v>
      </c>
      <c r="H402" t="n">
        <v>2.64</v>
      </c>
      <c r="I402" t="n">
        <v>8</v>
      </c>
      <c r="J402" t="n">
        <v>242.57</v>
      </c>
      <c r="K402" t="n">
        <v>53.44</v>
      </c>
      <c r="L402" t="n">
        <v>36</v>
      </c>
      <c r="M402" t="n">
        <v>6</v>
      </c>
      <c r="N402" t="n">
        <v>58.14</v>
      </c>
      <c r="O402" t="n">
        <v>30151.65</v>
      </c>
      <c r="P402" t="n">
        <v>336.6</v>
      </c>
      <c r="Q402" t="n">
        <v>446.57</v>
      </c>
      <c r="R402" t="n">
        <v>57.5</v>
      </c>
      <c r="S402" t="n">
        <v>40.63</v>
      </c>
      <c r="T402" t="n">
        <v>3359.14</v>
      </c>
      <c r="U402" t="n">
        <v>0.71</v>
      </c>
      <c r="V402" t="n">
        <v>0.77</v>
      </c>
      <c r="W402" t="n">
        <v>2.62</v>
      </c>
      <c r="X402" t="n">
        <v>0.19</v>
      </c>
      <c r="Y402" t="n">
        <v>0.5</v>
      </c>
      <c r="Z402" t="n">
        <v>10</v>
      </c>
    </row>
    <row r="403">
      <c r="A403" t="n">
        <v>36</v>
      </c>
      <c r="B403" t="n">
        <v>95</v>
      </c>
      <c r="C403" t="inlineStr">
        <is>
          <t xml:space="preserve">CONCLUIDO	</t>
        </is>
      </c>
      <c r="D403" t="n">
        <v>3.3568</v>
      </c>
      <c r="E403" t="n">
        <v>29.79</v>
      </c>
      <c r="F403" t="n">
        <v>27.02</v>
      </c>
      <c r="G403" t="n">
        <v>202.68</v>
      </c>
      <c r="H403" t="n">
        <v>2.69</v>
      </c>
      <c r="I403" t="n">
        <v>8</v>
      </c>
      <c r="J403" t="n">
        <v>244.34</v>
      </c>
      <c r="K403" t="n">
        <v>53.44</v>
      </c>
      <c r="L403" t="n">
        <v>37</v>
      </c>
      <c r="M403" t="n">
        <v>6</v>
      </c>
      <c r="N403" t="n">
        <v>58.9</v>
      </c>
      <c r="O403" t="n">
        <v>30368.96</v>
      </c>
      <c r="P403" t="n">
        <v>336.38</v>
      </c>
      <c r="Q403" t="n">
        <v>446.56</v>
      </c>
      <c r="R403" t="n">
        <v>57.75</v>
      </c>
      <c r="S403" t="n">
        <v>40.63</v>
      </c>
      <c r="T403" t="n">
        <v>3486.48</v>
      </c>
      <c r="U403" t="n">
        <v>0.7</v>
      </c>
      <c r="V403" t="n">
        <v>0.77</v>
      </c>
      <c r="W403" t="n">
        <v>2.62</v>
      </c>
      <c r="X403" t="n">
        <v>0.2</v>
      </c>
      <c r="Y403" t="n">
        <v>0.5</v>
      </c>
      <c r="Z403" t="n">
        <v>10</v>
      </c>
    </row>
    <row r="404">
      <c r="A404" t="n">
        <v>37</v>
      </c>
      <c r="B404" t="n">
        <v>95</v>
      </c>
      <c r="C404" t="inlineStr">
        <is>
          <t xml:space="preserve">CONCLUIDO	</t>
        </is>
      </c>
      <c r="D404" t="n">
        <v>3.356</v>
      </c>
      <c r="E404" t="n">
        <v>29.8</v>
      </c>
      <c r="F404" t="n">
        <v>27.03</v>
      </c>
      <c r="G404" t="n">
        <v>202.73</v>
      </c>
      <c r="H404" t="n">
        <v>2.75</v>
      </c>
      <c r="I404" t="n">
        <v>8</v>
      </c>
      <c r="J404" t="n">
        <v>246.11</v>
      </c>
      <c r="K404" t="n">
        <v>53.44</v>
      </c>
      <c r="L404" t="n">
        <v>38</v>
      </c>
      <c r="M404" t="n">
        <v>6</v>
      </c>
      <c r="N404" t="n">
        <v>59.67</v>
      </c>
      <c r="O404" t="n">
        <v>30587.38</v>
      </c>
      <c r="P404" t="n">
        <v>334.4</v>
      </c>
      <c r="Q404" t="n">
        <v>446.56</v>
      </c>
      <c r="R404" t="n">
        <v>57.92</v>
      </c>
      <c r="S404" t="n">
        <v>40.63</v>
      </c>
      <c r="T404" t="n">
        <v>3569.59</v>
      </c>
      <c r="U404" t="n">
        <v>0.7</v>
      </c>
      <c r="V404" t="n">
        <v>0.77</v>
      </c>
      <c r="W404" t="n">
        <v>2.62</v>
      </c>
      <c r="X404" t="n">
        <v>0.2</v>
      </c>
      <c r="Y404" t="n">
        <v>0.5</v>
      </c>
      <c r="Z404" t="n">
        <v>10</v>
      </c>
    </row>
    <row r="405">
      <c r="A405" t="n">
        <v>38</v>
      </c>
      <c r="B405" t="n">
        <v>95</v>
      </c>
      <c r="C405" t="inlineStr">
        <is>
          <t xml:space="preserve">CONCLUIDO	</t>
        </is>
      </c>
      <c r="D405" t="n">
        <v>3.3558</v>
      </c>
      <c r="E405" t="n">
        <v>29.8</v>
      </c>
      <c r="F405" t="n">
        <v>27.03</v>
      </c>
      <c r="G405" t="n">
        <v>202.75</v>
      </c>
      <c r="H405" t="n">
        <v>2.8</v>
      </c>
      <c r="I405" t="n">
        <v>8</v>
      </c>
      <c r="J405" t="n">
        <v>247.89</v>
      </c>
      <c r="K405" t="n">
        <v>53.44</v>
      </c>
      <c r="L405" t="n">
        <v>39</v>
      </c>
      <c r="M405" t="n">
        <v>6</v>
      </c>
      <c r="N405" t="n">
        <v>60.45</v>
      </c>
      <c r="O405" t="n">
        <v>30806.92</v>
      </c>
      <c r="P405" t="n">
        <v>332.49</v>
      </c>
      <c r="Q405" t="n">
        <v>446.56</v>
      </c>
      <c r="R405" t="n">
        <v>57.95</v>
      </c>
      <c r="S405" t="n">
        <v>40.63</v>
      </c>
      <c r="T405" t="n">
        <v>3586.71</v>
      </c>
      <c r="U405" t="n">
        <v>0.7</v>
      </c>
      <c r="V405" t="n">
        <v>0.77</v>
      </c>
      <c r="W405" t="n">
        <v>2.62</v>
      </c>
      <c r="X405" t="n">
        <v>0.21</v>
      </c>
      <c r="Y405" t="n">
        <v>0.5</v>
      </c>
      <c r="Z405" t="n">
        <v>10</v>
      </c>
    </row>
    <row r="406">
      <c r="A406" t="n">
        <v>39</v>
      </c>
      <c r="B406" t="n">
        <v>95</v>
      </c>
      <c r="C406" t="inlineStr">
        <is>
          <t xml:space="preserve">CONCLUIDO	</t>
        </is>
      </c>
      <c r="D406" t="n">
        <v>3.3627</v>
      </c>
      <c r="E406" t="n">
        <v>29.74</v>
      </c>
      <c r="F406" t="n">
        <v>27.01</v>
      </c>
      <c r="G406" t="n">
        <v>231.5</v>
      </c>
      <c r="H406" t="n">
        <v>2.85</v>
      </c>
      <c r="I406" t="n">
        <v>7</v>
      </c>
      <c r="J406" t="n">
        <v>249.68</v>
      </c>
      <c r="K406" t="n">
        <v>53.44</v>
      </c>
      <c r="L406" t="n">
        <v>40</v>
      </c>
      <c r="M406" t="n">
        <v>5</v>
      </c>
      <c r="N406" t="n">
        <v>61.24</v>
      </c>
      <c r="O406" t="n">
        <v>31027.6</v>
      </c>
      <c r="P406" t="n">
        <v>331.83</v>
      </c>
      <c r="Q406" t="n">
        <v>446.56</v>
      </c>
      <c r="R406" t="n">
        <v>57.2</v>
      </c>
      <c r="S406" t="n">
        <v>40.63</v>
      </c>
      <c r="T406" t="n">
        <v>3213.66</v>
      </c>
      <c r="U406" t="n">
        <v>0.71</v>
      </c>
      <c r="V406" t="n">
        <v>0.77</v>
      </c>
      <c r="W406" t="n">
        <v>2.62</v>
      </c>
      <c r="X406" t="n">
        <v>0.18</v>
      </c>
      <c r="Y406" t="n">
        <v>0.5</v>
      </c>
      <c r="Z406" t="n">
        <v>10</v>
      </c>
    </row>
    <row r="407">
      <c r="A407" t="n">
        <v>0</v>
      </c>
      <c r="B407" t="n">
        <v>55</v>
      </c>
      <c r="C407" t="inlineStr">
        <is>
          <t xml:space="preserve">CONCLUIDO	</t>
        </is>
      </c>
      <c r="D407" t="n">
        <v>2.3801</v>
      </c>
      <c r="E407" t="n">
        <v>42.01</v>
      </c>
      <c r="F407" t="n">
        <v>34.05</v>
      </c>
      <c r="G407" t="n">
        <v>8.31</v>
      </c>
      <c r="H407" t="n">
        <v>0.15</v>
      </c>
      <c r="I407" t="n">
        <v>246</v>
      </c>
      <c r="J407" t="n">
        <v>116.05</v>
      </c>
      <c r="K407" t="n">
        <v>43.4</v>
      </c>
      <c r="L407" t="n">
        <v>1</v>
      </c>
      <c r="M407" t="n">
        <v>244</v>
      </c>
      <c r="N407" t="n">
        <v>16.65</v>
      </c>
      <c r="O407" t="n">
        <v>14546.17</v>
      </c>
      <c r="P407" t="n">
        <v>339.14</v>
      </c>
      <c r="Q407" t="n">
        <v>446.62</v>
      </c>
      <c r="R407" t="n">
        <v>287.07</v>
      </c>
      <c r="S407" t="n">
        <v>40.63</v>
      </c>
      <c r="T407" t="n">
        <v>116953.83</v>
      </c>
      <c r="U407" t="n">
        <v>0.14</v>
      </c>
      <c r="V407" t="n">
        <v>0.61</v>
      </c>
      <c r="W407" t="n">
        <v>3.01</v>
      </c>
      <c r="X407" t="n">
        <v>7.22</v>
      </c>
      <c r="Y407" t="n">
        <v>0.5</v>
      </c>
      <c r="Z407" t="n">
        <v>10</v>
      </c>
    </row>
    <row r="408">
      <c r="A408" t="n">
        <v>1</v>
      </c>
      <c r="B408" t="n">
        <v>55</v>
      </c>
      <c r="C408" t="inlineStr">
        <is>
          <t xml:space="preserve">CONCLUIDO	</t>
        </is>
      </c>
      <c r="D408" t="n">
        <v>2.8879</v>
      </c>
      <c r="E408" t="n">
        <v>34.63</v>
      </c>
      <c r="F408" t="n">
        <v>29.96</v>
      </c>
      <c r="G408" t="n">
        <v>16.65</v>
      </c>
      <c r="H408" t="n">
        <v>0.3</v>
      </c>
      <c r="I408" t="n">
        <v>108</v>
      </c>
      <c r="J408" t="n">
        <v>117.34</v>
      </c>
      <c r="K408" t="n">
        <v>43.4</v>
      </c>
      <c r="L408" t="n">
        <v>2</v>
      </c>
      <c r="M408" t="n">
        <v>106</v>
      </c>
      <c r="N408" t="n">
        <v>16.94</v>
      </c>
      <c r="O408" t="n">
        <v>14705.49</v>
      </c>
      <c r="P408" t="n">
        <v>295.92</v>
      </c>
      <c r="Q408" t="n">
        <v>446.57</v>
      </c>
      <c r="R408" t="n">
        <v>153</v>
      </c>
      <c r="S408" t="n">
        <v>40.63</v>
      </c>
      <c r="T408" t="n">
        <v>50611.03</v>
      </c>
      <c r="U408" t="n">
        <v>0.27</v>
      </c>
      <c r="V408" t="n">
        <v>0.6899999999999999</v>
      </c>
      <c r="W408" t="n">
        <v>2.8</v>
      </c>
      <c r="X408" t="n">
        <v>3.13</v>
      </c>
      <c r="Y408" t="n">
        <v>0.5</v>
      </c>
      <c r="Z408" t="n">
        <v>10</v>
      </c>
    </row>
    <row r="409">
      <c r="A409" t="n">
        <v>2</v>
      </c>
      <c r="B409" t="n">
        <v>55</v>
      </c>
      <c r="C409" t="inlineStr">
        <is>
          <t xml:space="preserve">CONCLUIDO	</t>
        </is>
      </c>
      <c r="D409" t="n">
        <v>3.0711</v>
      </c>
      <c r="E409" t="n">
        <v>32.56</v>
      </c>
      <c r="F409" t="n">
        <v>28.83</v>
      </c>
      <c r="G409" t="n">
        <v>25.07</v>
      </c>
      <c r="H409" t="n">
        <v>0.45</v>
      </c>
      <c r="I409" t="n">
        <v>69</v>
      </c>
      <c r="J409" t="n">
        <v>118.63</v>
      </c>
      <c r="K409" t="n">
        <v>43.4</v>
      </c>
      <c r="L409" t="n">
        <v>3</v>
      </c>
      <c r="M409" t="n">
        <v>67</v>
      </c>
      <c r="N409" t="n">
        <v>17.23</v>
      </c>
      <c r="O409" t="n">
        <v>14865.24</v>
      </c>
      <c r="P409" t="n">
        <v>282.32</v>
      </c>
      <c r="Q409" t="n">
        <v>446.59</v>
      </c>
      <c r="R409" t="n">
        <v>115.99</v>
      </c>
      <c r="S409" t="n">
        <v>40.63</v>
      </c>
      <c r="T409" t="n">
        <v>32301.69</v>
      </c>
      <c r="U409" t="n">
        <v>0.35</v>
      </c>
      <c r="V409" t="n">
        <v>0.72</v>
      </c>
      <c r="W409" t="n">
        <v>2.74</v>
      </c>
      <c r="X409" t="n">
        <v>2</v>
      </c>
      <c r="Y409" t="n">
        <v>0.5</v>
      </c>
      <c r="Z409" t="n">
        <v>10</v>
      </c>
    </row>
    <row r="410">
      <c r="A410" t="n">
        <v>3</v>
      </c>
      <c r="B410" t="n">
        <v>55</v>
      </c>
      <c r="C410" t="inlineStr">
        <is>
          <t xml:space="preserve">CONCLUIDO	</t>
        </is>
      </c>
      <c r="D410" t="n">
        <v>3.1676</v>
      </c>
      <c r="E410" t="n">
        <v>31.57</v>
      </c>
      <c r="F410" t="n">
        <v>28.27</v>
      </c>
      <c r="G410" t="n">
        <v>33.26</v>
      </c>
      <c r="H410" t="n">
        <v>0.59</v>
      </c>
      <c r="I410" t="n">
        <v>51</v>
      </c>
      <c r="J410" t="n">
        <v>119.93</v>
      </c>
      <c r="K410" t="n">
        <v>43.4</v>
      </c>
      <c r="L410" t="n">
        <v>4</v>
      </c>
      <c r="M410" t="n">
        <v>49</v>
      </c>
      <c r="N410" t="n">
        <v>17.53</v>
      </c>
      <c r="O410" t="n">
        <v>15025.44</v>
      </c>
      <c r="P410" t="n">
        <v>274.34</v>
      </c>
      <c r="Q410" t="n">
        <v>446.57</v>
      </c>
      <c r="R410" t="n">
        <v>98.01000000000001</v>
      </c>
      <c r="S410" t="n">
        <v>40.63</v>
      </c>
      <c r="T410" t="n">
        <v>23398.07</v>
      </c>
      <c r="U410" t="n">
        <v>0.41</v>
      </c>
      <c r="V410" t="n">
        <v>0.74</v>
      </c>
      <c r="W410" t="n">
        <v>2.69</v>
      </c>
      <c r="X410" t="n">
        <v>1.44</v>
      </c>
      <c r="Y410" t="n">
        <v>0.5</v>
      </c>
      <c r="Z410" t="n">
        <v>10</v>
      </c>
    </row>
    <row r="411">
      <c r="A411" t="n">
        <v>4</v>
      </c>
      <c r="B411" t="n">
        <v>55</v>
      </c>
      <c r="C411" t="inlineStr">
        <is>
          <t xml:space="preserve">CONCLUIDO	</t>
        </is>
      </c>
      <c r="D411" t="n">
        <v>3.2264</v>
      </c>
      <c r="E411" t="n">
        <v>30.99</v>
      </c>
      <c r="F411" t="n">
        <v>27.95</v>
      </c>
      <c r="G411" t="n">
        <v>41.93</v>
      </c>
      <c r="H411" t="n">
        <v>0.73</v>
      </c>
      <c r="I411" t="n">
        <v>40</v>
      </c>
      <c r="J411" t="n">
        <v>121.23</v>
      </c>
      <c r="K411" t="n">
        <v>43.4</v>
      </c>
      <c r="L411" t="n">
        <v>5</v>
      </c>
      <c r="M411" t="n">
        <v>38</v>
      </c>
      <c r="N411" t="n">
        <v>17.83</v>
      </c>
      <c r="O411" t="n">
        <v>15186.08</v>
      </c>
      <c r="P411" t="n">
        <v>268.91</v>
      </c>
      <c r="Q411" t="n">
        <v>446.57</v>
      </c>
      <c r="R411" t="n">
        <v>87.98</v>
      </c>
      <c r="S411" t="n">
        <v>40.63</v>
      </c>
      <c r="T411" t="n">
        <v>18440.92</v>
      </c>
      <c r="U411" t="n">
        <v>0.46</v>
      </c>
      <c r="V411" t="n">
        <v>0.74</v>
      </c>
      <c r="W411" t="n">
        <v>2.67</v>
      </c>
      <c r="X411" t="n">
        <v>1.13</v>
      </c>
      <c r="Y411" t="n">
        <v>0.5</v>
      </c>
      <c r="Z411" t="n">
        <v>10</v>
      </c>
    </row>
    <row r="412">
      <c r="A412" t="n">
        <v>5</v>
      </c>
      <c r="B412" t="n">
        <v>55</v>
      </c>
      <c r="C412" t="inlineStr">
        <is>
          <t xml:space="preserve">CONCLUIDO	</t>
        </is>
      </c>
      <c r="D412" t="n">
        <v>3.2669</v>
      </c>
      <c r="E412" t="n">
        <v>30.61</v>
      </c>
      <c r="F412" t="n">
        <v>27.74</v>
      </c>
      <c r="G412" t="n">
        <v>50.43</v>
      </c>
      <c r="H412" t="n">
        <v>0.86</v>
      </c>
      <c r="I412" t="n">
        <v>33</v>
      </c>
      <c r="J412" t="n">
        <v>122.54</v>
      </c>
      <c r="K412" t="n">
        <v>43.4</v>
      </c>
      <c r="L412" t="n">
        <v>6</v>
      </c>
      <c r="M412" t="n">
        <v>31</v>
      </c>
      <c r="N412" t="n">
        <v>18.14</v>
      </c>
      <c r="O412" t="n">
        <v>15347.16</v>
      </c>
      <c r="P412" t="n">
        <v>264.49</v>
      </c>
      <c r="Q412" t="n">
        <v>446.57</v>
      </c>
      <c r="R412" t="n">
        <v>81.06</v>
      </c>
      <c r="S412" t="n">
        <v>40.63</v>
      </c>
      <c r="T412" t="n">
        <v>15015.3</v>
      </c>
      <c r="U412" t="n">
        <v>0.5</v>
      </c>
      <c r="V412" t="n">
        <v>0.75</v>
      </c>
      <c r="W412" t="n">
        <v>2.66</v>
      </c>
      <c r="X412" t="n">
        <v>0.91</v>
      </c>
      <c r="Y412" t="n">
        <v>0.5</v>
      </c>
      <c r="Z412" t="n">
        <v>10</v>
      </c>
    </row>
    <row r="413">
      <c r="A413" t="n">
        <v>6</v>
      </c>
      <c r="B413" t="n">
        <v>55</v>
      </c>
      <c r="C413" t="inlineStr">
        <is>
          <t xml:space="preserve">CONCLUIDO	</t>
        </is>
      </c>
      <c r="D413" t="n">
        <v>3.2954</v>
      </c>
      <c r="E413" t="n">
        <v>30.34</v>
      </c>
      <c r="F413" t="n">
        <v>27.59</v>
      </c>
      <c r="G413" t="n">
        <v>59.13</v>
      </c>
      <c r="H413" t="n">
        <v>1</v>
      </c>
      <c r="I413" t="n">
        <v>28</v>
      </c>
      <c r="J413" t="n">
        <v>123.85</v>
      </c>
      <c r="K413" t="n">
        <v>43.4</v>
      </c>
      <c r="L413" t="n">
        <v>7</v>
      </c>
      <c r="M413" t="n">
        <v>26</v>
      </c>
      <c r="N413" t="n">
        <v>18.45</v>
      </c>
      <c r="O413" t="n">
        <v>15508.69</v>
      </c>
      <c r="P413" t="n">
        <v>260.84</v>
      </c>
      <c r="Q413" t="n">
        <v>446.56</v>
      </c>
      <c r="R413" t="n">
        <v>76.39</v>
      </c>
      <c r="S413" t="n">
        <v>40.63</v>
      </c>
      <c r="T413" t="n">
        <v>12706.32</v>
      </c>
      <c r="U413" t="n">
        <v>0.53</v>
      </c>
      <c r="V413" t="n">
        <v>0.75</v>
      </c>
      <c r="W413" t="n">
        <v>2.65</v>
      </c>
      <c r="X413" t="n">
        <v>0.76</v>
      </c>
      <c r="Y413" t="n">
        <v>0.5</v>
      </c>
      <c r="Z413" t="n">
        <v>10</v>
      </c>
    </row>
    <row r="414">
      <c r="A414" t="n">
        <v>7</v>
      </c>
      <c r="B414" t="n">
        <v>55</v>
      </c>
      <c r="C414" t="inlineStr">
        <is>
          <t xml:space="preserve">CONCLUIDO	</t>
        </is>
      </c>
      <c r="D414" t="n">
        <v>3.3181</v>
      </c>
      <c r="E414" t="n">
        <v>30.14</v>
      </c>
      <c r="F414" t="n">
        <v>27.48</v>
      </c>
      <c r="G414" t="n">
        <v>68.7</v>
      </c>
      <c r="H414" t="n">
        <v>1.13</v>
      </c>
      <c r="I414" t="n">
        <v>24</v>
      </c>
      <c r="J414" t="n">
        <v>125.16</v>
      </c>
      <c r="K414" t="n">
        <v>43.4</v>
      </c>
      <c r="L414" t="n">
        <v>8</v>
      </c>
      <c r="M414" t="n">
        <v>22</v>
      </c>
      <c r="N414" t="n">
        <v>18.76</v>
      </c>
      <c r="O414" t="n">
        <v>15670.68</v>
      </c>
      <c r="P414" t="n">
        <v>257.01</v>
      </c>
      <c r="Q414" t="n">
        <v>446.58</v>
      </c>
      <c r="R414" t="n">
        <v>72.39</v>
      </c>
      <c r="S414" t="n">
        <v>40.63</v>
      </c>
      <c r="T414" t="n">
        <v>10727.12</v>
      </c>
      <c r="U414" t="n">
        <v>0.5600000000000001</v>
      </c>
      <c r="V414" t="n">
        <v>0.76</v>
      </c>
      <c r="W414" t="n">
        <v>2.65</v>
      </c>
      <c r="X414" t="n">
        <v>0.65</v>
      </c>
      <c r="Y414" t="n">
        <v>0.5</v>
      </c>
      <c r="Z414" t="n">
        <v>10</v>
      </c>
    </row>
    <row r="415">
      <c r="A415" t="n">
        <v>8</v>
      </c>
      <c r="B415" t="n">
        <v>55</v>
      </c>
      <c r="C415" t="inlineStr">
        <is>
          <t xml:space="preserve">CONCLUIDO	</t>
        </is>
      </c>
      <c r="D415" t="n">
        <v>3.3293</v>
      </c>
      <c r="E415" t="n">
        <v>30.04</v>
      </c>
      <c r="F415" t="n">
        <v>27.43</v>
      </c>
      <c r="G415" t="n">
        <v>74.8</v>
      </c>
      <c r="H415" t="n">
        <v>1.26</v>
      </c>
      <c r="I415" t="n">
        <v>22</v>
      </c>
      <c r="J415" t="n">
        <v>126.48</v>
      </c>
      <c r="K415" t="n">
        <v>43.4</v>
      </c>
      <c r="L415" t="n">
        <v>9</v>
      </c>
      <c r="M415" t="n">
        <v>20</v>
      </c>
      <c r="N415" t="n">
        <v>19.08</v>
      </c>
      <c r="O415" t="n">
        <v>15833.12</v>
      </c>
      <c r="P415" t="n">
        <v>253.73</v>
      </c>
      <c r="Q415" t="n">
        <v>446.56</v>
      </c>
      <c r="R415" t="n">
        <v>70.8</v>
      </c>
      <c r="S415" t="n">
        <v>40.63</v>
      </c>
      <c r="T415" t="n">
        <v>9942.030000000001</v>
      </c>
      <c r="U415" t="n">
        <v>0.57</v>
      </c>
      <c r="V415" t="n">
        <v>0.76</v>
      </c>
      <c r="W415" t="n">
        <v>2.64</v>
      </c>
      <c r="X415" t="n">
        <v>0.6</v>
      </c>
      <c r="Y415" t="n">
        <v>0.5</v>
      </c>
      <c r="Z415" t="n">
        <v>10</v>
      </c>
    </row>
    <row r="416">
      <c r="A416" t="n">
        <v>9</v>
      </c>
      <c r="B416" t="n">
        <v>55</v>
      </c>
      <c r="C416" t="inlineStr">
        <is>
          <t xml:space="preserve">CONCLUIDO	</t>
        </is>
      </c>
      <c r="D416" t="n">
        <v>3.3465</v>
      </c>
      <c r="E416" t="n">
        <v>29.88</v>
      </c>
      <c r="F416" t="n">
        <v>27.34</v>
      </c>
      <c r="G416" t="n">
        <v>86.34999999999999</v>
      </c>
      <c r="H416" t="n">
        <v>1.38</v>
      </c>
      <c r="I416" t="n">
        <v>19</v>
      </c>
      <c r="J416" t="n">
        <v>127.8</v>
      </c>
      <c r="K416" t="n">
        <v>43.4</v>
      </c>
      <c r="L416" t="n">
        <v>10</v>
      </c>
      <c r="M416" t="n">
        <v>17</v>
      </c>
      <c r="N416" t="n">
        <v>19.4</v>
      </c>
      <c r="O416" t="n">
        <v>15996.02</v>
      </c>
      <c r="P416" t="n">
        <v>250.53</v>
      </c>
      <c r="Q416" t="n">
        <v>446.56</v>
      </c>
      <c r="R416" t="n">
        <v>68.05</v>
      </c>
      <c r="S416" t="n">
        <v>40.63</v>
      </c>
      <c r="T416" t="n">
        <v>8582.34</v>
      </c>
      <c r="U416" t="n">
        <v>0.6</v>
      </c>
      <c r="V416" t="n">
        <v>0.76</v>
      </c>
      <c r="W416" t="n">
        <v>2.64</v>
      </c>
      <c r="X416" t="n">
        <v>0.52</v>
      </c>
      <c r="Y416" t="n">
        <v>0.5</v>
      </c>
      <c r="Z416" t="n">
        <v>10</v>
      </c>
    </row>
    <row r="417">
      <c r="A417" t="n">
        <v>10</v>
      </c>
      <c r="B417" t="n">
        <v>55</v>
      </c>
      <c r="C417" t="inlineStr">
        <is>
          <t xml:space="preserve">CONCLUIDO	</t>
        </is>
      </c>
      <c r="D417" t="n">
        <v>3.3527</v>
      </c>
      <c r="E417" t="n">
        <v>29.83</v>
      </c>
      <c r="F417" t="n">
        <v>27.31</v>
      </c>
      <c r="G417" t="n">
        <v>91.04000000000001</v>
      </c>
      <c r="H417" t="n">
        <v>1.5</v>
      </c>
      <c r="I417" t="n">
        <v>18</v>
      </c>
      <c r="J417" t="n">
        <v>129.13</v>
      </c>
      <c r="K417" t="n">
        <v>43.4</v>
      </c>
      <c r="L417" t="n">
        <v>11</v>
      </c>
      <c r="M417" t="n">
        <v>16</v>
      </c>
      <c r="N417" t="n">
        <v>19.73</v>
      </c>
      <c r="O417" t="n">
        <v>16159.39</v>
      </c>
      <c r="P417" t="n">
        <v>247.67</v>
      </c>
      <c r="Q417" t="n">
        <v>446.56</v>
      </c>
      <c r="R417" t="n">
        <v>67</v>
      </c>
      <c r="S417" t="n">
        <v>40.63</v>
      </c>
      <c r="T417" t="n">
        <v>8058.39</v>
      </c>
      <c r="U417" t="n">
        <v>0.61</v>
      </c>
      <c r="V417" t="n">
        <v>0.76</v>
      </c>
      <c r="W417" t="n">
        <v>2.64</v>
      </c>
      <c r="X417" t="n">
        <v>0.48</v>
      </c>
      <c r="Y417" t="n">
        <v>0.5</v>
      </c>
      <c r="Z417" t="n">
        <v>10</v>
      </c>
    </row>
    <row r="418">
      <c r="A418" t="n">
        <v>11</v>
      </c>
      <c r="B418" t="n">
        <v>55</v>
      </c>
      <c r="C418" t="inlineStr">
        <is>
          <t xml:space="preserve">CONCLUIDO	</t>
        </is>
      </c>
      <c r="D418" t="n">
        <v>3.3651</v>
      </c>
      <c r="E418" t="n">
        <v>29.72</v>
      </c>
      <c r="F418" t="n">
        <v>27.25</v>
      </c>
      <c r="G418" t="n">
        <v>102.19</v>
      </c>
      <c r="H418" t="n">
        <v>1.63</v>
      </c>
      <c r="I418" t="n">
        <v>16</v>
      </c>
      <c r="J418" t="n">
        <v>130.45</v>
      </c>
      <c r="K418" t="n">
        <v>43.4</v>
      </c>
      <c r="L418" t="n">
        <v>12</v>
      </c>
      <c r="M418" t="n">
        <v>14</v>
      </c>
      <c r="N418" t="n">
        <v>20.05</v>
      </c>
      <c r="O418" t="n">
        <v>16323.22</v>
      </c>
      <c r="P418" t="n">
        <v>245.54</v>
      </c>
      <c r="Q418" t="n">
        <v>446.56</v>
      </c>
      <c r="R418" t="n">
        <v>65.16</v>
      </c>
      <c r="S418" t="n">
        <v>40.63</v>
      </c>
      <c r="T418" t="n">
        <v>7150.79</v>
      </c>
      <c r="U418" t="n">
        <v>0.62</v>
      </c>
      <c r="V418" t="n">
        <v>0.76</v>
      </c>
      <c r="W418" t="n">
        <v>2.63</v>
      </c>
      <c r="X418" t="n">
        <v>0.42</v>
      </c>
      <c r="Y418" t="n">
        <v>0.5</v>
      </c>
      <c r="Z418" t="n">
        <v>10</v>
      </c>
    </row>
    <row r="419">
      <c r="A419" t="n">
        <v>12</v>
      </c>
      <c r="B419" t="n">
        <v>55</v>
      </c>
      <c r="C419" t="inlineStr">
        <is>
          <t xml:space="preserve">CONCLUIDO	</t>
        </is>
      </c>
      <c r="D419" t="n">
        <v>3.3709</v>
      </c>
      <c r="E419" t="n">
        <v>29.67</v>
      </c>
      <c r="F419" t="n">
        <v>27.22</v>
      </c>
      <c r="G419" t="n">
        <v>108.89</v>
      </c>
      <c r="H419" t="n">
        <v>1.74</v>
      </c>
      <c r="I419" t="n">
        <v>15</v>
      </c>
      <c r="J419" t="n">
        <v>131.79</v>
      </c>
      <c r="K419" t="n">
        <v>43.4</v>
      </c>
      <c r="L419" t="n">
        <v>13</v>
      </c>
      <c r="M419" t="n">
        <v>13</v>
      </c>
      <c r="N419" t="n">
        <v>20.39</v>
      </c>
      <c r="O419" t="n">
        <v>16487.53</v>
      </c>
      <c r="P419" t="n">
        <v>241.99</v>
      </c>
      <c r="Q419" t="n">
        <v>446.57</v>
      </c>
      <c r="R419" t="n">
        <v>64.19</v>
      </c>
      <c r="S419" t="n">
        <v>40.63</v>
      </c>
      <c r="T419" t="n">
        <v>6672.31</v>
      </c>
      <c r="U419" t="n">
        <v>0.63</v>
      </c>
      <c r="V419" t="n">
        <v>0.76</v>
      </c>
      <c r="W419" t="n">
        <v>2.63</v>
      </c>
      <c r="X419" t="n">
        <v>0.4</v>
      </c>
      <c r="Y419" t="n">
        <v>0.5</v>
      </c>
      <c r="Z419" t="n">
        <v>10</v>
      </c>
    </row>
    <row r="420">
      <c r="A420" t="n">
        <v>13</v>
      </c>
      <c r="B420" t="n">
        <v>55</v>
      </c>
      <c r="C420" t="inlineStr">
        <is>
          <t xml:space="preserve">CONCLUIDO	</t>
        </is>
      </c>
      <c r="D420" t="n">
        <v>3.3775</v>
      </c>
      <c r="E420" t="n">
        <v>29.61</v>
      </c>
      <c r="F420" t="n">
        <v>27.19</v>
      </c>
      <c r="G420" t="n">
        <v>116.52</v>
      </c>
      <c r="H420" t="n">
        <v>1.86</v>
      </c>
      <c r="I420" t="n">
        <v>14</v>
      </c>
      <c r="J420" t="n">
        <v>133.12</v>
      </c>
      <c r="K420" t="n">
        <v>43.4</v>
      </c>
      <c r="L420" t="n">
        <v>14</v>
      </c>
      <c r="M420" t="n">
        <v>12</v>
      </c>
      <c r="N420" t="n">
        <v>20.72</v>
      </c>
      <c r="O420" t="n">
        <v>16652.31</v>
      </c>
      <c r="P420" t="n">
        <v>238.28</v>
      </c>
      <c r="Q420" t="n">
        <v>446.56</v>
      </c>
      <c r="R420" t="n">
        <v>63.13</v>
      </c>
      <c r="S420" t="n">
        <v>40.63</v>
      </c>
      <c r="T420" t="n">
        <v>6146.71</v>
      </c>
      <c r="U420" t="n">
        <v>0.64</v>
      </c>
      <c r="V420" t="n">
        <v>0.76</v>
      </c>
      <c r="W420" t="n">
        <v>2.63</v>
      </c>
      <c r="X420" t="n">
        <v>0.36</v>
      </c>
      <c r="Y420" t="n">
        <v>0.5</v>
      </c>
      <c r="Z420" t="n">
        <v>10</v>
      </c>
    </row>
    <row r="421">
      <c r="A421" t="n">
        <v>14</v>
      </c>
      <c r="B421" t="n">
        <v>55</v>
      </c>
      <c r="C421" t="inlineStr">
        <is>
          <t xml:space="preserve">CONCLUIDO	</t>
        </is>
      </c>
      <c r="D421" t="n">
        <v>3.3816</v>
      </c>
      <c r="E421" t="n">
        <v>29.57</v>
      </c>
      <c r="F421" t="n">
        <v>27.18</v>
      </c>
      <c r="G421" t="n">
        <v>125.43</v>
      </c>
      <c r="H421" t="n">
        <v>1.97</v>
      </c>
      <c r="I421" t="n">
        <v>13</v>
      </c>
      <c r="J421" t="n">
        <v>134.46</v>
      </c>
      <c r="K421" t="n">
        <v>43.4</v>
      </c>
      <c r="L421" t="n">
        <v>15</v>
      </c>
      <c r="M421" t="n">
        <v>11</v>
      </c>
      <c r="N421" t="n">
        <v>21.06</v>
      </c>
      <c r="O421" t="n">
        <v>16817.7</v>
      </c>
      <c r="P421" t="n">
        <v>237.94</v>
      </c>
      <c r="Q421" t="n">
        <v>446.58</v>
      </c>
      <c r="R421" t="n">
        <v>62.61</v>
      </c>
      <c r="S421" t="n">
        <v>40.63</v>
      </c>
      <c r="T421" t="n">
        <v>5888.83</v>
      </c>
      <c r="U421" t="n">
        <v>0.65</v>
      </c>
      <c r="V421" t="n">
        <v>0.76</v>
      </c>
      <c r="W421" t="n">
        <v>2.63</v>
      </c>
      <c r="X421" t="n">
        <v>0.35</v>
      </c>
      <c r="Y421" t="n">
        <v>0.5</v>
      </c>
      <c r="Z421" t="n">
        <v>10</v>
      </c>
    </row>
    <row r="422">
      <c r="A422" t="n">
        <v>15</v>
      </c>
      <c r="B422" t="n">
        <v>55</v>
      </c>
      <c r="C422" t="inlineStr">
        <is>
          <t xml:space="preserve">CONCLUIDO	</t>
        </is>
      </c>
      <c r="D422" t="n">
        <v>3.389</v>
      </c>
      <c r="E422" t="n">
        <v>29.51</v>
      </c>
      <c r="F422" t="n">
        <v>27.14</v>
      </c>
      <c r="G422" t="n">
        <v>135.68</v>
      </c>
      <c r="H422" t="n">
        <v>2.08</v>
      </c>
      <c r="I422" t="n">
        <v>12</v>
      </c>
      <c r="J422" t="n">
        <v>135.81</v>
      </c>
      <c r="K422" t="n">
        <v>43.4</v>
      </c>
      <c r="L422" t="n">
        <v>16</v>
      </c>
      <c r="M422" t="n">
        <v>10</v>
      </c>
      <c r="N422" t="n">
        <v>21.41</v>
      </c>
      <c r="O422" t="n">
        <v>16983.46</v>
      </c>
      <c r="P422" t="n">
        <v>233.76</v>
      </c>
      <c r="Q422" t="n">
        <v>446.58</v>
      </c>
      <c r="R422" t="n">
        <v>61.23</v>
      </c>
      <c r="S422" t="n">
        <v>40.63</v>
      </c>
      <c r="T422" t="n">
        <v>5202.72</v>
      </c>
      <c r="U422" t="n">
        <v>0.66</v>
      </c>
      <c r="V422" t="n">
        <v>0.77</v>
      </c>
      <c r="W422" t="n">
        <v>2.63</v>
      </c>
      <c r="X422" t="n">
        <v>0.31</v>
      </c>
      <c r="Y422" t="n">
        <v>0.5</v>
      </c>
      <c r="Z422" t="n">
        <v>10</v>
      </c>
    </row>
    <row r="423">
      <c r="A423" t="n">
        <v>16</v>
      </c>
      <c r="B423" t="n">
        <v>55</v>
      </c>
      <c r="C423" t="inlineStr">
        <is>
          <t xml:space="preserve">CONCLUIDO	</t>
        </is>
      </c>
      <c r="D423" t="n">
        <v>3.3938</v>
      </c>
      <c r="E423" t="n">
        <v>29.47</v>
      </c>
      <c r="F423" t="n">
        <v>27.12</v>
      </c>
      <c r="G423" t="n">
        <v>147.92</v>
      </c>
      <c r="H423" t="n">
        <v>2.19</v>
      </c>
      <c r="I423" t="n">
        <v>11</v>
      </c>
      <c r="J423" t="n">
        <v>137.15</v>
      </c>
      <c r="K423" t="n">
        <v>43.4</v>
      </c>
      <c r="L423" t="n">
        <v>17</v>
      </c>
      <c r="M423" t="n">
        <v>9</v>
      </c>
      <c r="N423" t="n">
        <v>21.75</v>
      </c>
      <c r="O423" t="n">
        <v>17149.71</v>
      </c>
      <c r="P423" t="n">
        <v>230.37</v>
      </c>
      <c r="Q423" t="n">
        <v>446.56</v>
      </c>
      <c r="R423" t="n">
        <v>60.66</v>
      </c>
      <c r="S423" t="n">
        <v>40.63</v>
      </c>
      <c r="T423" t="n">
        <v>4927.51</v>
      </c>
      <c r="U423" t="n">
        <v>0.67</v>
      </c>
      <c r="V423" t="n">
        <v>0.77</v>
      </c>
      <c r="W423" t="n">
        <v>2.63</v>
      </c>
      <c r="X423" t="n">
        <v>0.29</v>
      </c>
      <c r="Y423" t="n">
        <v>0.5</v>
      </c>
      <c r="Z423" t="n">
        <v>10</v>
      </c>
    </row>
    <row r="424">
      <c r="A424" t="n">
        <v>17</v>
      </c>
      <c r="B424" t="n">
        <v>55</v>
      </c>
      <c r="C424" t="inlineStr">
        <is>
          <t xml:space="preserve">CONCLUIDO	</t>
        </is>
      </c>
      <c r="D424" t="n">
        <v>3.4003</v>
      </c>
      <c r="E424" t="n">
        <v>29.41</v>
      </c>
      <c r="F424" t="n">
        <v>27.09</v>
      </c>
      <c r="G424" t="n">
        <v>162.51</v>
      </c>
      <c r="H424" t="n">
        <v>2.3</v>
      </c>
      <c r="I424" t="n">
        <v>10</v>
      </c>
      <c r="J424" t="n">
        <v>138.51</v>
      </c>
      <c r="K424" t="n">
        <v>43.4</v>
      </c>
      <c r="L424" t="n">
        <v>18</v>
      </c>
      <c r="M424" t="n">
        <v>7</v>
      </c>
      <c r="N424" t="n">
        <v>22.11</v>
      </c>
      <c r="O424" t="n">
        <v>17316.45</v>
      </c>
      <c r="P424" t="n">
        <v>226.2</v>
      </c>
      <c r="Q424" t="n">
        <v>446.56</v>
      </c>
      <c r="R424" t="n">
        <v>59.62</v>
      </c>
      <c r="S424" t="n">
        <v>40.63</v>
      </c>
      <c r="T424" t="n">
        <v>4409.41</v>
      </c>
      <c r="U424" t="n">
        <v>0.68</v>
      </c>
      <c r="V424" t="n">
        <v>0.77</v>
      </c>
      <c r="W424" t="n">
        <v>2.63</v>
      </c>
      <c r="X424" t="n">
        <v>0.26</v>
      </c>
      <c r="Y424" t="n">
        <v>0.5</v>
      </c>
      <c r="Z424" t="n">
        <v>10</v>
      </c>
    </row>
    <row r="425">
      <c r="A425" t="n">
        <v>18</v>
      </c>
      <c r="B425" t="n">
        <v>55</v>
      </c>
      <c r="C425" t="inlineStr">
        <is>
          <t xml:space="preserve">CONCLUIDO	</t>
        </is>
      </c>
      <c r="D425" t="n">
        <v>3.3986</v>
      </c>
      <c r="E425" t="n">
        <v>29.42</v>
      </c>
      <c r="F425" t="n">
        <v>27.1</v>
      </c>
      <c r="G425" t="n">
        <v>162.6</v>
      </c>
      <c r="H425" t="n">
        <v>2.4</v>
      </c>
      <c r="I425" t="n">
        <v>10</v>
      </c>
      <c r="J425" t="n">
        <v>139.86</v>
      </c>
      <c r="K425" t="n">
        <v>43.4</v>
      </c>
      <c r="L425" t="n">
        <v>19</v>
      </c>
      <c r="M425" t="n">
        <v>5</v>
      </c>
      <c r="N425" t="n">
        <v>22.46</v>
      </c>
      <c r="O425" t="n">
        <v>17483.7</v>
      </c>
      <c r="P425" t="n">
        <v>226.62</v>
      </c>
      <c r="Q425" t="n">
        <v>446.56</v>
      </c>
      <c r="R425" t="n">
        <v>60.08</v>
      </c>
      <c r="S425" t="n">
        <v>40.63</v>
      </c>
      <c r="T425" t="n">
        <v>4640.81</v>
      </c>
      <c r="U425" t="n">
        <v>0.68</v>
      </c>
      <c r="V425" t="n">
        <v>0.77</v>
      </c>
      <c r="W425" t="n">
        <v>2.63</v>
      </c>
      <c r="X425" t="n">
        <v>0.27</v>
      </c>
      <c r="Y425" t="n">
        <v>0.5</v>
      </c>
      <c r="Z425" t="n">
        <v>10</v>
      </c>
    </row>
    <row r="426">
      <c r="A426" t="n">
        <v>19</v>
      </c>
      <c r="B426" t="n">
        <v>55</v>
      </c>
      <c r="C426" t="inlineStr">
        <is>
          <t xml:space="preserve">CONCLUIDO	</t>
        </is>
      </c>
      <c r="D426" t="n">
        <v>3.3983</v>
      </c>
      <c r="E426" t="n">
        <v>29.43</v>
      </c>
      <c r="F426" t="n">
        <v>27.1</v>
      </c>
      <c r="G426" t="n">
        <v>162.62</v>
      </c>
      <c r="H426" t="n">
        <v>2.5</v>
      </c>
      <c r="I426" t="n">
        <v>10</v>
      </c>
      <c r="J426" t="n">
        <v>141.22</v>
      </c>
      <c r="K426" t="n">
        <v>43.4</v>
      </c>
      <c r="L426" t="n">
        <v>20</v>
      </c>
      <c r="M426" t="n">
        <v>3</v>
      </c>
      <c r="N426" t="n">
        <v>22.82</v>
      </c>
      <c r="O426" t="n">
        <v>17651.44</v>
      </c>
      <c r="P426" t="n">
        <v>225.87</v>
      </c>
      <c r="Q426" t="n">
        <v>446.56</v>
      </c>
      <c r="R426" t="n">
        <v>60.12</v>
      </c>
      <c r="S426" t="n">
        <v>40.63</v>
      </c>
      <c r="T426" t="n">
        <v>4661.01</v>
      </c>
      <c r="U426" t="n">
        <v>0.68</v>
      </c>
      <c r="V426" t="n">
        <v>0.77</v>
      </c>
      <c r="W426" t="n">
        <v>2.63</v>
      </c>
      <c r="X426" t="n">
        <v>0.28</v>
      </c>
      <c r="Y426" t="n">
        <v>0.5</v>
      </c>
      <c r="Z426" t="n">
        <v>10</v>
      </c>
    </row>
    <row r="427">
      <c r="A427" t="n">
        <v>20</v>
      </c>
      <c r="B427" t="n">
        <v>55</v>
      </c>
      <c r="C427" t="inlineStr">
        <is>
          <t xml:space="preserve">CONCLUIDO	</t>
        </is>
      </c>
      <c r="D427" t="n">
        <v>3.3979</v>
      </c>
      <c r="E427" t="n">
        <v>29.43</v>
      </c>
      <c r="F427" t="n">
        <v>27.11</v>
      </c>
      <c r="G427" t="n">
        <v>162.64</v>
      </c>
      <c r="H427" t="n">
        <v>2.61</v>
      </c>
      <c r="I427" t="n">
        <v>10</v>
      </c>
      <c r="J427" t="n">
        <v>142.59</v>
      </c>
      <c r="K427" t="n">
        <v>43.4</v>
      </c>
      <c r="L427" t="n">
        <v>21</v>
      </c>
      <c r="M427" t="n">
        <v>1</v>
      </c>
      <c r="N427" t="n">
        <v>23.19</v>
      </c>
      <c r="O427" t="n">
        <v>17819.69</v>
      </c>
      <c r="P427" t="n">
        <v>226.69</v>
      </c>
      <c r="Q427" t="n">
        <v>446.56</v>
      </c>
      <c r="R427" t="n">
        <v>60.12</v>
      </c>
      <c r="S427" t="n">
        <v>40.63</v>
      </c>
      <c r="T427" t="n">
        <v>4662.34</v>
      </c>
      <c r="U427" t="n">
        <v>0.68</v>
      </c>
      <c r="V427" t="n">
        <v>0.77</v>
      </c>
      <c r="W427" t="n">
        <v>2.63</v>
      </c>
      <c r="X427" t="n">
        <v>0.28</v>
      </c>
      <c r="Y427" t="n">
        <v>0.5</v>
      </c>
      <c r="Z427" t="n">
        <v>10</v>
      </c>
    </row>
    <row r="428">
      <c r="A428" t="n">
        <v>21</v>
      </c>
      <c r="B428" t="n">
        <v>55</v>
      </c>
      <c r="C428" t="inlineStr">
        <is>
          <t xml:space="preserve">CONCLUIDO	</t>
        </is>
      </c>
      <c r="D428" t="n">
        <v>3.3983</v>
      </c>
      <c r="E428" t="n">
        <v>29.43</v>
      </c>
      <c r="F428" t="n">
        <v>27.1</v>
      </c>
      <c r="G428" t="n">
        <v>162.62</v>
      </c>
      <c r="H428" t="n">
        <v>2.7</v>
      </c>
      <c r="I428" t="n">
        <v>10</v>
      </c>
      <c r="J428" t="n">
        <v>143.96</v>
      </c>
      <c r="K428" t="n">
        <v>43.4</v>
      </c>
      <c r="L428" t="n">
        <v>22</v>
      </c>
      <c r="M428" t="n">
        <v>1</v>
      </c>
      <c r="N428" t="n">
        <v>23.56</v>
      </c>
      <c r="O428" t="n">
        <v>17988.46</v>
      </c>
      <c r="P428" t="n">
        <v>227.89</v>
      </c>
      <c r="Q428" t="n">
        <v>446.56</v>
      </c>
      <c r="R428" t="n">
        <v>60.08</v>
      </c>
      <c r="S428" t="n">
        <v>40.63</v>
      </c>
      <c r="T428" t="n">
        <v>4640.49</v>
      </c>
      <c r="U428" t="n">
        <v>0.68</v>
      </c>
      <c r="V428" t="n">
        <v>0.77</v>
      </c>
      <c r="W428" t="n">
        <v>2.63</v>
      </c>
      <c r="X428" t="n">
        <v>0.28</v>
      </c>
      <c r="Y428" t="n">
        <v>0.5</v>
      </c>
      <c r="Z428" t="n">
        <v>10</v>
      </c>
    </row>
    <row r="429">
      <c r="A429" t="n">
        <v>22</v>
      </c>
      <c r="B429" t="n">
        <v>55</v>
      </c>
      <c r="C429" t="inlineStr">
        <is>
          <t xml:space="preserve">CONCLUIDO	</t>
        </is>
      </c>
      <c r="D429" t="n">
        <v>3.3985</v>
      </c>
      <c r="E429" t="n">
        <v>29.42</v>
      </c>
      <c r="F429" t="n">
        <v>27.1</v>
      </c>
      <c r="G429" t="n">
        <v>162.61</v>
      </c>
      <c r="H429" t="n">
        <v>2.8</v>
      </c>
      <c r="I429" t="n">
        <v>10</v>
      </c>
      <c r="J429" t="n">
        <v>145.33</v>
      </c>
      <c r="K429" t="n">
        <v>43.4</v>
      </c>
      <c r="L429" t="n">
        <v>23</v>
      </c>
      <c r="M429" t="n">
        <v>0</v>
      </c>
      <c r="N429" t="n">
        <v>23.93</v>
      </c>
      <c r="O429" t="n">
        <v>18157.74</v>
      </c>
      <c r="P429" t="n">
        <v>229.63</v>
      </c>
      <c r="Q429" t="n">
        <v>446.56</v>
      </c>
      <c r="R429" t="n">
        <v>59.97</v>
      </c>
      <c r="S429" t="n">
        <v>40.63</v>
      </c>
      <c r="T429" t="n">
        <v>4582.91</v>
      </c>
      <c r="U429" t="n">
        <v>0.68</v>
      </c>
      <c r="V429" t="n">
        <v>0.77</v>
      </c>
      <c r="W429" t="n">
        <v>2.63</v>
      </c>
      <c r="X429" t="n">
        <v>0.27</v>
      </c>
      <c r="Y429" t="n">
        <v>0.5</v>
      </c>
      <c r="Z4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INDEX(resultados!$A$2:$ZZ$429, 1, MATCH($B$1, resultados!$A$1:$ZZ$1, 0))</f>
        <v/>
      </c>
      <c r="B7">
        <f>INDEX(resultados!$A$2:$ZZ$429, 1, MATCH($B$2, resultados!$A$1:$ZZ$1, 0))</f>
        <v/>
      </c>
      <c r="C7">
        <f>INDEX(resultados!$A$2:$ZZ$429, 1, MATCH($B$3, resultados!$A$1:$ZZ$1, 0))</f>
        <v/>
      </c>
    </row>
    <row r="8">
      <c r="A8">
        <f>INDEX(resultados!$A$2:$ZZ$429, 2, MATCH($B$1, resultados!$A$1:$ZZ$1, 0))</f>
        <v/>
      </c>
      <c r="B8">
        <f>INDEX(resultados!$A$2:$ZZ$429, 2, MATCH($B$2, resultados!$A$1:$ZZ$1, 0))</f>
        <v/>
      </c>
      <c r="C8">
        <f>INDEX(resultados!$A$2:$ZZ$429, 2, MATCH($B$3, resultados!$A$1:$ZZ$1, 0))</f>
        <v/>
      </c>
    </row>
    <row r="9">
      <c r="A9">
        <f>INDEX(resultados!$A$2:$ZZ$429, 3, MATCH($B$1, resultados!$A$1:$ZZ$1, 0))</f>
        <v/>
      </c>
      <c r="B9">
        <f>INDEX(resultados!$A$2:$ZZ$429, 3, MATCH($B$2, resultados!$A$1:$ZZ$1, 0))</f>
        <v/>
      </c>
      <c r="C9">
        <f>INDEX(resultados!$A$2:$ZZ$429, 3, MATCH($B$3, resultados!$A$1:$ZZ$1, 0))</f>
        <v/>
      </c>
    </row>
    <row r="10">
      <c r="A10">
        <f>INDEX(resultados!$A$2:$ZZ$429, 4, MATCH($B$1, resultados!$A$1:$ZZ$1, 0))</f>
        <v/>
      </c>
      <c r="B10">
        <f>INDEX(resultados!$A$2:$ZZ$429, 4, MATCH($B$2, resultados!$A$1:$ZZ$1, 0))</f>
        <v/>
      </c>
      <c r="C10">
        <f>INDEX(resultados!$A$2:$ZZ$429, 4, MATCH($B$3, resultados!$A$1:$ZZ$1, 0))</f>
        <v/>
      </c>
    </row>
    <row r="11">
      <c r="A11">
        <f>INDEX(resultados!$A$2:$ZZ$429, 5, MATCH($B$1, resultados!$A$1:$ZZ$1, 0))</f>
        <v/>
      </c>
      <c r="B11">
        <f>INDEX(resultados!$A$2:$ZZ$429, 5, MATCH($B$2, resultados!$A$1:$ZZ$1, 0))</f>
        <v/>
      </c>
      <c r="C11">
        <f>INDEX(resultados!$A$2:$ZZ$429, 5, MATCH($B$3, resultados!$A$1:$ZZ$1, 0))</f>
        <v/>
      </c>
    </row>
    <row r="12">
      <c r="A12">
        <f>INDEX(resultados!$A$2:$ZZ$429, 6, MATCH($B$1, resultados!$A$1:$ZZ$1, 0))</f>
        <v/>
      </c>
      <c r="B12">
        <f>INDEX(resultados!$A$2:$ZZ$429, 6, MATCH($B$2, resultados!$A$1:$ZZ$1, 0))</f>
        <v/>
      </c>
      <c r="C12">
        <f>INDEX(resultados!$A$2:$ZZ$429, 6, MATCH($B$3, resultados!$A$1:$ZZ$1, 0))</f>
        <v/>
      </c>
    </row>
    <row r="13">
      <c r="A13">
        <f>INDEX(resultados!$A$2:$ZZ$429, 7, MATCH($B$1, resultados!$A$1:$ZZ$1, 0))</f>
        <v/>
      </c>
      <c r="B13">
        <f>INDEX(resultados!$A$2:$ZZ$429, 7, MATCH($B$2, resultados!$A$1:$ZZ$1, 0))</f>
        <v/>
      </c>
      <c r="C13">
        <f>INDEX(resultados!$A$2:$ZZ$429, 7, MATCH($B$3, resultados!$A$1:$ZZ$1, 0))</f>
        <v/>
      </c>
    </row>
    <row r="14">
      <c r="A14">
        <f>INDEX(resultados!$A$2:$ZZ$429, 8, MATCH($B$1, resultados!$A$1:$ZZ$1, 0))</f>
        <v/>
      </c>
      <c r="B14">
        <f>INDEX(resultados!$A$2:$ZZ$429, 8, MATCH($B$2, resultados!$A$1:$ZZ$1, 0))</f>
        <v/>
      </c>
      <c r="C14">
        <f>INDEX(resultados!$A$2:$ZZ$429, 8, MATCH($B$3, resultados!$A$1:$ZZ$1, 0))</f>
        <v/>
      </c>
    </row>
    <row r="15">
      <c r="A15">
        <f>INDEX(resultados!$A$2:$ZZ$429, 9, MATCH($B$1, resultados!$A$1:$ZZ$1, 0))</f>
        <v/>
      </c>
      <c r="B15">
        <f>INDEX(resultados!$A$2:$ZZ$429, 9, MATCH($B$2, resultados!$A$1:$ZZ$1, 0))</f>
        <v/>
      </c>
      <c r="C15">
        <f>INDEX(resultados!$A$2:$ZZ$429, 9, MATCH($B$3, resultados!$A$1:$ZZ$1, 0))</f>
        <v/>
      </c>
    </row>
    <row r="16">
      <c r="A16">
        <f>INDEX(resultados!$A$2:$ZZ$429, 10, MATCH($B$1, resultados!$A$1:$ZZ$1, 0))</f>
        <v/>
      </c>
      <c r="B16">
        <f>INDEX(resultados!$A$2:$ZZ$429, 10, MATCH($B$2, resultados!$A$1:$ZZ$1, 0))</f>
        <v/>
      </c>
      <c r="C16">
        <f>INDEX(resultados!$A$2:$ZZ$429, 10, MATCH($B$3, resultados!$A$1:$ZZ$1, 0))</f>
        <v/>
      </c>
    </row>
    <row r="17">
      <c r="A17">
        <f>INDEX(resultados!$A$2:$ZZ$429, 11, MATCH($B$1, resultados!$A$1:$ZZ$1, 0))</f>
        <v/>
      </c>
      <c r="B17">
        <f>INDEX(resultados!$A$2:$ZZ$429, 11, MATCH($B$2, resultados!$A$1:$ZZ$1, 0))</f>
        <v/>
      </c>
      <c r="C17">
        <f>INDEX(resultados!$A$2:$ZZ$429, 11, MATCH($B$3, resultados!$A$1:$ZZ$1, 0))</f>
        <v/>
      </c>
    </row>
    <row r="18">
      <c r="A18">
        <f>INDEX(resultados!$A$2:$ZZ$429, 12, MATCH($B$1, resultados!$A$1:$ZZ$1, 0))</f>
        <v/>
      </c>
      <c r="B18">
        <f>INDEX(resultados!$A$2:$ZZ$429, 12, MATCH($B$2, resultados!$A$1:$ZZ$1, 0))</f>
        <v/>
      </c>
      <c r="C18">
        <f>INDEX(resultados!$A$2:$ZZ$429, 12, MATCH($B$3, resultados!$A$1:$ZZ$1, 0))</f>
        <v/>
      </c>
    </row>
    <row r="19">
      <c r="A19">
        <f>INDEX(resultados!$A$2:$ZZ$429, 13, MATCH($B$1, resultados!$A$1:$ZZ$1, 0))</f>
        <v/>
      </c>
      <c r="B19">
        <f>INDEX(resultados!$A$2:$ZZ$429, 13, MATCH($B$2, resultados!$A$1:$ZZ$1, 0))</f>
        <v/>
      </c>
      <c r="C19">
        <f>INDEX(resultados!$A$2:$ZZ$429, 13, MATCH($B$3, resultados!$A$1:$ZZ$1, 0))</f>
        <v/>
      </c>
    </row>
    <row r="20">
      <c r="A20">
        <f>INDEX(resultados!$A$2:$ZZ$429, 14, MATCH($B$1, resultados!$A$1:$ZZ$1, 0))</f>
        <v/>
      </c>
      <c r="B20">
        <f>INDEX(resultados!$A$2:$ZZ$429, 14, MATCH($B$2, resultados!$A$1:$ZZ$1, 0))</f>
        <v/>
      </c>
      <c r="C20">
        <f>INDEX(resultados!$A$2:$ZZ$429, 14, MATCH($B$3, resultados!$A$1:$ZZ$1, 0))</f>
        <v/>
      </c>
    </row>
    <row r="21">
      <c r="A21">
        <f>INDEX(resultados!$A$2:$ZZ$429, 15, MATCH($B$1, resultados!$A$1:$ZZ$1, 0))</f>
        <v/>
      </c>
      <c r="B21">
        <f>INDEX(resultados!$A$2:$ZZ$429, 15, MATCH($B$2, resultados!$A$1:$ZZ$1, 0))</f>
        <v/>
      </c>
      <c r="C21">
        <f>INDEX(resultados!$A$2:$ZZ$429, 15, MATCH($B$3, resultados!$A$1:$ZZ$1, 0))</f>
        <v/>
      </c>
    </row>
    <row r="22">
      <c r="A22">
        <f>INDEX(resultados!$A$2:$ZZ$429, 16, MATCH($B$1, resultados!$A$1:$ZZ$1, 0))</f>
        <v/>
      </c>
      <c r="B22">
        <f>INDEX(resultados!$A$2:$ZZ$429, 16, MATCH($B$2, resultados!$A$1:$ZZ$1, 0))</f>
        <v/>
      </c>
      <c r="C22">
        <f>INDEX(resultados!$A$2:$ZZ$429, 16, MATCH($B$3, resultados!$A$1:$ZZ$1, 0))</f>
        <v/>
      </c>
    </row>
    <row r="23">
      <c r="A23">
        <f>INDEX(resultados!$A$2:$ZZ$429, 17, MATCH($B$1, resultados!$A$1:$ZZ$1, 0))</f>
        <v/>
      </c>
      <c r="B23">
        <f>INDEX(resultados!$A$2:$ZZ$429, 17, MATCH($B$2, resultados!$A$1:$ZZ$1, 0))</f>
        <v/>
      </c>
      <c r="C23">
        <f>INDEX(resultados!$A$2:$ZZ$429, 17, MATCH($B$3, resultados!$A$1:$ZZ$1, 0))</f>
        <v/>
      </c>
    </row>
    <row r="24">
      <c r="A24">
        <f>INDEX(resultados!$A$2:$ZZ$429, 18, MATCH($B$1, resultados!$A$1:$ZZ$1, 0))</f>
        <v/>
      </c>
      <c r="B24">
        <f>INDEX(resultados!$A$2:$ZZ$429, 18, MATCH($B$2, resultados!$A$1:$ZZ$1, 0))</f>
        <v/>
      </c>
      <c r="C24">
        <f>INDEX(resultados!$A$2:$ZZ$429, 18, MATCH($B$3, resultados!$A$1:$ZZ$1, 0))</f>
        <v/>
      </c>
    </row>
    <row r="25">
      <c r="A25">
        <f>INDEX(resultados!$A$2:$ZZ$429, 19, MATCH($B$1, resultados!$A$1:$ZZ$1, 0))</f>
        <v/>
      </c>
      <c r="B25">
        <f>INDEX(resultados!$A$2:$ZZ$429, 19, MATCH($B$2, resultados!$A$1:$ZZ$1, 0))</f>
        <v/>
      </c>
      <c r="C25">
        <f>INDEX(resultados!$A$2:$ZZ$429, 19, MATCH($B$3, resultados!$A$1:$ZZ$1, 0))</f>
        <v/>
      </c>
    </row>
    <row r="26">
      <c r="A26">
        <f>INDEX(resultados!$A$2:$ZZ$429, 20, MATCH($B$1, resultados!$A$1:$ZZ$1, 0))</f>
        <v/>
      </c>
      <c r="B26">
        <f>INDEX(resultados!$A$2:$ZZ$429, 20, MATCH($B$2, resultados!$A$1:$ZZ$1, 0))</f>
        <v/>
      </c>
      <c r="C26">
        <f>INDEX(resultados!$A$2:$ZZ$429, 20, MATCH($B$3, resultados!$A$1:$ZZ$1, 0))</f>
        <v/>
      </c>
    </row>
    <row r="27">
      <c r="A27">
        <f>INDEX(resultados!$A$2:$ZZ$429, 21, MATCH($B$1, resultados!$A$1:$ZZ$1, 0))</f>
        <v/>
      </c>
      <c r="B27">
        <f>INDEX(resultados!$A$2:$ZZ$429, 21, MATCH($B$2, resultados!$A$1:$ZZ$1, 0))</f>
        <v/>
      </c>
      <c r="C27">
        <f>INDEX(resultados!$A$2:$ZZ$429, 21, MATCH($B$3, resultados!$A$1:$ZZ$1, 0))</f>
        <v/>
      </c>
    </row>
    <row r="28">
      <c r="A28">
        <f>INDEX(resultados!$A$2:$ZZ$429, 22, MATCH($B$1, resultados!$A$1:$ZZ$1, 0))</f>
        <v/>
      </c>
      <c r="B28">
        <f>INDEX(resultados!$A$2:$ZZ$429, 22, MATCH($B$2, resultados!$A$1:$ZZ$1, 0))</f>
        <v/>
      </c>
      <c r="C28">
        <f>INDEX(resultados!$A$2:$ZZ$429, 22, MATCH($B$3, resultados!$A$1:$ZZ$1, 0))</f>
        <v/>
      </c>
    </row>
    <row r="29">
      <c r="A29">
        <f>INDEX(resultados!$A$2:$ZZ$429, 23, MATCH($B$1, resultados!$A$1:$ZZ$1, 0))</f>
        <v/>
      </c>
      <c r="B29">
        <f>INDEX(resultados!$A$2:$ZZ$429, 23, MATCH($B$2, resultados!$A$1:$ZZ$1, 0))</f>
        <v/>
      </c>
      <c r="C29">
        <f>INDEX(resultados!$A$2:$ZZ$429, 23, MATCH($B$3, resultados!$A$1:$ZZ$1, 0))</f>
        <v/>
      </c>
    </row>
    <row r="30">
      <c r="A30">
        <f>INDEX(resultados!$A$2:$ZZ$429, 24, MATCH($B$1, resultados!$A$1:$ZZ$1, 0))</f>
        <v/>
      </c>
      <c r="B30">
        <f>INDEX(resultados!$A$2:$ZZ$429, 24, MATCH($B$2, resultados!$A$1:$ZZ$1, 0))</f>
        <v/>
      </c>
      <c r="C30">
        <f>INDEX(resultados!$A$2:$ZZ$429, 24, MATCH($B$3, resultados!$A$1:$ZZ$1, 0))</f>
        <v/>
      </c>
    </row>
    <row r="31">
      <c r="A31">
        <f>INDEX(resultados!$A$2:$ZZ$429, 25, MATCH($B$1, resultados!$A$1:$ZZ$1, 0))</f>
        <v/>
      </c>
      <c r="B31">
        <f>INDEX(resultados!$A$2:$ZZ$429, 25, MATCH($B$2, resultados!$A$1:$ZZ$1, 0))</f>
        <v/>
      </c>
      <c r="C31">
        <f>INDEX(resultados!$A$2:$ZZ$429, 25, MATCH($B$3, resultados!$A$1:$ZZ$1, 0))</f>
        <v/>
      </c>
    </row>
    <row r="32">
      <c r="A32">
        <f>INDEX(resultados!$A$2:$ZZ$429, 26, MATCH($B$1, resultados!$A$1:$ZZ$1, 0))</f>
        <v/>
      </c>
      <c r="B32">
        <f>INDEX(resultados!$A$2:$ZZ$429, 26, MATCH($B$2, resultados!$A$1:$ZZ$1, 0))</f>
        <v/>
      </c>
      <c r="C32">
        <f>INDEX(resultados!$A$2:$ZZ$429, 26, MATCH($B$3, resultados!$A$1:$ZZ$1, 0))</f>
        <v/>
      </c>
    </row>
    <row r="33">
      <c r="A33">
        <f>INDEX(resultados!$A$2:$ZZ$429, 27, MATCH($B$1, resultados!$A$1:$ZZ$1, 0))</f>
        <v/>
      </c>
      <c r="B33">
        <f>INDEX(resultados!$A$2:$ZZ$429, 27, MATCH($B$2, resultados!$A$1:$ZZ$1, 0))</f>
        <v/>
      </c>
      <c r="C33">
        <f>INDEX(resultados!$A$2:$ZZ$429, 27, MATCH($B$3, resultados!$A$1:$ZZ$1, 0))</f>
        <v/>
      </c>
    </row>
    <row r="34">
      <c r="A34">
        <f>INDEX(resultados!$A$2:$ZZ$429, 28, MATCH($B$1, resultados!$A$1:$ZZ$1, 0))</f>
        <v/>
      </c>
      <c r="B34">
        <f>INDEX(resultados!$A$2:$ZZ$429, 28, MATCH($B$2, resultados!$A$1:$ZZ$1, 0))</f>
        <v/>
      </c>
      <c r="C34">
        <f>INDEX(resultados!$A$2:$ZZ$429, 28, MATCH($B$3, resultados!$A$1:$ZZ$1, 0))</f>
        <v/>
      </c>
    </row>
    <row r="35">
      <c r="A35">
        <f>INDEX(resultados!$A$2:$ZZ$429, 29, MATCH($B$1, resultados!$A$1:$ZZ$1, 0))</f>
        <v/>
      </c>
      <c r="B35">
        <f>INDEX(resultados!$A$2:$ZZ$429, 29, MATCH($B$2, resultados!$A$1:$ZZ$1, 0))</f>
        <v/>
      </c>
      <c r="C35">
        <f>INDEX(resultados!$A$2:$ZZ$429, 29, MATCH($B$3, resultados!$A$1:$ZZ$1, 0))</f>
        <v/>
      </c>
    </row>
    <row r="36">
      <c r="A36">
        <f>INDEX(resultados!$A$2:$ZZ$429, 30, MATCH($B$1, resultados!$A$1:$ZZ$1, 0))</f>
        <v/>
      </c>
      <c r="B36">
        <f>INDEX(resultados!$A$2:$ZZ$429, 30, MATCH($B$2, resultados!$A$1:$ZZ$1, 0))</f>
        <v/>
      </c>
      <c r="C36">
        <f>INDEX(resultados!$A$2:$ZZ$429, 30, MATCH($B$3, resultados!$A$1:$ZZ$1, 0))</f>
        <v/>
      </c>
    </row>
    <row r="37">
      <c r="A37">
        <f>INDEX(resultados!$A$2:$ZZ$429, 31, MATCH($B$1, resultados!$A$1:$ZZ$1, 0))</f>
        <v/>
      </c>
      <c r="B37">
        <f>INDEX(resultados!$A$2:$ZZ$429, 31, MATCH($B$2, resultados!$A$1:$ZZ$1, 0))</f>
        <v/>
      </c>
      <c r="C37">
        <f>INDEX(resultados!$A$2:$ZZ$429, 31, MATCH($B$3, resultados!$A$1:$ZZ$1, 0))</f>
        <v/>
      </c>
    </row>
    <row r="38">
      <c r="A38">
        <f>INDEX(resultados!$A$2:$ZZ$429, 32, MATCH($B$1, resultados!$A$1:$ZZ$1, 0))</f>
        <v/>
      </c>
      <c r="B38">
        <f>INDEX(resultados!$A$2:$ZZ$429, 32, MATCH($B$2, resultados!$A$1:$ZZ$1, 0))</f>
        <v/>
      </c>
      <c r="C38">
        <f>INDEX(resultados!$A$2:$ZZ$429, 32, MATCH($B$3, resultados!$A$1:$ZZ$1, 0))</f>
        <v/>
      </c>
    </row>
    <row r="39">
      <c r="A39">
        <f>INDEX(resultados!$A$2:$ZZ$429, 33, MATCH($B$1, resultados!$A$1:$ZZ$1, 0))</f>
        <v/>
      </c>
      <c r="B39">
        <f>INDEX(resultados!$A$2:$ZZ$429, 33, MATCH($B$2, resultados!$A$1:$ZZ$1, 0))</f>
        <v/>
      </c>
      <c r="C39">
        <f>INDEX(resultados!$A$2:$ZZ$429, 33, MATCH($B$3, resultados!$A$1:$ZZ$1, 0))</f>
        <v/>
      </c>
    </row>
    <row r="40">
      <c r="A40">
        <f>INDEX(resultados!$A$2:$ZZ$429, 34, MATCH($B$1, resultados!$A$1:$ZZ$1, 0))</f>
        <v/>
      </c>
      <c r="B40">
        <f>INDEX(resultados!$A$2:$ZZ$429, 34, MATCH($B$2, resultados!$A$1:$ZZ$1, 0))</f>
        <v/>
      </c>
      <c r="C40">
        <f>INDEX(resultados!$A$2:$ZZ$429, 34, MATCH($B$3, resultados!$A$1:$ZZ$1, 0))</f>
        <v/>
      </c>
    </row>
    <row r="41">
      <c r="A41">
        <f>INDEX(resultados!$A$2:$ZZ$429, 35, MATCH($B$1, resultados!$A$1:$ZZ$1, 0))</f>
        <v/>
      </c>
      <c r="B41">
        <f>INDEX(resultados!$A$2:$ZZ$429, 35, MATCH($B$2, resultados!$A$1:$ZZ$1, 0))</f>
        <v/>
      </c>
      <c r="C41">
        <f>INDEX(resultados!$A$2:$ZZ$429, 35, MATCH($B$3, resultados!$A$1:$ZZ$1, 0))</f>
        <v/>
      </c>
    </row>
    <row r="42">
      <c r="A42">
        <f>INDEX(resultados!$A$2:$ZZ$429, 36, MATCH($B$1, resultados!$A$1:$ZZ$1, 0))</f>
        <v/>
      </c>
      <c r="B42">
        <f>INDEX(resultados!$A$2:$ZZ$429, 36, MATCH($B$2, resultados!$A$1:$ZZ$1, 0))</f>
        <v/>
      </c>
      <c r="C42">
        <f>INDEX(resultados!$A$2:$ZZ$429, 36, MATCH($B$3, resultados!$A$1:$ZZ$1, 0))</f>
        <v/>
      </c>
    </row>
    <row r="43">
      <c r="A43">
        <f>INDEX(resultados!$A$2:$ZZ$429, 37, MATCH($B$1, resultados!$A$1:$ZZ$1, 0))</f>
        <v/>
      </c>
      <c r="B43">
        <f>INDEX(resultados!$A$2:$ZZ$429, 37, MATCH($B$2, resultados!$A$1:$ZZ$1, 0))</f>
        <v/>
      </c>
      <c r="C43">
        <f>INDEX(resultados!$A$2:$ZZ$429, 37, MATCH($B$3, resultados!$A$1:$ZZ$1, 0))</f>
        <v/>
      </c>
    </row>
    <row r="44">
      <c r="A44">
        <f>INDEX(resultados!$A$2:$ZZ$429, 38, MATCH($B$1, resultados!$A$1:$ZZ$1, 0))</f>
        <v/>
      </c>
      <c r="B44">
        <f>INDEX(resultados!$A$2:$ZZ$429, 38, MATCH($B$2, resultados!$A$1:$ZZ$1, 0))</f>
        <v/>
      </c>
      <c r="C44">
        <f>INDEX(resultados!$A$2:$ZZ$429, 38, MATCH($B$3, resultados!$A$1:$ZZ$1, 0))</f>
        <v/>
      </c>
    </row>
    <row r="45">
      <c r="A45">
        <f>INDEX(resultados!$A$2:$ZZ$429, 39, MATCH($B$1, resultados!$A$1:$ZZ$1, 0))</f>
        <v/>
      </c>
      <c r="B45">
        <f>INDEX(resultados!$A$2:$ZZ$429, 39, MATCH($B$2, resultados!$A$1:$ZZ$1, 0))</f>
        <v/>
      </c>
      <c r="C45">
        <f>INDEX(resultados!$A$2:$ZZ$429, 39, MATCH($B$3, resultados!$A$1:$ZZ$1, 0))</f>
        <v/>
      </c>
    </row>
    <row r="46">
      <c r="A46">
        <f>INDEX(resultados!$A$2:$ZZ$429, 40, MATCH($B$1, resultados!$A$1:$ZZ$1, 0))</f>
        <v/>
      </c>
      <c r="B46">
        <f>INDEX(resultados!$A$2:$ZZ$429, 40, MATCH($B$2, resultados!$A$1:$ZZ$1, 0))</f>
        <v/>
      </c>
      <c r="C46">
        <f>INDEX(resultados!$A$2:$ZZ$429, 40, MATCH($B$3, resultados!$A$1:$ZZ$1, 0))</f>
        <v/>
      </c>
    </row>
    <row r="47">
      <c r="A47">
        <f>INDEX(resultados!$A$2:$ZZ$429, 41, MATCH($B$1, resultados!$A$1:$ZZ$1, 0))</f>
        <v/>
      </c>
      <c r="B47">
        <f>INDEX(resultados!$A$2:$ZZ$429, 41, MATCH($B$2, resultados!$A$1:$ZZ$1, 0))</f>
        <v/>
      </c>
      <c r="C47">
        <f>INDEX(resultados!$A$2:$ZZ$429, 41, MATCH($B$3, resultados!$A$1:$ZZ$1, 0))</f>
        <v/>
      </c>
    </row>
    <row r="48">
      <c r="A48">
        <f>INDEX(resultados!$A$2:$ZZ$429, 42, MATCH($B$1, resultados!$A$1:$ZZ$1, 0))</f>
        <v/>
      </c>
      <c r="B48">
        <f>INDEX(resultados!$A$2:$ZZ$429, 42, MATCH($B$2, resultados!$A$1:$ZZ$1, 0))</f>
        <v/>
      </c>
      <c r="C48">
        <f>INDEX(resultados!$A$2:$ZZ$429, 42, MATCH($B$3, resultados!$A$1:$ZZ$1, 0))</f>
        <v/>
      </c>
    </row>
    <row r="49">
      <c r="A49">
        <f>INDEX(resultados!$A$2:$ZZ$429, 43, MATCH($B$1, resultados!$A$1:$ZZ$1, 0))</f>
        <v/>
      </c>
      <c r="B49">
        <f>INDEX(resultados!$A$2:$ZZ$429, 43, MATCH($B$2, resultados!$A$1:$ZZ$1, 0))</f>
        <v/>
      </c>
      <c r="C49">
        <f>INDEX(resultados!$A$2:$ZZ$429, 43, MATCH($B$3, resultados!$A$1:$ZZ$1, 0))</f>
        <v/>
      </c>
    </row>
    <row r="50">
      <c r="A50">
        <f>INDEX(resultados!$A$2:$ZZ$429, 44, MATCH($B$1, resultados!$A$1:$ZZ$1, 0))</f>
        <v/>
      </c>
      <c r="B50">
        <f>INDEX(resultados!$A$2:$ZZ$429, 44, MATCH($B$2, resultados!$A$1:$ZZ$1, 0))</f>
        <v/>
      </c>
      <c r="C50">
        <f>INDEX(resultados!$A$2:$ZZ$429, 44, MATCH($B$3, resultados!$A$1:$ZZ$1, 0))</f>
        <v/>
      </c>
    </row>
    <row r="51">
      <c r="A51">
        <f>INDEX(resultados!$A$2:$ZZ$429, 45, MATCH($B$1, resultados!$A$1:$ZZ$1, 0))</f>
        <v/>
      </c>
      <c r="B51">
        <f>INDEX(resultados!$A$2:$ZZ$429, 45, MATCH($B$2, resultados!$A$1:$ZZ$1, 0))</f>
        <v/>
      </c>
      <c r="C51">
        <f>INDEX(resultados!$A$2:$ZZ$429, 45, MATCH($B$3, resultados!$A$1:$ZZ$1, 0))</f>
        <v/>
      </c>
    </row>
    <row r="52">
      <c r="A52">
        <f>INDEX(resultados!$A$2:$ZZ$429, 46, MATCH($B$1, resultados!$A$1:$ZZ$1, 0))</f>
        <v/>
      </c>
      <c r="B52">
        <f>INDEX(resultados!$A$2:$ZZ$429, 46, MATCH($B$2, resultados!$A$1:$ZZ$1, 0))</f>
        <v/>
      </c>
      <c r="C52">
        <f>INDEX(resultados!$A$2:$ZZ$429, 46, MATCH($B$3, resultados!$A$1:$ZZ$1, 0))</f>
        <v/>
      </c>
    </row>
    <row r="53">
      <c r="A53">
        <f>INDEX(resultados!$A$2:$ZZ$429, 47, MATCH($B$1, resultados!$A$1:$ZZ$1, 0))</f>
        <v/>
      </c>
      <c r="B53">
        <f>INDEX(resultados!$A$2:$ZZ$429, 47, MATCH($B$2, resultados!$A$1:$ZZ$1, 0))</f>
        <v/>
      </c>
      <c r="C53">
        <f>INDEX(resultados!$A$2:$ZZ$429, 47, MATCH($B$3, resultados!$A$1:$ZZ$1, 0))</f>
        <v/>
      </c>
    </row>
    <row r="54">
      <c r="A54">
        <f>INDEX(resultados!$A$2:$ZZ$429, 48, MATCH($B$1, resultados!$A$1:$ZZ$1, 0))</f>
        <v/>
      </c>
      <c r="B54">
        <f>INDEX(resultados!$A$2:$ZZ$429, 48, MATCH($B$2, resultados!$A$1:$ZZ$1, 0))</f>
        <v/>
      </c>
      <c r="C54">
        <f>INDEX(resultados!$A$2:$ZZ$429, 48, MATCH($B$3, resultados!$A$1:$ZZ$1, 0))</f>
        <v/>
      </c>
    </row>
    <row r="55">
      <c r="A55">
        <f>INDEX(resultados!$A$2:$ZZ$429, 49, MATCH($B$1, resultados!$A$1:$ZZ$1, 0))</f>
        <v/>
      </c>
      <c r="B55">
        <f>INDEX(resultados!$A$2:$ZZ$429, 49, MATCH($B$2, resultados!$A$1:$ZZ$1, 0))</f>
        <v/>
      </c>
      <c r="C55">
        <f>INDEX(resultados!$A$2:$ZZ$429, 49, MATCH($B$3, resultados!$A$1:$ZZ$1, 0))</f>
        <v/>
      </c>
    </row>
    <row r="56">
      <c r="A56">
        <f>INDEX(resultados!$A$2:$ZZ$429, 50, MATCH($B$1, resultados!$A$1:$ZZ$1, 0))</f>
        <v/>
      </c>
      <c r="B56">
        <f>INDEX(resultados!$A$2:$ZZ$429, 50, MATCH($B$2, resultados!$A$1:$ZZ$1, 0))</f>
        <v/>
      </c>
      <c r="C56">
        <f>INDEX(resultados!$A$2:$ZZ$429, 50, MATCH($B$3, resultados!$A$1:$ZZ$1, 0))</f>
        <v/>
      </c>
    </row>
    <row r="57">
      <c r="A57">
        <f>INDEX(resultados!$A$2:$ZZ$429, 51, MATCH($B$1, resultados!$A$1:$ZZ$1, 0))</f>
        <v/>
      </c>
      <c r="B57">
        <f>INDEX(resultados!$A$2:$ZZ$429, 51, MATCH($B$2, resultados!$A$1:$ZZ$1, 0))</f>
        <v/>
      </c>
      <c r="C57">
        <f>INDEX(resultados!$A$2:$ZZ$429, 51, MATCH($B$3, resultados!$A$1:$ZZ$1, 0))</f>
        <v/>
      </c>
    </row>
    <row r="58">
      <c r="A58">
        <f>INDEX(resultados!$A$2:$ZZ$429, 52, MATCH($B$1, resultados!$A$1:$ZZ$1, 0))</f>
        <v/>
      </c>
      <c r="B58">
        <f>INDEX(resultados!$A$2:$ZZ$429, 52, MATCH($B$2, resultados!$A$1:$ZZ$1, 0))</f>
        <v/>
      </c>
      <c r="C58">
        <f>INDEX(resultados!$A$2:$ZZ$429, 52, MATCH($B$3, resultados!$A$1:$ZZ$1, 0))</f>
        <v/>
      </c>
    </row>
    <row r="59">
      <c r="A59">
        <f>INDEX(resultados!$A$2:$ZZ$429, 53, MATCH($B$1, resultados!$A$1:$ZZ$1, 0))</f>
        <v/>
      </c>
      <c r="B59">
        <f>INDEX(resultados!$A$2:$ZZ$429, 53, MATCH($B$2, resultados!$A$1:$ZZ$1, 0))</f>
        <v/>
      </c>
      <c r="C59">
        <f>INDEX(resultados!$A$2:$ZZ$429, 53, MATCH($B$3, resultados!$A$1:$ZZ$1, 0))</f>
        <v/>
      </c>
    </row>
    <row r="60">
      <c r="A60">
        <f>INDEX(resultados!$A$2:$ZZ$429, 54, MATCH($B$1, resultados!$A$1:$ZZ$1, 0))</f>
        <v/>
      </c>
      <c r="B60">
        <f>INDEX(resultados!$A$2:$ZZ$429, 54, MATCH($B$2, resultados!$A$1:$ZZ$1, 0))</f>
        <v/>
      </c>
      <c r="C60">
        <f>INDEX(resultados!$A$2:$ZZ$429, 54, MATCH($B$3, resultados!$A$1:$ZZ$1, 0))</f>
        <v/>
      </c>
    </row>
    <row r="61">
      <c r="A61">
        <f>INDEX(resultados!$A$2:$ZZ$429, 55, MATCH($B$1, resultados!$A$1:$ZZ$1, 0))</f>
        <v/>
      </c>
      <c r="B61">
        <f>INDEX(resultados!$A$2:$ZZ$429, 55, MATCH($B$2, resultados!$A$1:$ZZ$1, 0))</f>
        <v/>
      </c>
      <c r="C61">
        <f>INDEX(resultados!$A$2:$ZZ$429, 55, MATCH($B$3, resultados!$A$1:$ZZ$1, 0))</f>
        <v/>
      </c>
    </row>
    <row r="62">
      <c r="A62">
        <f>INDEX(resultados!$A$2:$ZZ$429, 56, MATCH($B$1, resultados!$A$1:$ZZ$1, 0))</f>
        <v/>
      </c>
      <c r="B62">
        <f>INDEX(resultados!$A$2:$ZZ$429, 56, MATCH($B$2, resultados!$A$1:$ZZ$1, 0))</f>
        <v/>
      </c>
      <c r="C62">
        <f>INDEX(resultados!$A$2:$ZZ$429, 56, MATCH($B$3, resultados!$A$1:$ZZ$1, 0))</f>
        <v/>
      </c>
    </row>
    <row r="63">
      <c r="A63">
        <f>INDEX(resultados!$A$2:$ZZ$429, 57, MATCH($B$1, resultados!$A$1:$ZZ$1, 0))</f>
        <v/>
      </c>
      <c r="B63">
        <f>INDEX(resultados!$A$2:$ZZ$429, 57, MATCH($B$2, resultados!$A$1:$ZZ$1, 0))</f>
        <v/>
      </c>
      <c r="C63">
        <f>INDEX(resultados!$A$2:$ZZ$429, 57, MATCH($B$3, resultados!$A$1:$ZZ$1, 0))</f>
        <v/>
      </c>
    </row>
    <row r="64">
      <c r="A64">
        <f>INDEX(resultados!$A$2:$ZZ$429, 58, MATCH($B$1, resultados!$A$1:$ZZ$1, 0))</f>
        <v/>
      </c>
      <c r="B64">
        <f>INDEX(resultados!$A$2:$ZZ$429, 58, MATCH($B$2, resultados!$A$1:$ZZ$1, 0))</f>
        <v/>
      </c>
      <c r="C64">
        <f>INDEX(resultados!$A$2:$ZZ$429, 58, MATCH($B$3, resultados!$A$1:$ZZ$1, 0))</f>
        <v/>
      </c>
    </row>
    <row r="65">
      <c r="A65">
        <f>INDEX(resultados!$A$2:$ZZ$429, 59, MATCH($B$1, resultados!$A$1:$ZZ$1, 0))</f>
        <v/>
      </c>
      <c r="B65">
        <f>INDEX(resultados!$A$2:$ZZ$429, 59, MATCH($B$2, resultados!$A$1:$ZZ$1, 0))</f>
        <v/>
      </c>
      <c r="C65">
        <f>INDEX(resultados!$A$2:$ZZ$429, 59, MATCH($B$3, resultados!$A$1:$ZZ$1, 0))</f>
        <v/>
      </c>
    </row>
    <row r="66">
      <c r="A66">
        <f>INDEX(resultados!$A$2:$ZZ$429, 60, MATCH($B$1, resultados!$A$1:$ZZ$1, 0))</f>
        <v/>
      </c>
      <c r="B66">
        <f>INDEX(resultados!$A$2:$ZZ$429, 60, MATCH($B$2, resultados!$A$1:$ZZ$1, 0))</f>
        <v/>
      </c>
      <c r="C66">
        <f>INDEX(resultados!$A$2:$ZZ$429, 60, MATCH($B$3, resultados!$A$1:$ZZ$1, 0))</f>
        <v/>
      </c>
    </row>
    <row r="67">
      <c r="A67">
        <f>INDEX(resultados!$A$2:$ZZ$429, 61, MATCH($B$1, resultados!$A$1:$ZZ$1, 0))</f>
        <v/>
      </c>
      <c r="B67">
        <f>INDEX(resultados!$A$2:$ZZ$429, 61, MATCH($B$2, resultados!$A$1:$ZZ$1, 0))</f>
        <v/>
      </c>
      <c r="C67">
        <f>INDEX(resultados!$A$2:$ZZ$429, 61, MATCH($B$3, resultados!$A$1:$ZZ$1, 0))</f>
        <v/>
      </c>
    </row>
    <row r="68">
      <c r="A68">
        <f>INDEX(resultados!$A$2:$ZZ$429, 62, MATCH($B$1, resultados!$A$1:$ZZ$1, 0))</f>
        <v/>
      </c>
      <c r="B68">
        <f>INDEX(resultados!$A$2:$ZZ$429, 62, MATCH($B$2, resultados!$A$1:$ZZ$1, 0))</f>
        <v/>
      </c>
      <c r="C68">
        <f>INDEX(resultados!$A$2:$ZZ$429, 62, MATCH($B$3, resultados!$A$1:$ZZ$1, 0))</f>
        <v/>
      </c>
    </row>
    <row r="69">
      <c r="A69">
        <f>INDEX(resultados!$A$2:$ZZ$429, 63, MATCH($B$1, resultados!$A$1:$ZZ$1, 0))</f>
        <v/>
      </c>
      <c r="B69">
        <f>INDEX(resultados!$A$2:$ZZ$429, 63, MATCH($B$2, resultados!$A$1:$ZZ$1, 0))</f>
        <v/>
      </c>
      <c r="C69">
        <f>INDEX(resultados!$A$2:$ZZ$429, 63, MATCH($B$3, resultados!$A$1:$ZZ$1, 0))</f>
        <v/>
      </c>
    </row>
    <row r="70">
      <c r="A70">
        <f>INDEX(resultados!$A$2:$ZZ$429, 64, MATCH($B$1, resultados!$A$1:$ZZ$1, 0))</f>
        <v/>
      </c>
      <c r="B70">
        <f>INDEX(resultados!$A$2:$ZZ$429, 64, MATCH($B$2, resultados!$A$1:$ZZ$1, 0))</f>
        <v/>
      </c>
      <c r="C70">
        <f>INDEX(resultados!$A$2:$ZZ$429, 64, MATCH($B$3, resultados!$A$1:$ZZ$1, 0))</f>
        <v/>
      </c>
    </row>
    <row r="71">
      <c r="A71">
        <f>INDEX(resultados!$A$2:$ZZ$429, 65, MATCH($B$1, resultados!$A$1:$ZZ$1, 0))</f>
        <v/>
      </c>
      <c r="B71">
        <f>INDEX(resultados!$A$2:$ZZ$429, 65, MATCH($B$2, resultados!$A$1:$ZZ$1, 0))</f>
        <v/>
      </c>
      <c r="C71">
        <f>INDEX(resultados!$A$2:$ZZ$429, 65, MATCH($B$3, resultados!$A$1:$ZZ$1, 0))</f>
        <v/>
      </c>
    </row>
    <row r="72">
      <c r="A72">
        <f>INDEX(resultados!$A$2:$ZZ$429, 66, MATCH($B$1, resultados!$A$1:$ZZ$1, 0))</f>
        <v/>
      </c>
      <c r="B72">
        <f>INDEX(resultados!$A$2:$ZZ$429, 66, MATCH($B$2, resultados!$A$1:$ZZ$1, 0))</f>
        <v/>
      </c>
      <c r="C72">
        <f>INDEX(resultados!$A$2:$ZZ$429, 66, MATCH($B$3, resultados!$A$1:$ZZ$1, 0))</f>
        <v/>
      </c>
    </row>
    <row r="73">
      <c r="A73">
        <f>INDEX(resultados!$A$2:$ZZ$429, 67, MATCH($B$1, resultados!$A$1:$ZZ$1, 0))</f>
        <v/>
      </c>
      <c r="B73">
        <f>INDEX(resultados!$A$2:$ZZ$429, 67, MATCH($B$2, resultados!$A$1:$ZZ$1, 0))</f>
        <v/>
      </c>
      <c r="C73">
        <f>INDEX(resultados!$A$2:$ZZ$429, 67, MATCH($B$3, resultados!$A$1:$ZZ$1, 0))</f>
        <v/>
      </c>
    </row>
    <row r="74">
      <c r="A74">
        <f>INDEX(resultados!$A$2:$ZZ$429, 68, MATCH($B$1, resultados!$A$1:$ZZ$1, 0))</f>
        <v/>
      </c>
      <c r="B74">
        <f>INDEX(resultados!$A$2:$ZZ$429, 68, MATCH($B$2, resultados!$A$1:$ZZ$1, 0))</f>
        <v/>
      </c>
      <c r="C74">
        <f>INDEX(resultados!$A$2:$ZZ$429, 68, MATCH($B$3, resultados!$A$1:$ZZ$1, 0))</f>
        <v/>
      </c>
    </row>
    <row r="75">
      <c r="A75">
        <f>INDEX(resultados!$A$2:$ZZ$429, 69, MATCH($B$1, resultados!$A$1:$ZZ$1, 0))</f>
        <v/>
      </c>
      <c r="B75">
        <f>INDEX(resultados!$A$2:$ZZ$429, 69, MATCH($B$2, resultados!$A$1:$ZZ$1, 0))</f>
        <v/>
      </c>
      <c r="C75">
        <f>INDEX(resultados!$A$2:$ZZ$429, 69, MATCH($B$3, resultados!$A$1:$ZZ$1, 0))</f>
        <v/>
      </c>
    </row>
    <row r="76">
      <c r="A76">
        <f>INDEX(resultados!$A$2:$ZZ$429, 70, MATCH($B$1, resultados!$A$1:$ZZ$1, 0))</f>
        <v/>
      </c>
      <c r="B76">
        <f>INDEX(resultados!$A$2:$ZZ$429, 70, MATCH($B$2, resultados!$A$1:$ZZ$1, 0))</f>
        <v/>
      </c>
      <c r="C76">
        <f>INDEX(resultados!$A$2:$ZZ$429, 70, MATCH($B$3, resultados!$A$1:$ZZ$1, 0))</f>
        <v/>
      </c>
    </row>
    <row r="77">
      <c r="A77">
        <f>INDEX(resultados!$A$2:$ZZ$429, 71, MATCH($B$1, resultados!$A$1:$ZZ$1, 0))</f>
        <v/>
      </c>
      <c r="B77">
        <f>INDEX(resultados!$A$2:$ZZ$429, 71, MATCH($B$2, resultados!$A$1:$ZZ$1, 0))</f>
        <v/>
      </c>
      <c r="C77">
        <f>INDEX(resultados!$A$2:$ZZ$429, 71, MATCH($B$3, resultados!$A$1:$ZZ$1, 0))</f>
        <v/>
      </c>
    </row>
    <row r="78">
      <c r="A78">
        <f>INDEX(resultados!$A$2:$ZZ$429, 72, MATCH($B$1, resultados!$A$1:$ZZ$1, 0))</f>
        <v/>
      </c>
      <c r="B78">
        <f>INDEX(resultados!$A$2:$ZZ$429, 72, MATCH($B$2, resultados!$A$1:$ZZ$1, 0))</f>
        <v/>
      </c>
      <c r="C78">
        <f>INDEX(resultados!$A$2:$ZZ$429, 72, MATCH($B$3, resultados!$A$1:$ZZ$1, 0))</f>
        <v/>
      </c>
    </row>
    <row r="79">
      <c r="A79">
        <f>INDEX(resultados!$A$2:$ZZ$429, 73, MATCH($B$1, resultados!$A$1:$ZZ$1, 0))</f>
        <v/>
      </c>
      <c r="B79">
        <f>INDEX(resultados!$A$2:$ZZ$429, 73, MATCH($B$2, resultados!$A$1:$ZZ$1, 0))</f>
        <v/>
      </c>
      <c r="C79">
        <f>INDEX(resultados!$A$2:$ZZ$429, 73, MATCH($B$3, resultados!$A$1:$ZZ$1, 0))</f>
        <v/>
      </c>
    </row>
    <row r="80">
      <c r="A80">
        <f>INDEX(resultados!$A$2:$ZZ$429, 74, MATCH($B$1, resultados!$A$1:$ZZ$1, 0))</f>
        <v/>
      </c>
      <c r="B80">
        <f>INDEX(resultados!$A$2:$ZZ$429, 74, MATCH($B$2, resultados!$A$1:$ZZ$1, 0))</f>
        <v/>
      </c>
      <c r="C80">
        <f>INDEX(resultados!$A$2:$ZZ$429, 74, MATCH($B$3, resultados!$A$1:$ZZ$1, 0))</f>
        <v/>
      </c>
    </row>
    <row r="81">
      <c r="A81">
        <f>INDEX(resultados!$A$2:$ZZ$429, 75, MATCH($B$1, resultados!$A$1:$ZZ$1, 0))</f>
        <v/>
      </c>
      <c r="B81">
        <f>INDEX(resultados!$A$2:$ZZ$429, 75, MATCH($B$2, resultados!$A$1:$ZZ$1, 0))</f>
        <v/>
      </c>
      <c r="C81">
        <f>INDEX(resultados!$A$2:$ZZ$429, 75, MATCH($B$3, resultados!$A$1:$ZZ$1, 0))</f>
        <v/>
      </c>
    </row>
    <row r="82">
      <c r="A82">
        <f>INDEX(resultados!$A$2:$ZZ$429, 76, MATCH($B$1, resultados!$A$1:$ZZ$1, 0))</f>
        <v/>
      </c>
      <c r="B82">
        <f>INDEX(resultados!$A$2:$ZZ$429, 76, MATCH($B$2, resultados!$A$1:$ZZ$1, 0))</f>
        <v/>
      </c>
      <c r="C82">
        <f>INDEX(resultados!$A$2:$ZZ$429, 76, MATCH($B$3, resultados!$A$1:$ZZ$1, 0))</f>
        <v/>
      </c>
    </row>
    <row r="83">
      <c r="A83">
        <f>INDEX(resultados!$A$2:$ZZ$429, 77, MATCH($B$1, resultados!$A$1:$ZZ$1, 0))</f>
        <v/>
      </c>
      <c r="B83">
        <f>INDEX(resultados!$A$2:$ZZ$429, 77, MATCH($B$2, resultados!$A$1:$ZZ$1, 0))</f>
        <v/>
      </c>
      <c r="C83">
        <f>INDEX(resultados!$A$2:$ZZ$429, 77, MATCH($B$3, resultados!$A$1:$ZZ$1, 0))</f>
        <v/>
      </c>
    </row>
    <row r="84">
      <c r="A84">
        <f>INDEX(resultados!$A$2:$ZZ$429, 78, MATCH($B$1, resultados!$A$1:$ZZ$1, 0))</f>
        <v/>
      </c>
      <c r="B84">
        <f>INDEX(resultados!$A$2:$ZZ$429, 78, MATCH($B$2, resultados!$A$1:$ZZ$1, 0))</f>
        <v/>
      </c>
      <c r="C84">
        <f>INDEX(resultados!$A$2:$ZZ$429, 78, MATCH($B$3, resultados!$A$1:$ZZ$1, 0))</f>
        <v/>
      </c>
    </row>
    <row r="85">
      <c r="A85">
        <f>INDEX(resultados!$A$2:$ZZ$429, 79, MATCH($B$1, resultados!$A$1:$ZZ$1, 0))</f>
        <v/>
      </c>
      <c r="B85">
        <f>INDEX(resultados!$A$2:$ZZ$429, 79, MATCH($B$2, resultados!$A$1:$ZZ$1, 0))</f>
        <v/>
      </c>
      <c r="C85">
        <f>INDEX(resultados!$A$2:$ZZ$429, 79, MATCH($B$3, resultados!$A$1:$ZZ$1, 0))</f>
        <v/>
      </c>
    </row>
    <row r="86">
      <c r="A86">
        <f>INDEX(resultados!$A$2:$ZZ$429, 80, MATCH($B$1, resultados!$A$1:$ZZ$1, 0))</f>
        <v/>
      </c>
      <c r="B86">
        <f>INDEX(resultados!$A$2:$ZZ$429, 80, MATCH($B$2, resultados!$A$1:$ZZ$1, 0))</f>
        <v/>
      </c>
      <c r="C86">
        <f>INDEX(resultados!$A$2:$ZZ$429, 80, MATCH($B$3, resultados!$A$1:$ZZ$1, 0))</f>
        <v/>
      </c>
    </row>
    <row r="87">
      <c r="A87">
        <f>INDEX(resultados!$A$2:$ZZ$429, 81, MATCH($B$1, resultados!$A$1:$ZZ$1, 0))</f>
        <v/>
      </c>
      <c r="B87">
        <f>INDEX(resultados!$A$2:$ZZ$429, 81, MATCH($B$2, resultados!$A$1:$ZZ$1, 0))</f>
        <v/>
      </c>
      <c r="C87">
        <f>INDEX(resultados!$A$2:$ZZ$429, 81, MATCH($B$3, resultados!$A$1:$ZZ$1, 0))</f>
        <v/>
      </c>
    </row>
    <row r="88">
      <c r="A88">
        <f>INDEX(resultados!$A$2:$ZZ$429, 82, MATCH($B$1, resultados!$A$1:$ZZ$1, 0))</f>
        <v/>
      </c>
      <c r="B88">
        <f>INDEX(resultados!$A$2:$ZZ$429, 82, MATCH($B$2, resultados!$A$1:$ZZ$1, 0))</f>
        <v/>
      </c>
      <c r="C88">
        <f>INDEX(resultados!$A$2:$ZZ$429, 82, MATCH($B$3, resultados!$A$1:$ZZ$1, 0))</f>
        <v/>
      </c>
    </row>
    <row r="89">
      <c r="A89">
        <f>INDEX(resultados!$A$2:$ZZ$429, 83, MATCH($B$1, resultados!$A$1:$ZZ$1, 0))</f>
        <v/>
      </c>
      <c r="B89">
        <f>INDEX(resultados!$A$2:$ZZ$429, 83, MATCH($B$2, resultados!$A$1:$ZZ$1, 0))</f>
        <v/>
      </c>
      <c r="C89">
        <f>INDEX(resultados!$A$2:$ZZ$429, 83, MATCH($B$3, resultados!$A$1:$ZZ$1, 0))</f>
        <v/>
      </c>
    </row>
    <row r="90">
      <c r="A90">
        <f>INDEX(resultados!$A$2:$ZZ$429, 84, MATCH($B$1, resultados!$A$1:$ZZ$1, 0))</f>
        <v/>
      </c>
      <c r="B90">
        <f>INDEX(resultados!$A$2:$ZZ$429, 84, MATCH($B$2, resultados!$A$1:$ZZ$1, 0))</f>
        <v/>
      </c>
      <c r="C90">
        <f>INDEX(resultados!$A$2:$ZZ$429, 84, MATCH($B$3, resultados!$A$1:$ZZ$1, 0))</f>
        <v/>
      </c>
    </row>
    <row r="91">
      <c r="A91">
        <f>INDEX(resultados!$A$2:$ZZ$429, 85, MATCH($B$1, resultados!$A$1:$ZZ$1, 0))</f>
        <v/>
      </c>
      <c r="B91">
        <f>INDEX(resultados!$A$2:$ZZ$429, 85, MATCH($B$2, resultados!$A$1:$ZZ$1, 0))</f>
        <v/>
      </c>
      <c r="C91">
        <f>INDEX(resultados!$A$2:$ZZ$429, 85, MATCH($B$3, resultados!$A$1:$ZZ$1, 0))</f>
        <v/>
      </c>
    </row>
    <row r="92">
      <c r="A92">
        <f>INDEX(resultados!$A$2:$ZZ$429, 86, MATCH($B$1, resultados!$A$1:$ZZ$1, 0))</f>
        <v/>
      </c>
      <c r="B92">
        <f>INDEX(resultados!$A$2:$ZZ$429, 86, MATCH($B$2, resultados!$A$1:$ZZ$1, 0))</f>
        <v/>
      </c>
      <c r="C92">
        <f>INDEX(resultados!$A$2:$ZZ$429, 86, MATCH($B$3, resultados!$A$1:$ZZ$1, 0))</f>
        <v/>
      </c>
    </row>
    <row r="93">
      <c r="A93">
        <f>INDEX(resultados!$A$2:$ZZ$429, 87, MATCH($B$1, resultados!$A$1:$ZZ$1, 0))</f>
        <v/>
      </c>
      <c r="B93">
        <f>INDEX(resultados!$A$2:$ZZ$429, 87, MATCH($B$2, resultados!$A$1:$ZZ$1, 0))</f>
        <v/>
      </c>
      <c r="C93">
        <f>INDEX(resultados!$A$2:$ZZ$429, 87, MATCH($B$3, resultados!$A$1:$ZZ$1, 0))</f>
        <v/>
      </c>
    </row>
    <row r="94">
      <c r="A94">
        <f>INDEX(resultados!$A$2:$ZZ$429, 88, MATCH($B$1, resultados!$A$1:$ZZ$1, 0))</f>
        <v/>
      </c>
      <c r="B94">
        <f>INDEX(resultados!$A$2:$ZZ$429, 88, MATCH($B$2, resultados!$A$1:$ZZ$1, 0))</f>
        <v/>
      </c>
      <c r="C94">
        <f>INDEX(resultados!$A$2:$ZZ$429, 88, MATCH($B$3, resultados!$A$1:$ZZ$1, 0))</f>
        <v/>
      </c>
    </row>
    <row r="95">
      <c r="A95">
        <f>INDEX(resultados!$A$2:$ZZ$429, 89, MATCH($B$1, resultados!$A$1:$ZZ$1, 0))</f>
        <v/>
      </c>
      <c r="B95">
        <f>INDEX(resultados!$A$2:$ZZ$429, 89, MATCH($B$2, resultados!$A$1:$ZZ$1, 0))</f>
        <v/>
      </c>
      <c r="C95">
        <f>INDEX(resultados!$A$2:$ZZ$429, 89, MATCH($B$3, resultados!$A$1:$ZZ$1, 0))</f>
        <v/>
      </c>
    </row>
    <row r="96">
      <c r="A96">
        <f>INDEX(resultados!$A$2:$ZZ$429, 90, MATCH($B$1, resultados!$A$1:$ZZ$1, 0))</f>
        <v/>
      </c>
      <c r="B96">
        <f>INDEX(resultados!$A$2:$ZZ$429, 90, MATCH($B$2, resultados!$A$1:$ZZ$1, 0))</f>
        <v/>
      </c>
      <c r="C96">
        <f>INDEX(resultados!$A$2:$ZZ$429, 90, MATCH($B$3, resultados!$A$1:$ZZ$1, 0))</f>
        <v/>
      </c>
    </row>
    <row r="97">
      <c r="A97">
        <f>INDEX(resultados!$A$2:$ZZ$429, 91, MATCH($B$1, resultados!$A$1:$ZZ$1, 0))</f>
        <v/>
      </c>
      <c r="B97">
        <f>INDEX(resultados!$A$2:$ZZ$429, 91, MATCH($B$2, resultados!$A$1:$ZZ$1, 0))</f>
        <v/>
      </c>
      <c r="C97">
        <f>INDEX(resultados!$A$2:$ZZ$429, 91, MATCH($B$3, resultados!$A$1:$ZZ$1, 0))</f>
        <v/>
      </c>
    </row>
    <row r="98">
      <c r="A98">
        <f>INDEX(resultados!$A$2:$ZZ$429, 92, MATCH($B$1, resultados!$A$1:$ZZ$1, 0))</f>
        <v/>
      </c>
      <c r="B98">
        <f>INDEX(resultados!$A$2:$ZZ$429, 92, MATCH($B$2, resultados!$A$1:$ZZ$1, 0))</f>
        <v/>
      </c>
      <c r="C98">
        <f>INDEX(resultados!$A$2:$ZZ$429, 92, MATCH($B$3, resultados!$A$1:$ZZ$1, 0))</f>
        <v/>
      </c>
    </row>
    <row r="99">
      <c r="A99">
        <f>INDEX(resultados!$A$2:$ZZ$429, 93, MATCH($B$1, resultados!$A$1:$ZZ$1, 0))</f>
        <v/>
      </c>
      <c r="B99">
        <f>INDEX(resultados!$A$2:$ZZ$429, 93, MATCH($B$2, resultados!$A$1:$ZZ$1, 0))</f>
        <v/>
      </c>
      <c r="C99">
        <f>INDEX(resultados!$A$2:$ZZ$429, 93, MATCH($B$3, resultados!$A$1:$ZZ$1, 0))</f>
        <v/>
      </c>
    </row>
    <row r="100">
      <c r="A100">
        <f>INDEX(resultados!$A$2:$ZZ$429, 94, MATCH($B$1, resultados!$A$1:$ZZ$1, 0))</f>
        <v/>
      </c>
      <c r="B100">
        <f>INDEX(resultados!$A$2:$ZZ$429, 94, MATCH($B$2, resultados!$A$1:$ZZ$1, 0))</f>
        <v/>
      </c>
      <c r="C100">
        <f>INDEX(resultados!$A$2:$ZZ$429, 94, MATCH($B$3, resultados!$A$1:$ZZ$1, 0))</f>
        <v/>
      </c>
    </row>
    <row r="101">
      <c r="A101">
        <f>INDEX(resultados!$A$2:$ZZ$429, 95, MATCH($B$1, resultados!$A$1:$ZZ$1, 0))</f>
        <v/>
      </c>
      <c r="B101">
        <f>INDEX(resultados!$A$2:$ZZ$429, 95, MATCH($B$2, resultados!$A$1:$ZZ$1, 0))</f>
        <v/>
      </c>
      <c r="C101">
        <f>INDEX(resultados!$A$2:$ZZ$429, 95, MATCH($B$3, resultados!$A$1:$ZZ$1, 0))</f>
        <v/>
      </c>
    </row>
    <row r="102">
      <c r="A102">
        <f>INDEX(resultados!$A$2:$ZZ$429, 96, MATCH($B$1, resultados!$A$1:$ZZ$1, 0))</f>
        <v/>
      </c>
      <c r="B102">
        <f>INDEX(resultados!$A$2:$ZZ$429, 96, MATCH($B$2, resultados!$A$1:$ZZ$1, 0))</f>
        <v/>
      </c>
      <c r="C102">
        <f>INDEX(resultados!$A$2:$ZZ$429, 96, MATCH($B$3, resultados!$A$1:$ZZ$1, 0))</f>
        <v/>
      </c>
    </row>
    <row r="103">
      <c r="A103">
        <f>INDEX(resultados!$A$2:$ZZ$429, 97, MATCH($B$1, resultados!$A$1:$ZZ$1, 0))</f>
        <v/>
      </c>
      <c r="B103">
        <f>INDEX(resultados!$A$2:$ZZ$429, 97, MATCH($B$2, resultados!$A$1:$ZZ$1, 0))</f>
        <v/>
      </c>
      <c r="C103">
        <f>INDEX(resultados!$A$2:$ZZ$429, 97, MATCH($B$3, resultados!$A$1:$ZZ$1, 0))</f>
        <v/>
      </c>
    </row>
    <row r="104">
      <c r="A104">
        <f>INDEX(resultados!$A$2:$ZZ$429, 98, MATCH($B$1, resultados!$A$1:$ZZ$1, 0))</f>
        <v/>
      </c>
      <c r="B104">
        <f>INDEX(resultados!$A$2:$ZZ$429, 98, MATCH($B$2, resultados!$A$1:$ZZ$1, 0))</f>
        <v/>
      </c>
      <c r="C104">
        <f>INDEX(resultados!$A$2:$ZZ$429, 98, MATCH($B$3, resultados!$A$1:$ZZ$1, 0))</f>
        <v/>
      </c>
    </row>
    <row r="105">
      <c r="A105">
        <f>INDEX(resultados!$A$2:$ZZ$429, 99, MATCH($B$1, resultados!$A$1:$ZZ$1, 0))</f>
        <v/>
      </c>
      <c r="B105">
        <f>INDEX(resultados!$A$2:$ZZ$429, 99, MATCH($B$2, resultados!$A$1:$ZZ$1, 0))</f>
        <v/>
      </c>
      <c r="C105">
        <f>INDEX(resultados!$A$2:$ZZ$429, 99, MATCH($B$3, resultados!$A$1:$ZZ$1, 0))</f>
        <v/>
      </c>
    </row>
    <row r="106">
      <c r="A106">
        <f>INDEX(resultados!$A$2:$ZZ$429, 100, MATCH($B$1, resultados!$A$1:$ZZ$1, 0))</f>
        <v/>
      </c>
      <c r="B106">
        <f>INDEX(resultados!$A$2:$ZZ$429, 100, MATCH($B$2, resultados!$A$1:$ZZ$1, 0))</f>
        <v/>
      </c>
      <c r="C106">
        <f>INDEX(resultados!$A$2:$ZZ$429, 100, MATCH($B$3, resultados!$A$1:$ZZ$1, 0))</f>
        <v/>
      </c>
    </row>
    <row r="107">
      <c r="A107">
        <f>INDEX(resultados!$A$2:$ZZ$429, 101, MATCH($B$1, resultados!$A$1:$ZZ$1, 0))</f>
        <v/>
      </c>
      <c r="B107">
        <f>INDEX(resultados!$A$2:$ZZ$429, 101, MATCH($B$2, resultados!$A$1:$ZZ$1, 0))</f>
        <v/>
      </c>
      <c r="C107">
        <f>INDEX(resultados!$A$2:$ZZ$429, 101, MATCH($B$3, resultados!$A$1:$ZZ$1, 0))</f>
        <v/>
      </c>
    </row>
    <row r="108">
      <c r="A108">
        <f>INDEX(resultados!$A$2:$ZZ$429, 102, MATCH($B$1, resultados!$A$1:$ZZ$1, 0))</f>
        <v/>
      </c>
      <c r="B108">
        <f>INDEX(resultados!$A$2:$ZZ$429, 102, MATCH($B$2, resultados!$A$1:$ZZ$1, 0))</f>
        <v/>
      </c>
      <c r="C108">
        <f>INDEX(resultados!$A$2:$ZZ$429, 102, MATCH($B$3, resultados!$A$1:$ZZ$1, 0))</f>
        <v/>
      </c>
    </row>
    <row r="109">
      <c r="A109">
        <f>INDEX(resultados!$A$2:$ZZ$429, 103, MATCH($B$1, resultados!$A$1:$ZZ$1, 0))</f>
        <v/>
      </c>
      <c r="B109">
        <f>INDEX(resultados!$A$2:$ZZ$429, 103, MATCH($B$2, resultados!$A$1:$ZZ$1, 0))</f>
        <v/>
      </c>
      <c r="C109">
        <f>INDEX(resultados!$A$2:$ZZ$429, 103, MATCH($B$3, resultados!$A$1:$ZZ$1, 0))</f>
        <v/>
      </c>
    </row>
    <row r="110">
      <c r="A110">
        <f>INDEX(resultados!$A$2:$ZZ$429, 104, MATCH($B$1, resultados!$A$1:$ZZ$1, 0))</f>
        <v/>
      </c>
      <c r="B110">
        <f>INDEX(resultados!$A$2:$ZZ$429, 104, MATCH($B$2, resultados!$A$1:$ZZ$1, 0))</f>
        <v/>
      </c>
      <c r="C110">
        <f>INDEX(resultados!$A$2:$ZZ$429, 104, MATCH($B$3, resultados!$A$1:$ZZ$1, 0))</f>
        <v/>
      </c>
    </row>
    <row r="111">
      <c r="A111">
        <f>INDEX(resultados!$A$2:$ZZ$429, 105, MATCH($B$1, resultados!$A$1:$ZZ$1, 0))</f>
        <v/>
      </c>
      <c r="B111">
        <f>INDEX(resultados!$A$2:$ZZ$429, 105, MATCH($B$2, resultados!$A$1:$ZZ$1, 0))</f>
        <v/>
      </c>
      <c r="C111">
        <f>INDEX(resultados!$A$2:$ZZ$429, 105, MATCH($B$3, resultados!$A$1:$ZZ$1, 0))</f>
        <v/>
      </c>
    </row>
    <row r="112">
      <c r="A112">
        <f>INDEX(resultados!$A$2:$ZZ$429, 106, MATCH($B$1, resultados!$A$1:$ZZ$1, 0))</f>
        <v/>
      </c>
      <c r="B112">
        <f>INDEX(resultados!$A$2:$ZZ$429, 106, MATCH($B$2, resultados!$A$1:$ZZ$1, 0))</f>
        <v/>
      </c>
      <c r="C112">
        <f>INDEX(resultados!$A$2:$ZZ$429, 106, MATCH($B$3, resultados!$A$1:$ZZ$1, 0))</f>
        <v/>
      </c>
    </row>
    <row r="113">
      <c r="A113">
        <f>INDEX(resultados!$A$2:$ZZ$429, 107, MATCH($B$1, resultados!$A$1:$ZZ$1, 0))</f>
        <v/>
      </c>
      <c r="B113">
        <f>INDEX(resultados!$A$2:$ZZ$429, 107, MATCH($B$2, resultados!$A$1:$ZZ$1, 0))</f>
        <v/>
      </c>
      <c r="C113">
        <f>INDEX(resultados!$A$2:$ZZ$429, 107, MATCH($B$3, resultados!$A$1:$ZZ$1, 0))</f>
        <v/>
      </c>
    </row>
    <row r="114">
      <c r="A114">
        <f>INDEX(resultados!$A$2:$ZZ$429, 108, MATCH($B$1, resultados!$A$1:$ZZ$1, 0))</f>
        <v/>
      </c>
      <c r="B114">
        <f>INDEX(resultados!$A$2:$ZZ$429, 108, MATCH($B$2, resultados!$A$1:$ZZ$1, 0))</f>
        <v/>
      </c>
      <c r="C114">
        <f>INDEX(resultados!$A$2:$ZZ$429, 108, MATCH($B$3, resultados!$A$1:$ZZ$1, 0))</f>
        <v/>
      </c>
    </row>
    <row r="115">
      <c r="A115">
        <f>INDEX(resultados!$A$2:$ZZ$429, 109, MATCH($B$1, resultados!$A$1:$ZZ$1, 0))</f>
        <v/>
      </c>
      <c r="B115">
        <f>INDEX(resultados!$A$2:$ZZ$429, 109, MATCH($B$2, resultados!$A$1:$ZZ$1, 0))</f>
        <v/>
      </c>
      <c r="C115">
        <f>INDEX(resultados!$A$2:$ZZ$429, 109, MATCH($B$3, resultados!$A$1:$ZZ$1, 0))</f>
        <v/>
      </c>
    </row>
    <row r="116">
      <c r="A116">
        <f>INDEX(resultados!$A$2:$ZZ$429, 110, MATCH($B$1, resultados!$A$1:$ZZ$1, 0))</f>
        <v/>
      </c>
      <c r="B116">
        <f>INDEX(resultados!$A$2:$ZZ$429, 110, MATCH($B$2, resultados!$A$1:$ZZ$1, 0))</f>
        <v/>
      </c>
      <c r="C116">
        <f>INDEX(resultados!$A$2:$ZZ$429, 110, MATCH($B$3, resultados!$A$1:$ZZ$1, 0))</f>
        <v/>
      </c>
    </row>
    <row r="117">
      <c r="A117">
        <f>INDEX(resultados!$A$2:$ZZ$429, 111, MATCH($B$1, resultados!$A$1:$ZZ$1, 0))</f>
        <v/>
      </c>
      <c r="B117">
        <f>INDEX(resultados!$A$2:$ZZ$429, 111, MATCH($B$2, resultados!$A$1:$ZZ$1, 0))</f>
        <v/>
      </c>
      <c r="C117">
        <f>INDEX(resultados!$A$2:$ZZ$429, 111, MATCH($B$3, resultados!$A$1:$ZZ$1, 0))</f>
        <v/>
      </c>
    </row>
    <row r="118">
      <c r="A118">
        <f>INDEX(resultados!$A$2:$ZZ$429, 112, MATCH($B$1, resultados!$A$1:$ZZ$1, 0))</f>
        <v/>
      </c>
      <c r="B118">
        <f>INDEX(resultados!$A$2:$ZZ$429, 112, MATCH($B$2, resultados!$A$1:$ZZ$1, 0))</f>
        <v/>
      </c>
      <c r="C118">
        <f>INDEX(resultados!$A$2:$ZZ$429, 112, MATCH($B$3, resultados!$A$1:$ZZ$1, 0))</f>
        <v/>
      </c>
    </row>
    <row r="119">
      <c r="A119">
        <f>INDEX(resultados!$A$2:$ZZ$429, 113, MATCH($B$1, resultados!$A$1:$ZZ$1, 0))</f>
        <v/>
      </c>
      <c r="B119">
        <f>INDEX(resultados!$A$2:$ZZ$429, 113, MATCH($B$2, resultados!$A$1:$ZZ$1, 0))</f>
        <v/>
      </c>
      <c r="C119">
        <f>INDEX(resultados!$A$2:$ZZ$429, 113, MATCH($B$3, resultados!$A$1:$ZZ$1, 0))</f>
        <v/>
      </c>
    </row>
    <row r="120">
      <c r="A120">
        <f>INDEX(resultados!$A$2:$ZZ$429, 114, MATCH($B$1, resultados!$A$1:$ZZ$1, 0))</f>
        <v/>
      </c>
      <c r="B120">
        <f>INDEX(resultados!$A$2:$ZZ$429, 114, MATCH($B$2, resultados!$A$1:$ZZ$1, 0))</f>
        <v/>
      </c>
      <c r="C120">
        <f>INDEX(resultados!$A$2:$ZZ$429, 114, MATCH($B$3, resultados!$A$1:$ZZ$1, 0))</f>
        <v/>
      </c>
    </row>
    <row r="121">
      <c r="A121">
        <f>INDEX(resultados!$A$2:$ZZ$429, 115, MATCH($B$1, resultados!$A$1:$ZZ$1, 0))</f>
        <v/>
      </c>
      <c r="B121">
        <f>INDEX(resultados!$A$2:$ZZ$429, 115, MATCH($B$2, resultados!$A$1:$ZZ$1, 0))</f>
        <v/>
      </c>
      <c r="C121">
        <f>INDEX(resultados!$A$2:$ZZ$429, 115, MATCH($B$3, resultados!$A$1:$ZZ$1, 0))</f>
        <v/>
      </c>
    </row>
    <row r="122">
      <c r="A122">
        <f>INDEX(resultados!$A$2:$ZZ$429, 116, MATCH($B$1, resultados!$A$1:$ZZ$1, 0))</f>
        <v/>
      </c>
      <c r="B122">
        <f>INDEX(resultados!$A$2:$ZZ$429, 116, MATCH($B$2, resultados!$A$1:$ZZ$1, 0))</f>
        <v/>
      </c>
      <c r="C122">
        <f>INDEX(resultados!$A$2:$ZZ$429, 116, MATCH($B$3, resultados!$A$1:$ZZ$1, 0))</f>
        <v/>
      </c>
    </row>
    <row r="123">
      <c r="A123">
        <f>INDEX(resultados!$A$2:$ZZ$429, 117, MATCH($B$1, resultados!$A$1:$ZZ$1, 0))</f>
        <v/>
      </c>
      <c r="B123">
        <f>INDEX(resultados!$A$2:$ZZ$429, 117, MATCH($B$2, resultados!$A$1:$ZZ$1, 0))</f>
        <v/>
      </c>
      <c r="C123">
        <f>INDEX(resultados!$A$2:$ZZ$429, 117, MATCH($B$3, resultados!$A$1:$ZZ$1, 0))</f>
        <v/>
      </c>
    </row>
    <row r="124">
      <c r="A124">
        <f>INDEX(resultados!$A$2:$ZZ$429, 118, MATCH($B$1, resultados!$A$1:$ZZ$1, 0))</f>
        <v/>
      </c>
      <c r="B124">
        <f>INDEX(resultados!$A$2:$ZZ$429, 118, MATCH($B$2, resultados!$A$1:$ZZ$1, 0))</f>
        <v/>
      </c>
      <c r="C124">
        <f>INDEX(resultados!$A$2:$ZZ$429, 118, MATCH($B$3, resultados!$A$1:$ZZ$1, 0))</f>
        <v/>
      </c>
    </row>
    <row r="125">
      <c r="A125">
        <f>INDEX(resultados!$A$2:$ZZ$429, 119, MATCH($B$1, resultados!$A$1:$ZZ$1, 0))</f>
        <v/>
      </c>
      <c r="B125">
        <f>INDEX(resultados!$A$2:$ZZ$429, 119, MATCH($B$2, resultados!$A$1:$ZZ$1, 0))</f>
        <v/>
      </c>
      <c r="C125">
        <f>INDEX(resultados!$A$2:$ZZ$429, 119, MATCH($B$3, resultados!$A$1:$ZZ$1, 0))</f>
        <v/>
      </c>
    </row>
    <row r="126">
      <c r="A126">
        <f>INDEX(resultados!$A$2:$ZZ$429, 120, MATCH($B$1, resultados!$A$1:$ZZ$1, 0))</f>
        <v/>
      </c>
      <c r="B126">
        <f>INDEX(resultados!$A$2:$ZZ$429, 120, MATCH($B$2, resultados!$A$1:$ZZ$1, 0))</f>
        <v/>
      </c>
      <c r="C126">
        <f>INDEX(resultados!$A$2:$ZZ$429, 120, MATCH($B$3, resultados!$A$1:$ZZ$1, 0))</f>
        <v/>
      </c>
    </row>
    <row r="127">
      <c r="A127">
        <f>INDEX(resultados!$A$2:$ZZ$429, 121, MATCH($B$1, resultados!$A$1:$ZZ$1, 0))</f>
        <v/>
      </c>
      <c r="B127">
        <f>INDEX(resultados!$A$2:$ZZ$429, 121, MATCH($B$2, resultados!$A$1:$ZZ$1, 0))</f>
        <v/>
      </c>
      <c r="C127">
        <f>INDEX(resultados!$A$2:$ZZ$429, 121, MATCH($B$3, resultados!$A$1:$ZZ$1, 0))</f>
        <v/>
      </c>
    </row>
    <row r="128">
      <c r="A128">
        <f>INDEX(resultados!$A$2:$ZZ$429, 122, MATCH($B$1, resultados!$A$1:$ZZ$1, 0))</f>
        <v/>
      </c>
      <c r="B128">
        <f>INDEX(resultados!$A$2:$ZZ$429, 122, MATCH($B$2, resultados!$A$1:$ZZ$1, 0))</f>
        <v/>
      </c>
      <c r="C128">
        <f>INDEX(resultados!$A$2:$ZZ$429, 122, MATCH($B$3, resultados!$A$1:$ZZ$1, 0))</f>
        <v/>
      </c>
    </row>
    <row r="129">
      <c r="A129">
        <f>INDEX(resultados!$A$2:$ZZ$429, 123, MATCH($B$1, resultados!$A$1:$ZZ$1, 0))</f>
        <v/>
      </c>
      <c r="B129">
        <f>INDEX(resultados!$A$2:$ZZ$429, 123, MATCH($B$2, resultados!$A$1:$ZZ$1, 0))</f>
        <v/>
      </c>
      <c r="C129">
        <f>INDEX(resultados!$A$2:$ZZ$429, 123, MATCH($B$3, resultados!$A$1:$ZZ$1, 0))</f>
        <v/>
      </c>
    </row>
    <row r="130">
      <c r="A130">
        <f>INDEX(resultados!$A$2:$ZZ$429, 124, MATCH($B$1, resultados!$A$1:$ZZ$1, 0))</f>
        <v/>
      </c>
      <c r="B130">
        <f>INDEX(resultados!$A$2:$ZZ$429, 124, MATCH($B$2, resultados!$A$1:$ZZ$1, 0))</f>
        <v/>
      </c>
      <c r="C130">
        <f>INDEX(resultados!$A$2:$ZZ$429, 124, MATCH($B$3, resultados!$A$1:$ZZ$1, 0))</f>
        <v/>
      </c>
    </row>
    <row r="131">
      <c r="A131">
        <f>INDEX(resultados!$A$2:$ZZ$429, 125, MATCH($B$1, resultados!$A$1:$ZZ$1, 0))</f>
        <v/>
      </c>
      <c r="B131">
        <f>INDEX(resultados!$A$2:$ZZ$429, 125, MATCH($B$2, resultados!$A$1:$ZZ$1, 0))</f>
        <v/>
      </c>
      <c r="C131">
        <f>INDEX(resultados!$A$2:$ZZ$429, 125, MATCH($B$3, resultados!$A$1:$ZZ$1, 0))</f>
        <v/>
      </c>
    </row>
    <row r="132">
      <c r="A132">
        <f>INDEX(resultados!$A$2:$ZZ$429, 126, MATCH($B$1, resultados!$A$1:$ZZ$1, 0))</f>
        <v/>
      </c>
      <c r="B132">
        <f>INDEX(resultados!$A$2:$ZZ$429, 126, MATCH($B$2, resultados!$A$1:$ZZ$1, 0))</f>
        <v/>
      </c>
      <c r="C132">
        <f>INDEX(resultados!$A$2:$ZZ$429, 126, MATCH($B$3, resultados!$A$1:$ZZ$1, 0))</f>
        <v/>
      </c>
    </row>
    <row r="133">
      <c r="A133">
        <f>INDEX(resultados!$A$2:$ZZ$429, 127, MATCH($B$1, resultados!$A$1:$ZZ$1, 0))</f>
        <v/>
      </c>
      <c r="B133">
        <f>INDEX(resultados!$A$2:$ZZ$429, 127, MATCH($B$2, resultados!$A$1:$ZZ$1, 0))</f>
        <v/>
      </c>
      <c r="C133">
        <f>INDEX(resultados!$A$2:$ZZ$429, 127, MATCH($B$3, resultados!$A$1:$ZZ$1, 0))</f>
        <v/>
      </c>
    </row>
    <row r="134">
      <c r="A134">
        <f>INDEX(resultados!$A$2:$ZZ$429, 128, MATCH($B$1, resultados!$A$1:$ZZ$1, 0))</f>
        <v/>
      </c>
      <c r="B134">
        <f>INDEX(resultados!$A$2:$ZZ$429, 128, MATCH($B$2, resultados!$A$1:$ZZ$1, 0))</f>
        <v/>
      </c>
      <c r="C134">
        <f>INDEX(resultados!$A$2:$ZZ$429, 128, MATCH($B$3, resultados!$A$1:$ZZ$1, 0))</f>
        <v/>
      </c>
    </row>
    <row r="135">
      <c r="A135">
        <f>INDEX(resultados!$A$2:$ZZ$429, 129, MATCH($B$1, resultados!$A$1:$ZZ$1, 0))</f>
        <v/>
      </c>
      <c r="B135">
        <f>INDEX(resultados!$A$2:$ZZ$429, 129, MATCH($B$2, resultados!$A$1:$ZZ$1, 0))</f>
        <v/>
      </c>
      <c r="C135">
        <f>INDEX(resultados!$A$2:$ZZ$429, 129, MATCH($B$3, resultados!$A$1:$ZZ$1, 0))</f>
        <v/>
      </c>
    </row>
    <row r="136">
      <c r="A136">
        <f>INDEX(resultados!$A$2:$ZZ$429, 130, MATCH($B$1, resultados!$A$1:$ZZ$1, 0))</f>
        <v/>
      </c>
      <c r="B136">
        <f>INDEX(resultados!$A$2:$ZZ$429, 130, MATCH($B$2, resultados!$A$1:$ZZ$1, 0))</f>
        <v/>
      </c>
      <c r="C136">
        <f>INDEX(resultados!$A$2:$ZZ$429, 130, MATCH($B$3, resultados!$A$1:$ZZ$1, 0))</f>
        <v/>
      </c>
    </row>
    <row r="137">
      <c r="A137">
        <f>INDEX(resultados!$A$2:$ZZ$429, 131, MATCH($B$1, resultados!$A$1:$ZZ$1, 0))</f>
        <v/>
      </c>
      <c r="B137">
        <f>INDEX(resultados!$A$2:$ZZ$429, 131, MATCH($B$2, resultados!$A$1:$ZZ$1, 0))</f>
        <v/>
      </c>
      <c r="C137">
        <f>INDEX(resultados!$A$2:$ZZ$429, 131, MATCH($B$3, resultados!$A$1:$ZZ$1, 0))</f>
        <v/>
      </c>
    </row>
    <row r="138">
      <c r="A138">
        <f>INDEX(resultados!$A$2:$ZZ$429, 132, MATCH($B$1, resultados!$A$1:$ZZ$1, 0))</f>
        <v/>
      </c>
      <c r="B138">
        <f>INDEX(resultados!$A$2:$ZZ$429, 132, MATCH($B$2, resultados!$A$1:$ZZ$1, 0))</f>
        <v/>
      </c>
      <c r="C138">
        <f>INDEX(resultados!$A$2:$ZZ$429, 132, MATCH($B$3, resultados!$A$1:$ZZ$1, 0))</f>
        <v/>
      </c>
    </row>
    <row r="139">
      <c r="A139">
        <f>INDEX(resultados!$A$2:$ZZ$429, 133, MATCH($B$1, resultados!$A$1:$ZZ$1, 0))</f>
        <v/>
      </c>
      <c r="B139">
        <f>INDEX(resultados!$A$2:$ZZ$429, 133, MATCH($B$2, resultados!$A$1:$ZZ$1, 0))</f>
        <v/>
      </c>
      <c r="C139">
        <f>INDEX(resultados!$A$2:$ZZ$429, 133, MATCH($B$3, resultados!$A$1:$ZZ$1, 0))</f>
        <v/>
      </c>
    </row>
    <row r="140">
      <c r="A140">
        <f>INDEX(resultados!$A$2:$ZZ$429, 134, MATCH($B$1, resultados!$A$1:$ZZ$1, 0))</f>
        <v/>
      </c>
      <c r="B140">
        <f>INDEX(resultados!$A$2:$ZZ$429, 134, MATCH($B$2, resultados!$A$1:$ZZ$1, 0))</f>
        <v/>
      </c>
      <c r="C140">
        <f>INDEX(resultados!$A$2:$ZZ$429, 134, MATCH($B$3, resultados!$A$1:$ZZ$1, 0))</f>
        <v/>
      </c>
    </row>
    <row r="141">
      <c r="A141">
        <f>INDEX(resultados!$A$2:$ZZ$429, 135, MATCH($B$1, resultados!$A$1:$ZZ$1, 0))</f>
        <v/>
      </c>
      <c r="B141">
        <f>INDEX(resultados!$A$2:$ZZ$429, 135, MATCH($B$2, resultados!$A$1:$ZZ$1, 0))</f>
        <v/>
      </c>
      <c r="C141">
        <f>INDEX(resultados!$A$2:$ZZ$429, 135, MATCH($B$3, resultados!$A$1:$ZZ$1, 0))</f>
        <v/>
      </c>
    </row>
    <row r="142">
      <c r="A142">
        <f>INDEX(resultados!$A$2:$ZZ$429, 136, MATCH($B$1, resultados!$A$1:$ZZ$1, 0))</f>
        <v/>
      </c>
      <c r="B142">
        <f>INDEX(resultados!$A$2:$ZZ$429, 136, MATCH($B$2, resultados!$A$1:$ZZ$1, 0))</f>
        <v/>
      </c>
      <c r="C142">
        <f>INDEX(resultados!$A$2:$ZZ$429, 136, MATCH($B$3, resultados!$A$1:$ZZ$1, 0))</f>
        <v/>
      </c>
    </row>
    <row r="143">
      <c r="A143">
        <f>INDEX(resultados!$A$2:$ZZ$429, 137, MATCH($B$1, resultados!$A$1:$ZZ$1, 0))</f>
        <v/>
      </c>
      <c r="B143">
        <f>INDEX(resultados!$A$2:$ZZ$429, 137, MATCH($B$2, resultados!$A$1:$ZZ$1, 0))</f>
        <v/>
      </c>
      <c r="C143">
        <f>INDEX(resultados!$A$2:$ZZ$429, 137, MATCH($B$3, resultados!$A$1:$ZZ$1, 0))</f>
        <v/>
      </c>
    </row>
    <row r="144">
      <c r="A144">
        <f>INDEX(resultados!$A$2:$ZZ$429, 138, MATCH($B$1, resultados!$A$1:$ZZ$1, 0))</f>
        <v/>
      </c>
      <c r="B144">
        <f>INDEX(resultados!$A$2:$ZZ$429, 138, MATCH($B$2, resultados!$A$1:$ZZ$1, 0))</f>
        <v/>
      </c>
      <c r="C144">
        <f>INDEX(resultados!$A$2:$ZZ$429, 138, MATCH($B$3, resultados!$A$1:$ZZ$1, 0))</f>
        <v/>
      </c>
    </row>
    <row r="145">
      <c r="A145">
        <f>INDEX(resultados!$A$2:$ZZ$429, 139, MATCH($B$1, resultados!$A$1:$ZZ$1, 0))</f>
        <v/>
      </c>
      <c r="B145">
        <f>INDEX(resultados!$A$2:$ZZ$429, 139, MATCH($B$2, resultados!$A$1:$ZZ$1, 0))</f>
        <v/>
      </c>
      <c r="C145">
        <f>INDEX(resultados!$A$2:$ZZ$429, 139, MATCH($B$3, resultados!$A$1:$ZZ$1, 0))</f>
        <v/>
      </c>
    </row>
    <row r="146">
      <c r="A146">
        <f>INDEX(resultados!$A$2:$ZZ$429, 140, MATCH($B$1, resultados!$A$1:$ZZ$1, 0))</f>
        <v/>
      </c>
      <c r="B146">
        <f>INDEX(resultados!$A$2:$ZZ$429, 140, MATCH($B$2, resultados!$A$1:$ZZ$1, 0))</f>
        <v/>
      </c>
      <c r="C146">
        <f>INDEX(resultados!$A$2:$ZZ$429, 140, MATCH($B$3, resultados!$A$1:$ZZ$1, 0))</f>
        <v/>
      </c>
    </row>
    <row r="147">
      <c r="A147">
        <f>INDEX(resultados!$A$2:$ZZ$429, 141, MATCH($B$1, resultados!$A$1:$ZZ$1, 0))</f>
        <v/>
      </c>
      <c r="B147">
        <f>INDEX(resultados!$A$2:$ZZ$429, 141, MATCH($B$2, resultados!$A$1:$ZZ$1, 0))</f>
        <v/>
      </c>
      <c r="C147">
        <f>INDEX(resultados!$A$2:$ZZ$429, 141, MATCH($B$3, resultados!$A$1:$ZZ$1, 0))</f>
        <v/>
      </c>
    </row>
    <row r="148">
      <c r="A148">
        <f>INDEX(resultados!$A$2:$ZZ$429, 142, MATCH($B$1, resultados!$A$1:$ZZ$1, 0))</f>
        <v/>
      </c>
      <c r="B148">
        <f>INDEX(resultados!$A$2:$ZZ$429, 142, MATCH($B$2, resultados!$A$1:$ZZ$1, 0))</f>
        <v/>
      </c>
      <c r="C148">
        <f>INDEX(resultados!$A$2:$ZZ$429, 142, MATCH($B$3, resultados!$A$1:$ZZ$1, 0))</f>
        <v/>
      </c>
    </row>
    <row r="149">
      <c r="A149">
        <f>INDEX(resultados!$A$2:$ZZ$429, 143, MATCH($B$1, resultados!$A$1:$ZZ$1, 0))</f>
        <v/>
      </c>
      <c r="B149">
        <f>INDEX(resultados!$A$2:$ZZ$429, 143, MATCH($B$2, resultados!$A$1:$ZZ$1, 0))</f>
        <v/>
      </c>
      <c r="C149">
        <f>INDEX(resultados!$A$2:$ZZ$429, 143, MATCH($B$3, resultados!$A$1:$ZZ$1, 0))</f>
        <v/>
      </c>
    </row>
    <row r="150">
      <c r="A150">
        <f>INDEX(resultados!$A$2:$ZZ$429, 144, MATCH($B$1, resultados!$A$1:$ZZ$1, 0))</f>
        <v/>
      </c>
      <c r="B150">
        <f>INDEX(resultados!$A$2:$ZZ$429, 144, MATCH($B$2, resultados!$A$1:$ZZ$1, 0))</f>
        <v/>
      </c>
      <c r="C150">
        <f>INDEX(resultados!$A$2:$ZZ$429, 144, MATCH($B$3, resultados!$A$1:$ZZ$1, 0))</f>
        <v/>
      </c>
    </row>
    <row r="151">
      <c r="A151">
        <f>INDEX(resultados!$A$2:$ZZ$429, 145, MATCH($B$1, resultados!$A$1:$ZZ$1, 0))</f>
        <v/>
      </c>
      <c r="B151">
        <f>INDEX(resultados!$A$2:$ZZ$429, 145, MATCH($B$2, resultados!$A$1:$ZZ$1, 0))</f>
        <v/>
      </c>
      <c r="C151">
        <f>INDEX(resultados!$A$2:$ZZ$429, 145, MATCH($B$3, resultados!$A$1:$ZZ$1, 0))</f>
        <v/>
      </c>
    </row>
    <row r="152">
      <c r="A152">
        <f>INDEX(resultados!$A$2:$ZZ$429, 146, MATCH($B$1, resultados!$A$1:$ZZ$1, 0))</f>
        <v/>
      </c>
      <c r="B152">
        <f>INDEX(resultados!$A$2:$ZZ$429, 146, MATCH($B$2, resultados!$A$1:$ZZ$1, 0))</f>
        <v/>
      </c>
      <c r="C152">
        <f>INDEX(resultados!$A$2:$ZZ$429, 146, MATCH($B$3, resultados!$A$1:$ZZ$1, 0))</f>
        <v/>
      </c>
    </row>
    <row r="153">
      <c r="A153">
        <f>INDEX(resultados!$A$2:$ZZ$429, 147, MATCH($B$1, resultados!$A$1:$ZZ$1, 0))</f>
        <v/>
      </c>
      <c r="B153">
        <f>INDEX(resultados!$A$2:$ZZ$429, 147, MATCH($B$2, resultados!$A$1:$ZZ$1, 0))</f>
        <v/>
      </c>
      <c r="C153">
        <f>INDEX(resultados!$A$2:$ZZ$429, 147, MATCH($B$3, resultados!$A$1:$ZZ$1, 0))</f>
        <v/>
      </c>
    </row>
    <row r="154">
      <c r="A154">
        <f>INDEX(resultados!$A$2:$ZZ$429, 148, MATCH($B$1, resultados!$A$1:$ZZ$1, 0))</f>
        <v/>
      </c>
      <c r="B154">
        <f>INDEX(resultados!$A$2:$ZZ$429, 148, MATCH($B$2, resultados!$A$1:$ZZ$1, 0))</f>
        <v/>
      </c>
      <c r="C154">
        <f>INDEX(resultados!$A$2:$ZZ$429, 148, MATCH($B$3, resultados!$A$1:$ZZ$1, 0))</f>
        <v/>
      </c>
    </row>
    <row r="155">
      <c r="A155">
        <f>INDEX(resultados!$A$2:$ZZ$429, 149, MATCH($B$1, resultados!$A$1:$ZZ$1, 0))</f>
        <v/>
      </c>
      <c r="B155">
        <f>INDEX(resultados!$A$2:$ZZ$429, 149, MATCH($B$2, resultados!$A$1:$ZZ$1, 0))</f>
        <v/>
      </c>
      <c r="C155">
        <f>INDEX(resultados!$A$2:$ZZ$429, 149, MATCH($B$3, resultados!$A$1:$ZZ$1, 0))</f>
        <v/>
      </c>
    </row>
    <row r="156">
      <c r="A156">
        <f>INDEX(resultados!$A$2:$ZZ$429, 150, MATCH($B$1, resultados!$A$1:$ZZ$1, 0))</f>
        <v/>
      </c>
      <c r="B156">
        <f>INDEX(resultados!$A$2:$ZZ$429, 150, MATCH($B$2, resultados!$A$1:$ZZ$1, 0))</f>
        <v/>
      </c>
      <c r="C156">
        <f>INDEX(resultados!$A$2:$ZZ$429, 150, MATCH($B$3, resultados!$A$1:$ZZ$1, 0))</f>
        <v/>
      </c>
    </row>
    <row r="157">
      <c r="A157">
        <f>INDEX(resultados!$A$2:$ZZ$429, 151, MATCH($B$1, resultados!$A$1:$ZZ$1, 0))</f>
        <v/>
      </c>
      <c r="B157">
        <f>INDEX(resultados!$A$2:$ZZ$429, 151, MATCH($B$2, resultados!$A$1:$ZZ$1, 0))</f>
        <v/>
      </c>
      <c r="C157">
        <f>INDEX(resultados!$A$2:$ZZ$429, 151, MATCH($B$3, resultados!$A$1:$ZZ$1, 0))</f>
        <v/>
      </c>
    </row>
    <row r="158">
      <c r="A158">
        <f>INDEX(resultados!$A$2:$ZZ$429, 152, MATCH($B$1, resultados!$A$1:$ZZ$1, 0))</f>
        <v/>
      </c>
      <c r="B158">
        <f>INDEX(resultados!$A$2:$ZZ$429, 152, MATCH($B$2, resultados!$A$1:$ZZ$1, 0))</f>
        <v/>
      </c>
      <c r="C158">
        <f>INDEX(resultados!$A$2:$ZZ$429, 152, MATCH($B$3, resultados!$A$1:$ZZ$1, 0))</f>
        <v/>
      </c>
    </row>
    <row r="159">
      <c r="A159">
        <f>INDEX(resultados!$A$2:$ZZ$429, 153, MATCH($B$1, resultados!$A$1:$ZZ$1, 0))</f>
        <v/>
      </c>
      <c r="B159">
        <f>INDEX(resultados!$A$2:$ZZ$429, 153, MATCH($B$2, resultados!$A$1:$ZZ$1, 0))</f>
        <v/>
      </c>
      <c r="C159">
        <f>INDEX(resultados!$A$2:$ZZ$429, 153, MATCH($B$3, resultados!$A$1:$ZZ$1, 0))</f>
        <v/>
      </c>
    </row>
    <row r="160">
      <c r="A160">
        <f>INDEX(resultados!$A$2:$ZZ$429, 154, MATCH($B$1, resultados!$A$1:$ZZ$1, 0))</f>
        <v/>
      </c>
      <c r="B160">
        <f>INDEX(resultados!$A$2:$ZZ$429, 154, MATCH($B$2, resultados!$A$1:$ZZ$1, 0))</f>
        <v/>
      </c>
      <c r="C160">
        <f>INDEX(resultados!$A$2:$ZZ$429, 154, MATCH($B$3, resultados!$A$1:$ZZ$1, 0))</f>
        <v/>
      </c>
    </row>
    <row r="161">
      <c r="A161">
        <f>INDEX(resultados!$A$2:$ZZ$429, 155, MATCH($B$1, resultados!$A$1:$ZZ$1, 0))</f>
        <v/>
      </c>
      <c r="B161">
        <f>INDEX(resultados!$A$2:$ZZ$429, 155, MATCH($B$2, resultados!$A$1:$ZZ$1, 0))</f>
        <v/>
      </c>
      <c r="C161">
        <f>INDEX(resultados!$A$2:$ZZ$429, 155, MATCH($B$3, resultados!$A$1:$ZZ$1, 0))</f>
        <v/>
      </c>
    </row>
    <row r="162">
      <c r="A162">
        <f>INDEX(resultados!$A$2:$ZZ$429, 156, MATCH($B$1, resultados!$A$1:$ZZ$1, 0))</f>
        <v/>
      </c>
      <c r="B162">
        <f>INDEX(resultados!$A$2:$ZZ$429, 156, MATCH($B$2, resultados!$A$1:$ZZ$1, 0))</f>
        <v/>
      </c>
      <c r="C162">
        <f>INDEX(resultados!$A$2:$ZZ$429, 156, MATCH($B$3, resultados!$A$1:$ZZ$1, 0))</f>
        <v/>
      </c>
    </row>
    <row r="163">
      <c r="A163">
        <f>INDEX(resultados!$A$2:$ZZ$429, 157, MATCH($B$1, resultados!$A$1:$ZZ$1, 0))</f>
        <v/>
      </c>
      <c r="B163">
        <f>INDEX(resultados!$A$2:$ZZ$429, 157, MATCH($B$2, resultados!$A$1:$ZZ$1, 0))</f>
        <v/>
      </c>
      <c r="C163">
        <f>INDEX(resultados!$A$2:$ZZ$429, 157, MATCH($B$3, resultados!$A$1:$ZZ$1, 0))</f>
        <v/>
      </c>
    </row>
    <row r="164">
      <c r="A164">
        <f>INDEX(resultados!$A$2:$ZZ$429, 158, MATCH($B$1, resultados!$A$1:$ZZ$1, 0))</f>
        <v/>
      </c>
      <c r="B164">
        <f>INDEX(resultados!$A$2:$ZZ$429, 158, MATCH($B$2, resultados!$A$1:$ZZ$1, 0))</f>
        <v/>
      </c>
      <c r="C164">
        <f>INDEX(resultados!$A$2:$ZZ$429, 158, MATCH($B$3, resultados!$A$1:$ZZ$1, 0))</f>
        <v/>
      </c>
    </row>
    <row r="165">
      <c r="A165">
        <f>INDEX(resultados!$A$2:$ZZ$429, 159, MATCH($B$1, resultados!$A$1:$ZZ$1, 0))</f>
        <v/>
      </c>
      <c r="B165">
        <f>INDEX(resultados!$A$2:$ZZ$429, 159, MATCH($B$2, resultados!$A$1:$ZZ$1, 0))</f>
        <v/>
      </c>
      <c r="C165">
        <f>INDEX(resultados!$A$2:$ZZ$429, 159, MATCH($B$3, resultados!$A$1:$ZZ$1, 0))</f>
        <v/>
      </c>
    </row>
    <row r="166">
      <c r="A166">
        <f>INDEX(resultados!$A$2:$ZZ$429, 160, MATCH($B$1, resultados!$A$1:$ZZ$1, 0))</f>
        <v/>
      </c>
      <c r="B166">
        <f>INDEX(resultados!$A$2:$ZZ$429, 160, MATCH($B$2, resultados!$A$1:$ZZ$1, 0))</f>
        <v/>
      </c>
      <c r="C166">
        <f>INDEX(resultados!$A$2:$ZZ$429, 160, MATCH($B$3, resultados!$A$1:$ZZ$1, 0))</f>
        <v/>
      </c>
    </row>
    <row r="167">
      <c r="A167">
        <f>INDEX(resultados!$A$2:$ZZ$429, 161, MATCH($B$1, resultados!$A$1:$ZZ$1, 0))</f>
        <v/>
      </c>
      <c r="B167">
        <f>INDEX(resultados!$A$2:$ZZ$429, 161, MATCH($B$2, resultados!$A$1:$ZZ$1, 0))</f>
        <v/>
      </c>
      <c r="C167">
        <f>INDEX(resultados!$A$2:$ZZ$429, 161, MATCH($B$3, resultados!$A$1:$ZZ$1, 0))</f>
        <v/>
      </c>
    </row>
    <row r="168">
      <c r="A168">
        <f>INDEX(resultados!$A$2:$ZZ$429, 162, MATCH($B$1, resultados!$A$1:$ZZ$1, 0))</f>
        <v/>
      </c>
      <c r="B168">
        <f>INDEX(resultados!$A$2:$ZZ$429, 162, MATCH($B$2, resultados!$A$1:$ZZ$1, 0))</f>
        <v/>
      </c>
      <c r="C168">
        <f>INDEX(resultados!$A$2:$ZZ$429, 162, MATCH($B$3, resultados!$A$1:$ZZ$1, 0))</f>
        <v/>
      </c>
    </row>
    <row r="169">
      <c r="A169">
        <f>INDEX(resultados!$A$2:$ZZ$429, 163, MATCH($B$1, resultados!$A$1:$ZZ$1, 0))</f>
        <v/>
      </c>
      <c r="B169">
        <f>INDEX(resultados!$A$2:$ZZ$429, 163, MATCH($B$2, resultados!$A$1:$ZZ$1, 0))</f>
        <v/>
      </c>
      <c r="C169">
        <f>INDEX(resultados!$A$2:$ZZ$429, 163, MATCH($B$3, resultados!$A$1:$ZZ$1, 0))</f>
        <v/>
      </c>
    </row>
    <row r="170">
      <c r="A170">
        <f>INDEX(resultados!$A$2:$ZZ$429, 164, MATCH($B$1, resultados!$A$1:$ZZ$1, 0))</f>
        <v/>
      </c>
      <c r="B170">
        <f>INDEX(resultados!$A$2:$ZZ$429, 164, MATCH($B$2, resultados!$A$1:$ZZ$1, 0))</f>
        <v/>
      </c>
      <c r="C170">
        <f>INDEX(resultados!$A$2:$ZZ$429, 164, MATCH($B$3, resultados!$A$1:$ZZ$1, 0))</f>
        <v/>
      </c>
    </row>
    <row r="171">
      <c r="A171">
        <f>INDEX(resultados!$A$2:$ZZ$429, 165, MATCH($B$1, resultados!$A$1:$ZZ$1, 0))</f>
        <v/>
      </c>
      <c r="B171">
        <f>INDEX(resultados!$A$2:$ZZ$429, 165, MATCH($B$2, resultados!$A$1:$ZZ$1, 0))</f>
        <v/>
      </c>
      <c r="C171">
        <f>INDEX(resultados!$A$2:$ZZ$429, 165, MATCH($B$3, resultados!$A$1:$ZZ$1, 0))</f>
        <v/>
      </c>
    </row>
    <row r="172">
      <c r="A172">
        <f>INDEX(resultados!$A$2:$ZZ$429, 166, MATCH($B$1, resultados!$A$1:$ZZ$1, 0))</f>
        <v/>
      </c>
      <c r="B172">
        <f>INDEX(resultados!$A$2:$ZZ$429, 166, MATCH($B$2, resultados!$A$1:$ZZ$1, 0))</f>
        <v/>
      </c>
      <c r="C172">
        <f>INDEX(resultados!$A$2:$ZZ$429, 166, MATCH($B$3, resultados!$A$1:$ZZ$1, 0))</f>
        <v/>
      </c>
    </row>
    <row r="173">
      <c r="A173">
        <f>INDEX(resultados!$A$2:$ZZ$429, 167, MATCH($B$1, resultados!$A$1:$ZZ$1, 0))</f>
        <v/>
      </c>
      <c r="B173">
        <f>INDEX(resultados!$A$2:$ZZ$429, 167, MATCH($B$2, resultados!$A$1:$ZZ$1, 0))</f>
        <v/>
      </c>
      <c r="C173">
        <f>INDEX(resultados!$A$2:$ZZ$429, 167, MATCH($B$3, resultados!$A$1:$ZZ$1, 0))</f>
        <v/>
      </c>
    </row>
    <row r="174">
      <c r="A174">
        <f>INDEX(resultados!$A$2:$ZZ$429, 168, MATCH($B$1, resultados!$A$1:$ZZ$1, 0))</f>
        <v/>
      </c>
      <c r="B174">
        <f>INDEX(resultados!$A$2:$ZZ$429, 168, MATCH($B$2, resultados!$A$1:$ZZ$1, 0))</f>
        <v/>
      </c>
      <c r="C174">
        <f>INDEX(resultados!$A$2:$ZZ$429, 168, MATCH($B$3, resultados!$A$1:$ZZ$1, 0))</f>
        <v/>
      </c>
    </row>
    <row r="175">
      <c r="A175">
        <f>INDEX(resultados!$A$2:$ZZ$429, 169, MATCH($B$1, resultados!$A$1:$ZZ$1, 0))</f>
        <v/>
      </c>
      <c r="B175">
        <f>INDEX(resultados!$A$2:$ZZ$429, 169, MATCH($B$2, resultados!$A$1:$ZZ$1, 0))</f>
        <v/>
      </c>
      <c r="C175">
        <f>INDEX(resultados!$A$2:$ZZ$429, 169, MATCH($B$3, resultados!$A$1:$ZZ$1, 0))</f>
        <v/>
      </c>
    </row>
    <row r="176">
      <c r="A176">
        <f>INDEX(resultados!$A$2:$ZZ$429, 170, MATCH($B$1, resultados!$A$1:$ZZ$1, 0))</f>
        <v/>
      </c>
      <c r="B176">
        <f>INDEX(resultados!$A$2:$ZZ$429, 170, MATCH($B$2, resultados!$A$1:$ZZ$1, 0))</f>
        <v/>
      </c>
      <c r="C176">
        <f>INDEX(resultados!$A$2:$ZZ$429, 170, MATCH($B$3, resultados!$A$1:$ZZ$1, 0))</f>
        <v/>
      </c>
    </row>
    <row r="177">
      <c r="A177">
        <f>INDEX(resultados!$A$2:$ZZ$429, 171, MATCH($B$1, resultados!$A$1:$ZZ$1, 0))</f>
        <v/>
      </c>
      <c r="B177">
        <f>INDEX(resultados!$A$2:$ZZ$429, 171, MATCH($B$2, resultados!$A$1:$ZZ$1, 0))</f>
        <v/>
      </c>
      <c r="C177">
        <f>INDEX(resultados!$A$2:$ZZ$429, 171, MATCH($B$3, resultados!$A$1:$ZZ$1, 0))</f>
        <v/>
      </c>
    </row>
    <row r="178">
      <c r="A178">
        <f>INDEX(resultados!$A$2:$ZZ$429, 172, MATCH($B$1, resultados!$A$1:$ZZ$1, 0))</f>
        <v/>
      </c>
      <c r="B178">
        <f>INDEX(resultados!$A$2:$ZZ$429, 172, MATCH($B$2, resultados!$A$1:$ZZ$1, 0))</f>
        <v/>
      </c>
      <c r="C178">
        <f>INDEX(resultados!$A$2:$ZZ$429, 172, MATCH($B$3, resultados!$A$1:$ZZ$1, 0))</f>
        <v/>
      </c>
    </row>
    <row r="179">
      <c r="A179">
        <f>INDEX(resultados!$A$2:$ZZ$429, 173, MATCH($B$1, resultados!$A$1:$ZZ$1, 0))</f>
        <v/>
      </c>
      <c r="B179">
        <f>INDEX(resultados!$A$2:$ZZ$429, 173, MATCH($B$2, resultados!$A$1:$ZZ$1, 0))</f>
        <v/>
      </c>
      <c r="C179">
        <f>INDEX(resultados!$A$2:$ZZ$429, 173, MATCH($B$3, resultados!$A$1:$ZZ$1, 0))</f>
        <v/>
      </c>
    </row>
    <row r="180">
      <c r="A180">
        <f>INDEX(resultados!$A$2:$ZZ$429, 174, MATCH($B$1, resultados!$A$1:$ZZ$1, 0))</f>
        <v/>
      </c>
      <c r="B180">
        <f>INDEX(resultados!$A$2:$ZZ$429, 174, MATCH($B$2, resultados!$A$1:$ZZ$1, 0))</f>
        <v/>
      </c>
      <c r="C180">
        <f>INDEX(resultados!$A$2:$ZZ$429, 174, MATCH($B$3, resultados!$A$1:$ZZ$1, 0))</f>
        <v/>
      </c>
    </row>
    <row r="181">
      <c r="A181">
        <f>INDEX(resultados!$A$2:$ZZ$429, 175, MATCH($B$1, resultados!$A$1:$ZZ$1, 0))</f>
        <v/>
      </c>
      <c r="B181">
        <f>INDEX(resultados!$A$2:$ZZ$429, 175, MATCH($B$2, resultados!$A$1:$ZZ$1, 0))</f>
        <v/>
      </c>
      <c r="C181">
        <f>INDEX(resultados!$A$2:$ZZ$429, 175, MATCH($B$3, resultados!$A$1:$ZZ$1, 0))</f>
        <v/>
      </c>
    </row>
    <row r="182">
      <c r="A182">
        <f>INDEX(resultados!$A$2:$ZZ$429, 176, MATCH($B$1, resultados!$A$1:$ZZ$1, 0))</f>
        <v/>
      </c>
      <c r="B182">
        <f>INDEX(resultados!$A$2:$ZZ$429, 176, MATCH($B$2, resultados!$A$1:$ZZ$1, 0))</f>
        <v/>
      </c>
      <c r="C182">
        <f>INDEX(resultados!$A$2:$ZZ$429, 176, MATCH($B$3, resultados!$A$1:$ZZ$1, 0))</f>
        <v/>
      </c>
    </row>
    <row r="183">
      <c r="A183">
        <f>INDEX(resultados!$A$2:$ZZ$429, 177, MATCH($B$1, resultados!$A$1:$ZZ$1, 0))</f>
        <v/>
      </c>
      <c r="B183">
        <f>INDEX(resultados!$A$2:$ZZ$429, 177, MATCH($B$2, resultados!$A$1:$ZZ$1, 0))</f>
        <v/>
      </c>
      <c r="C183">
        <f>INDEX(resultados!$A$2:$ZZ$429, 177, MATCH($B$3, resultados!$A$1:$ZZ$1, 0))</f>
        <v/>
      </c>
    </row>
    <row r="184">
      <c r="A184">
        <f>INDEX(resultados!$A$2:$ZZ$429, 178, MATCH($B$1, resultados!$A$1:$ZZ$1, 0))</f>
        <v/>
      </c>
      <c r="B184">
        <f>INDEX(resultados!$A$2:$ZZ$429, 178, MATCH($B$2, resultados!$A$1:$ZZ$1, 0))</f>
        <v/>
      </c>
      <c r="C184">
        <f>INDEX(resultados!$A$2:$ZZ$429, 178, MATCH($B$3, resultados!$A$1:$ZZ$1, 0))</f>
        <v/>
      </c>
    </row>
    <row r="185">
      <c r="A185">
        <f>INDEX(resultados!$A$2:$ZZ$429, 179, MATCH($B$1, resultados!$A$1:$ZZ$1, 0))</f>
        <v/>
      </c>
      <c r="B185">
        <f>INDEX(resultados!$A$2:$ZZ$429, 179, MATCH($B$2, resultados!$A$1:$ZZ$1, 0))</f>
        <v/>
      </c>
      <c r="C185">
        <f>INDEX(resultados!$A$2:$ZZ$429, 179, MATCH($B$3, resultados!$A$1:$ZZ$1, 0))</f>
        <v/>
      </c>
    </row>
    <row r="186">
      <c r="A186">
        <f>INDEX(resultados!$A$2:$ZZ$429, 180, MATCH($B$1, resultados!$A$1:$ZZ$1, 0))</f>
        <v/>
      </c>
      <c r="B186">
        <f>INDEX(resultados!$A$2:$ZZ$429, 180, MATCH($B$2, resultados!$A$1:$ZZ$1, 0))</f>
        <v/>
      </c>
      <c r="C186">
        <f>INDEX(resultados!$A$2:$ZZ$429, 180, MATCH($B$3, resultados!$A$1:$ZZ$1, 0))</f>
        <v/>
      </c>
    </row>
    <row r="187">
      <c r="A187">
        <f>INDEX(resultados!$A$2:$ZZ$429, 181, MATCH($B$1, resultados!$A$1:$ZZ$1, 0))</f>
        <v/>
      </c>
      <c r="B187">
        <f>INDEX(resultados!$A$2:$ZZ$429, 181, MATCH($B$2, resultados!$A$1:$ZZ$1, 0))</f>
        <v/>
      </c>
      <c r="C187">
        <f>INDEX(resultados!$A$2:$ZZ$429, 181, MATCH($B$3, resultados!$A$1:$ZZ$1, 0))</f>
        <v/>
      </c>
    </row>
    <row r="188">
      <c r="A188">
        <f>INDEX(resultados!$A$2:$ZZ$429, 182, MATCH($B$1, resultados!$A$1:$ZZ$1, 0))</f>
        <v/>
      </c>
      <c r="B188">
        <f>INDEX(resultados!$A$2:$ZZ$429, 182, MATCH($B$2, resultados!$A$1:$ZZ$1, 0))</f>
        <v/>
      </c>
      <c r="C188">
        <f>INDEX(resultados!$A$2:$ZZ$429, 182, MATCH($B$3, resultados!$A$1:$ZZ$1, 0))</f>
        <v/>
      </c>
    </row>
    <row r="189">
      <c r="A189">
        <f>INDEX(resultados!$A$2:$ZZ$429, 183, MATCH($B$1, resultados!$A$1:$ZZ$1, 0))</f>
        <v/>
      </c>
      <c r="B189">
        <f>INDEX(resultados!$A$2:$ZZ$429, 183, MATCH($B$2, resultados!$A$1:$ZZ$1, 0))</f>
        <v/>
      </c>
      <c r="C189">
        <f>INDEX(resultados!$A$2:$ZZ$429, 183, MATCH($B$3, resultados!$A$1:$ZZ$1, 0))</f>
        <v/>
      </c>
    </row>
    <row r="190">
      <c r="A190">
        <f>INDEX(resultados!$A$2:$ZZ$429, 184, MATCH($B$1, resultados!$A$1:$ZZ$1, 0))</f>
        <v/>
      </c>
      <c r="B190">
        <f>INDEX(resultados!$A$2:$ZZ$429, 184, MATCH($B$2, resultados!$A$1:$ZZ$1, 0))</f>
        <v/>
      </c>
      <c r="C190">
        <f>INDEX(resultados!$A$2:$ZZ$429, 184, MATCH($B$3, resultados!$A$1:$ZZ$1, 0))</f>
        <v/>
      </c>
    </row>
    <row r="191">
      <c r="A191">
        <f>INDEX(resultados!$A$2:$ZZ$429, 185, MATCH($B$1, resultados!$A$1:$ZZ$1, 0))</f>
        <v/>
      </c>
      <c r="B191">
        <f>INDEX(resultados!$A$2:$ZZ$429, 185, MATCH($B$2, resultados!$A$1:$ZZ$1, 0))</f>
        <v/>
      </c>
      <c r="C191">
        <f>INDEX(resultados!$A$2:$ZZ$429, 185, MATCH($B$3, resultados!$A$1:$ZZ$1, 0))</f>
        <v/>
      </c>
    </row>
    <row r="192">
      <c r="A192">
        <f>INDEX(resultados!$A$2:$ZZ$429, 186, MATCH($B$1, resultados!$A$1:$ZZ$1, 0))</f>
        <v/>
      </c>
      <c r="B192">
        <f>INDEX(resultados!$A$2:$ZZ$429, 186, MATCH($B$2, resultados!$A$1:$ZZ$1, 0))</f>
        <v/>
      </c>
      <c r="C192">
        <f>INDEX(resultados!$A$2:$ZZ$429, 186, MATCH($B$3, resultados!$A$1:$ZZ$1, 0))</f>
        <v/>
      </c>
    </row>
    <row r="193">
      <c r="A193">
        <f>INDEX(resultados!$A$2:$ZZ$429, 187, MATCH($B$1, resultados!$A$1:$ZZ$1, 0))</f>
        <v/>
      </c>
      <c r="B193">
        <f>INDEX(resultados!$A$2:$ZZ$429, 187, MATCH($B$2, resultados!$A$1:$ZZ$1, 0))</f>
        <v/>
      </c>
      <c r="C193">
        <f>INDEX(resultados!$A$2:$ZZ$429, 187, MATCH($B$3, resultados!$A$1:$ZZ$1, 0))</f>
        <v/>
      </c>
    </row>
    <row r="194">
      <c r="A194">
        <f>INDEX(resultados!$A$2:$ZZ$429, 188, MATCH($B$1, resultados!$A$1:$ZZ$1, 0))</f>
        <v/>
      </c>
      <c r="B194">
        <f>INDEX(resultados!$A$2:$ZZ$429, 188, MATCH($B$2, resultados!$A$1:$ZZ$1, 0))</f>
        <v/>
      </c>
      <c r="C194">
        <f>INDEX(resultados!$A$2:$ZZ$429, 188, MATCH($B$3, resultados!$A$1:$ZZ$1, 0))</f>
        <v/>
      </c>
    </row>
    <row r="195">
      <c r="A195">
        <f>INDEX(resultados!$A$2:$ZZ$429, 189, MATCH($B$1, resultados!$A$1:$ZZ$1, 0))</f>
        <v/>
      </c>
      <c r="B195">
        <f>INDEX(resultados!$A$2:$ZZ$429, 189, MATCH($B$2, resultados!$A$1:$ZZ$1, 0))</f>
        <v/>
      </c>
      <c r="C195">
        <f>INDEX(resultados!$A$2:$ZZ$429, 189, MATCH($B$3, resultados!$A$1:$ZZ$1, 0))</f>
        <v/>
      </c>
    </row>
    <row r="196">
      <c r="A196">
        <f>INDEX(resultados!$A$2:$ZZ$429, 190, MATCH($B$1, resultados!$A$1:$ZZ$1, 0))</f>
        <v/>
      </c>
      <c r="B196">
        <f>INDEX(resultados!$A$2:$ZZ$429, 190, MATCH($B$2, resultados!$A$1:$ZZ$1, 0))</f>
        <v/>
      </c>
      <c r="C196">
        <f>INDEX(resultados!$A$2:$ZZ$429, 190, MATCH($B$3, resultados!$A$1:$ZZ$1, 0))</f>
        <v/>
      </c>
    </row>
    <row r="197">
      <c r="A197">
        <f>INDEX(resultados!$A$2:$ZZ$429, 191, MATCH($B$1, resultados!$A$1:$ZZ$1, 0))</f>
        <v/>
      </c>
      <c r="B197">
        <f>INDEX(resultados!$A$2:$ZZ$429, 191, MATCH($B$2, resultados!$A$1:$ZZ$1, 0))</f>
        <v/>
      </c>
      <c r="C197">
        <f>INDEX(resultados!$A$2:$ZZ$429, 191, MATCH($B$3, resultados!$A$1:$ZZ$1, 0))</f>
        <v/>
      </c>
    </row>
    <row r="198">
      <c r="A198">
        <f>INDEX(resultados!$A$2:$ZZ$429, 192, MATCH($B$1, resultados!$A$1:$ZZ$1, 0))</f>
        <v/>
      </c>
      <c r="B198">
        <f>INDEX(resultados!$A$2:$ZZ$429, 192, MATCH($B$2, resultados!$A$1:$ZZ$1, 0))</f>
        <v/>
      </c>
      <c r="C198">
        <f>INDEX(resultados!$A$2:$ZZ$429, 192, MATCH($B$3, resultados!$A$1:$ZZ$1, 0))</f>
        <v/>
      </c>
    </row>
    <row r="199">
      <c r="A199">
        <f>INDEX(resultados!$A$2:$ZZ$429, 193, MATCH($B$1, resultados!$A$1:$ZZ$1, 0))</f>
        <v/>
      </c>
      <c r="B199">
        <f>INDEX(resultados!$A$2:$ZZ$429, 193, MATCH($B$2, resultados!$A$1:$ZZ$1, 0))</f>
        <v/>
      </c>
      <c r="C199">
        <f>INDEX(resultados!$A$2:$ZZ$429, 193, MATCH($B$3, resultados!$A$1:$ZZ$1, 0))</f>
        <v/>
      </c>
    </row>
    <row r="200">
      <c r="A200">
        <f>INDEX(resultados!$A$2:$ZZ$429, 194, MATCH($B$1, resultados!$A$1:$ZZ$1, 0))</f>
        <v/>
      </c>
      <c r="B200">
        <f>INDEX(resultados!$A$2:$ZZ$429, 194, MATCH($B$2, resultados!$A$1:$ZZ$1, 0))</f>
        <v/>
      </c>
      <c r="C200">
        <f>INDEX(resultados!$A$2:$ZZ$429, 194, MATCH($B$3, resultados!$A$1:$ZZ$1, 0))</f>
        <v/>
      </c>
    </row>
    <row r="201">
      <c r="A201">
        <f>INDEX(resultados!$A$2:$ZZ$429, 195, MATCH($B$1, resultados!$A$1:$ZZ$1, 0))</f>
        <v/>
      </c>
      <c r="B201">
        <f>INDEX(resultados!$A$2:$ZZ$429, 195, MATCH($B$2, resultados!$A$1:$ZZ$1, 0))</f>
        <v/>
      </c>
      <c r="C201">
        <f>INDEX(resultados!$A$2:$ZZ$429, 195, MATCH($B$3, resultados!$A$1:$ZZ$1, 0))</f>
        <v/>
      </c>
    </row>
    <row r="202">
      <c r="A202">
        <f>INDEX(resultados!$A$2:$ZZ$429, 196, MATCH($B$1, resultados!$A$1:$ZZ$1, 0))</f>
        <v/>
      </c>
      <c r="B202">
        <f>INDEX(resultados!$A$2:$ZZ$429, 196, MATCH($B$2, resultados!$A$1:$ZZ$1, 0))</f>
        <v/>
      </c>
      <c r="C202">
        <f>INDEX(resultados!$A$2:$ZZ$429, 196, MATCH($B$3, resultados!$A$1:$ZZ$1, 0))</f>
        <v/>
      </c>
    </row>
    <row r="203">
      <c r="A203">
        <f>INDEX(resultados!$A$2:$ZZ$429, 197, MATCH($B$1, resultados!$A$1:$ZZ$1, 0))</f>
        <v/>
      </c>
      <c r="B203">
        <f>INDEX(resultados!$A$2:$ZZ$429, 197, MATCH($B$2, resultados!$A$1:$ZZ$1, 0))</f>
        <v/>
      </c>
      <c r="C203">
        <f>INDEX(resultados!$A$2:$ZZ$429, 197, MATCH($B$3, resultados!$A$1:$ZZ$1, 0))</f>
        <v/>
      </c>
    </row>
    <row r="204">
      <c r="A204">
        <f>INDEX(resultados!$A$2:$ZZ$429, 198, MATCH($B$1, resultados!$A$1:$ZZ$1, 0))</f>
        <v/>
      </c>
      <c r="B204">
        <f>INDEX(resultados!$A$2:$ZZ$429, 198, MATCH($B$2, resultados!$A$1:$ZZ$1, 0))</f>
        <v/>
      </c>
      <c r="C204">
        <f>INDEX(resultados!$A$2:$ZZ$429, 198, MATCH($B$3, resultados!$A$1:$ZZ$1, 0))</f>
        <v/>
      </c>
    </row>
    <row r="205">
      <c r="A205">
        <f>INDEX(resultados!$A$2:$ZZ$429, 199, MATCH($B$1, resultados!$A$1:$ZZ$1, 0))</f>
        <v/>
      </c>
      <c r="B205">
        <f>INDEX(resultados!$A$2:$ZZ$429, 199, MATCH($B$2, resultados!$A$1:$ZZ$1, 0))</f>
        <v/>
      </c>
      <c r="C205">
        <f>INDEX(resultados!$A$2:$ZZ$429, 199, MATCH($B$3, resultados!$A$1:$ZZ$1, 0))</f>
        <v/>
      </c>
    </row>
    <row r="206">
      <c r="A206">
        <f>INDEX(resultados!$A$2:$ZZ$429, 200, MATCH($B$1, resultados!$A$1:$ZZ$1, 0))</f>
        <v/>
      </c>
      <c r="B206">
        <f>INDEX(resultados!$A$2:$ZZ$429, 200, MATCH($B$2, resultados!$A$1:$ZZ$1, 0))</f>
        <v/>
      </c>
      <c r="C206">
        <f>INDEX(resultados!$A$2:$ZZ$429, 200, MATCH($B$3, resultados!$A$1:$ZZ$1, 0))</f>
        <v/>
      </c>
    </row>
    <row r="207">
      <c r="A207">
        <f>INDEX(resultados!$A$2:$ZZ$429, 201, MATCH($B$1, resultados!$A$1:$ZZ$1, 0))</f>
        <v/>
      </c>
      <c r="B207">
        <f>INDEX(resultados!$A$2:$ZZ$429, 201, MATCH($B$2, resultados!$A$1:$ZZ$1, 0))</f>
        <v/>
      </c>
      <c r="C207">
        <f>INDEX(resultados!$A$2:$ZZ$429, 201, MATCH($B$3, resultados!$A$1:$ZZ$1, 0))</f>
        <v/>
      </c>
    </row>
    <row r="208">
      <c r="A208">
        <f>INDEX(resultados!$A$2:$ZZ$429, 202, MATCH($B$1, resultados!$A$1:$ZZ$1, 0))</f>
        <v/>
      </c>
      <c r="B208">
        <f>INDEX(resultados!$A$2:$ZZ$429, 202, MATCH($B$2, resultados!$A$1:$ZZ$1, 0))</f>
        <v/>
      </c>
      <c r="C208">
        <f>INDEX(resultados!$A$2:$ZZ$429, 202, MATCH($B$3, resultados!$A$1:$ZZ$1, 0))</f>
        <v/>
      </c>
    </row>
    <row r="209">
      <c r="A209">
        <f>INDEX(resultados!$A$2:$ZZ$429, 203, MATCH($B$1, resultados!$A$1:$ZZ$1, 0))</f>
        <v/>
      </c>
      <c r="B209">
        <f>INDEX(resultados!$A$2:$ZZ$429, 203, MATCH($B$2, resultados!$A$1:$ZZ$1, 0))</f>
        <v/>
      </c>
      <c r="C209">
        <f>INDEX(resultados!$A$2:$ZZ$429, 203, MATCH($B$3, resultados!$A$1:$ZZ$1, 0))</f>
        <v/>
      </c>
    </row>
    <row r="210">
      <c r="A210">
        <f>INDEX(resultados!$A$2:$ZZ$429, 204, MATCH($B$1, resultados!$A$1:$ZZ$1, 0))</f>
        <v/>
      </c>
      <c r="B210">
        <f>INDEX(resultados!$A$2:$ZZ$429, 204, MATCH($B$2, resultados!$A$1:$ZZ$1, 0))</f>
        <v/>
      </c>
      <c r="C210">
        <f>INDEX(resultados!$A$2:$ZZ$429, 204, MATCH($B$3, resultados!$A$1:$ZZ$1, 0))</f>
        <v/>
      </c>
    </row>
    <row r="211">
      <c r="A211">
        <f>INDEX(resultados!$A$2:$ZZ$429, 205, MATCH($B$1, resultados!$A$1:$ZZ$1, 0))</f>
        <v/>
      </c>
      <c r="B211">
        <f>INDEX(resultados!$A$2:$ZZ$429, 205, MATCH($B$2, resultados!$A$1:$ZZ$1, 0))</f>
        <v/>
      </c>
      <c r="C211">
        <f>INDEX(resultados!$A$2:$ZZ$429, 205, MATCH($B$3, resultados!$A$1:$ZZ$1, 0))</f>
        <v/>
      </c>
    </row>
    <row r="212">
      <c r="A212">
        <f>INDEX(resultados!$A$2:$ZZ$429, 206, MATCH($B$1, resultados!$A$1:$ZZ$1, 0))</f>
        <v/>
      </c>
      <c r="B212">
        <f>INDEX(resultados!$A$2:$ZZ$429, 206, MATCH($B$2, resultados!$A$1:$ZZ$1, 0))</f>
        <v/>
      </c>
      <c r="C212">
        <f>INDEX(resultados!$A$2:$ZZ$429, 206, MATCH($B$3, resultados!$A$1:$ZZ$1, 0))</f>
        <v/>
      </c>
    </row>
    <row r="213">
      <c r="A213">
        <f>INDEX(resultados!$A$2:$ZZ$429, 207, MATCH($B$1, resultados!$A$1:$ZZ$1, 0))</f>
        <v/>
      </c>
      <c r="B213">
        <f>INDEX(resultados!$A$2:$ZZ$429, 207, MATCH($B$2, resultados!$A$1:$ZZ$1, 0))</f>
        <v/>
      </c>
      <c r="C213">
        <f>INDEX(resultados!$A$2:$ZZ$429, 207, MATCH($B$3, resultados!$A$1:$ZZ$1, 0))</f>
        <v/>
      </c>
    </row>
    <row r="214">
      <c r="A214">
        <f>INDEX(resultados!$A$2:$ZZ$429, 208, MATCH($B$1, resultados!$A$1:$ZZ$1, 0))</f>
        <v/>
      </c>
      <c r="B214">
        <f>INDEX(resultados!$A$2:$ZZ$429, 208, MATCH($B$2, resultados!$A$1:$ZZ$1, 0))</f>
        <v/>
      </c>
      <c r="C214">
        <f>INDEX(resultados!$A$2:$ZZ$429, 208, MATCH($B$3, resultados!$A$1:$ZZ$1, 0))</f>
        <v/>
      </c>
    </row>
    <row r="215">
      <c r="A215">
        <f>INDEX(resultados!$A$2:$ZZ$429, 209, MATCH($B$1, resultados!$A$1:$ZZ$1, 0))</f>
        <v/>
      </c>
      <c r="B215">
        <f>INDEX(resultados!$A$2:$ZZ$429, 209, MATCH($B$2, resultados!$A$1:$ZZ$1, 0))</f>
        <v/>
      </c>
      <c r="C215">
        <f>INDEX(resultados!$A$2:$ZZ$429, 209, MATCH($B$3, resultados!$A$1:$ZZ$1, 0))</f>
        <v/>
      </c>
    </row>
    <row r="216">
      <c r="A216">
        <f>INDEX(resultados!$A$2:$ZZ$429, 210, MATCH($B$1, resultados!$A$1:$ZZ$1, 0))</f>
        <v/>
      </c>
      <c r="B216">
        <f>INDEX(resultados!$A$2:$ZZ$429, 210, MATCH($B$2, resultados!$A$1:$ZZ$1, 0))</f>
        <v/>
      </c>
      <c r="C216">
        <f>INDEX(resultados!$A$2:$ZZ$429, 210, MATCH($B$3, resultados!$A$1:$ZZ$1, 0))</f>
        <v/>
      </c>
    </row>
    <row r="217">
      <c r="A217">
        <f>INDEX(resultados!$A$2:$ZZ$429, 211, MATCH($B$1, resultados!$A$1:$ZZ$1, 0))</f>
        <v/>
      </c>
      <c r="B217">
        <f>INDEX(resultados!$A$2:$ZZ$429, 211, MATCH($B$2, resultados!$A$1:$ZZ$1, 0))</f>
        <v/>
      </c>
      <c r="C217">
        <f>INDEX(resultados!$A$2:$ZZ$429, 211, MATCH($B$3, resultados!$A$1:$ZZ$1, 0))</f>
        <v/>
      </c>
    </row>
    <row r="218">
      <c r="A218">
        <f>INDEX(resultados!$A$2:$ZZ$429, 212, MATCH($B$1, resultados!$A$1:$ZZ$1, 0))</f>
        <v/>
      </c>
      <c r="B218">
        <f>INDEX(resultados!$A$2:$ZZ$429, 212, MATCH($B$2, resultados!$A$1:$ZZ$1, 0))</f>
        <v/>
      </c>
      <c r="C218">
        <f>INDEX(resultados!$A$2:$ZZ$429, 212, MATCH($B$3, resultados!$A$1:$ZZ$1, 0))</f>
        <v/>
      </c>
    </row>
    <row r="219">
      <c r="A219">
        <f>INDEX(resultados!$A$2:$ZZ$429, 213, MATCH($B$1, resultados!$A$1:$ZZ$1, 0))</f>
        <v/>
      </c>
      <c r="B219">
        <f>INDEX(resultados!$A$2:$ZZ$429, 213, MATCH($B$2, resultados!$A$1:$ZZ$1, 0))</f>
        <v/>
      </c>
      <c r="C219">
        <f>INDEX(resultados!$A$2:$ZZ$429, 213, MATCH($B$3, resultados!$A$1:$ZZ$1, 0))</f>
        <v/>
      </c>
    </row>
    <row r="220">
      <c r="A220">
        <f>INDEX(resultados!$A$2:$ZZ$429, 214, MATCH($B$1, resultados!$A$1:$ZZ$1, 0))</f>
        <v/>
      </c>
      <c r="B220">
        <f>INDEX(resultados!$A$2:$ZZ$429, 214, MATCH($B$2, resultados!$A$1:$ZZ$1, 0))</f>
        <v/>
      </c>
      <c r="C220">
        <f>INDEX(resultados!$A$2:$ZZ$429, 214, MATCH($B$3, resultados!$A$1:$ZZ$1, 0))</f>
        <v/>
      </c>
    </row>
    <row r="221">
      <c r="A221">
        <f>INDEX(resultados!$A$2:$ZZ$429, 215, MATCH($B$1, resultados!$A$1:$ZZ$1, 0))</f>
        <v/>
      </c>
      <c r="B221">
        <f>INDEX(resultados!$A$2:$ZZ$429, 215, MATCH($B$2, resultados!$A$1:$ZZ$1, 0))</f>
        <v/>
      </c>
      <c r="C221">
        <f>INDEX(resultados!$A$2:$ZZ$429, 215, MATCH($B$3, resultados!$A$1:$ZZ$1, 0))</f>
        <v/>
      </c>
    </row>
    <row r="222">
      <c r="A222">
        <f>INDEX(resultados!$A$2:$ZZ$429, 216, MATCH($B$1, resultados!$A$1:$ZZ$1, 0))</f>
        <v/>
      </c>
      <c r="B222">
        <f>INDEX(resultados!$A$2:$ZZ$429, 216, MATCH($B$2, resultados!$A$1:$ZZ$1, 0))</f>
        <v/>
      </c>
      <c r="C222">
        <f>INDEX(resultados!$A$2:$ZZ$429, 216, MATCH($B$3, resultados!$A$1:$ZZ$1, 0))</f>
        <v/>
      </c>
    </row>
    <row r="223">
      <c r="A223">
        <f>INDEX(resultados!$A$2:$ZZ$429, 217, MATCH($B$1, resultados!$A$1:$ZZ$1, 0))</f>
        <v/>
      </c>
      <c r="B223">
        <f>INDEX(resultados!$A$2:$ZZ$429, 217, MATCH($B$2, resultados!$A$1:$ZZ$1, 0))</f>
        <v/>
      </c>
      <c r="C223">
        <f>INDEX(resultados!$A$2:$ZZ$429, 217, MATCH($B$3, resultados!$A$1:$ZZ$1, 0))</f>
        <v/>
      </c>
    </row>
    <row r="224">
      <c r="A224">
        <f>INDEX(resultados!$A$2:$ZZ$429, 218, MATCH($B$1, resultados!$A$1:$ZZ$1, 0))</f>
        <v/>
      </c>
      <c r="B224">
        <f>INDEX(resultados!$A$2:$ZZ$429, 218, MATCH($B$2, resultados!$A$1:$ZZ$1, 0))</f>
        <v/>
      </c>
      <c r="C224">
        <f>INDEX(resultados!$A$2:$ZZ$429, 218, MATCH($B$3, resultados!$A$1:$ZZ$1, 0))</f>
        <v/>
      </c>
    </row>
    <row r="225">
      <c r="A225">
        <f>INDEX(resultados!$A$2:$ZZ$429, 219, MATCH($B$1, resultados!$A$1:$ZZ$1, 0))</f>
        <v/>
      </c>
      <c r="B225">
        <f>INDEX(resultados!$A$2:$ZZ$429, 219, MATCH($B$2, resultados!$A$1:$ZZ$1, 0))</f>
        <v/>
      </c>
      <c r="C225">
        <f>INDEX(resultados!$A$2:$ZZ$429, 219, MATCH($B$3, resultados!$A$1:$ZZ$1, 0))</f>
        <v/>
      </c>
    </row>
    <row r="226">
      <c r="A226">
        <f>INDEX(resultados!$A$2:$ZZ$429, 220, MATCH($B$1, resultados!$A$1:$ZZ$1, 0))</f>
        <v/>
      </c>
      <c r="B226">
        <f>INDEX(resultados!$A$2:$ZZ$429, 220, MATCH($B$2, resultados!$A$1:$ZZ$1, 0))</f>
        <v/>
      </c>
      <c r="C226">
        <f>INDEX(resultados!$A$2:$ZZ$429, 220, MATCH($B$3, resultados!$A$1:$ZZ$1, 0))</f>
        <v/>
      </c>
    </row>
    <row r="227">
      <c r="A227">
        <f>INDEX(resultados!$A$2:$ZZ$429, 221, MATCH($B$1, resultados!$A$1:$ZZ$1, 0))</f>
        <v/>
      </c>
      <c r="B227">
        <f>INDEX(resultados!$A$2:$ZZ$429, 221, MATCH($B$2, resultados!$A$1:$ZZ$1, 0))</f>
        <v/>
      </c>
      <c r="C227">
        <f>INDEX(resultados!$A$2:$ZZ$429, 221, MATCH($B$3, resultados!$A$1:$ZZ$1, 0))</f>
        <v/>
      </c>
    </row>
    <row r="228">
      <c r="A228">
        <f>INDEX(resultados!$A$2:$ZZ$429, 222, MATCH($B$1, resultados!$A$1:$ZZ$1, 0))</f>
        <v/>
      </c>
      <c r="B228">
        <f>INDEX(resultados!$A$2:$ZZ$429, 222, MATCH($B$2, resultados!$A$1:$ZZ$1, 0))</f>
        <v/>
      </c>
      <c r="C228">
        <f>INDEX(resultados!$A$2:$ZZ$429, 222, MATCH($B$3, resultados!$A$1:$ZZ$1, 0))</f>
        <v/>
      </c>
    </row>
    <row r="229">
      <c r="A229">
        <f>INDEX(resultados!$A$2:$ZZ$429, 223, MATCH($B$1, resultados!$A$1:$ZZ$1, 0))</f>
        <v/>
      </c>
      <c r="B229">
        <f>INDEX(resultados!$A$2:$ZZ$429, 223, MATCH($B$2, resultados!$A$1:$ZZ$1, 0))</f>
        <v/>
      </c>
      <c r="C229">
        <f>INDEX(resultados!$A$2:$ZZ$429, 223, MATCH($B$3, resultados!$A$1:$ZZ$1, 0))</f>
        <v/>
      </c>
    </row>
    <row r="230">
      <c r="A230">
        <f>INDEX(resultados!$A$2:$ZZ$429, 224, MATCH($B$1, resultados!$A$1:$ZZ$1, 0))</f>
        <v/>
      </c>
      <c r="B230">
        <f>INDEX(resultados!$A$2:$ZZ$429, 224, MATCH($B$2, resultados!$A$1:$ZZ$1, 0))</f>
        <v/>
      </c>
      <c r="C230">
        <f>INDEX(resultados!$A$2:$ZZ$429, 224, MATCH($B$3, resultados!$A$1:$ZZ$1, 0))</f>
        <v/>
      </c>
    </row>
    <row r="231">
      <c r="A231">
        <f>INDEX(resultados!$A$2:$ZZ$429, 225, MATCH($B$1, resultados!$A$1:$ZZ$1, 0))</f>
        <v/>
      </c>
      <c r="B231">
        <f>INDEX(resultados!$A$2:$ZZ$429, 225, MATCH($B$2, resultados!$A$1:$ZZ$1, 0))</f>
        <v/>
      </c>
      <c r="C231">
        <f>INDEX(resultados!$A$2:$ZZ$429, 225, MATCH($B$3, resultados!$A$1:$ZZ$1, 0))</f>
        <v/>
      </c>
    </row>
    <row r="232">
      <c r="A232">
        <f>INDEX(resultados!$A$2:$ZZ$429, 226, MATCH($B$1, resultados!$A$1:$ZZ$1, 0))</f>
        <v/>
      </c>
      <c r="B232">
        <f>INDEX(resultados!$A$2:$ZZ$429, 226, MATCH($B$2, resultados!$A$1:$ZZ$1, 0))</f>
        <v/>
      </c>
      <c r="C232">
        <f>INDEX(resultados!$A$2:$ZZ$429, 226, MATCH($B$3, resultados!$A$1:$ZZ$1, 0))</f>
        <v/>
      </c>
    </row>
    <row r="233">
      <c r="A233">
        <f>INDEX(resultados!$A$2:$ZZ$429, 227, MATCH($B$1, resultados!$A$1:$ZZ$1, 0))</f>
        <v/>
      </c>
      <c r="B233">
        <f>INDEX(resultados!$A$2:$ZZ$429, 227, MATCH($B$2, resultados!$A$1:$ZZ$1, 0))</f>
        <v/>
      </c>
      <c r="C233">
        <f>INDEX(resultados!$A$2:$ZZ$429, 227, MATCH($B$3, resultados!$A$1:$ZZ$1, 0))</f>
        <v/>
      </c>
    </row>
    <row r="234">
      <c r="A234">
        <f>INDEX(resultados!$A$2:$ZZ$429, 228, MATCH($B$1, resultados!$A$1:$ZZ$1, 0))</f>
        <v/>
      </c>
      <c r="B234">
        <f>INDEX(resultados!$A$2:$ZZ$429, 228, MATCH($B$2, resultados!$A$1:$ZZ$1, 0))</f>
        <v/>
      </c>
      <c r="C234">
        <f>INDEX(resultados!$A$2:$ZZ$429, 228, MATCH($B$3, resultados!$A$1:$ZZ$1, 0))</f>
        <v/>
      </c>
    </row>
    <row r="235">
      <c r="A235">
        <f>INDEX(resultados!$A$2:$ZZ$429, 229, MATCH($B$1, resultados!$A$1:$ZZ$1, 0))</f>
        <v/>
      </c>
      <c r="B235">
        <f>INDEX(resultados!$A$2:$ZZ$429, 229, MATCH($B$2, resultados!$A$1:$ZZ$1, 0))</f>
        <v/>
      </c>
      <c r="C235">
        <f>INDEX(resultados!$A$2:$ZZ$429, 229, MATCH($B$3, resultados!$A$1:$ZZ$1, 0))</f>
        <v/>
      </c>
    </row>
    <row r="236">
      <c r="A236">
        <f>INDEX(resultados!$A$2:$ZZ$429, 230, MATCH($B$1, resultados!$A$1:$ZZ$1, 0))</f>
        <v/>
      </c>
      <c r="B236">
        <f>INDEX(resultados!$A$2:$ZZ$429, 230, MATCH($B$2, resultados!$A$1:$ZZ$1, 0))</f>
        <v/>
      </c>
      <c r="C236">
        <f>INDEX(resultados!$A$2:$ZZ$429, 230, MATCH($B$3, resultados!$A$1:$ZZ$1, 0))</f>
        <v/>
      </c>
    </row>
    <row r="237">
      <c r="A237">
        <f>INDEX(resultados!$A$2:$ZZ$429, 231, MATCH($B$1, resultados!$A$1:$ZZ$1, 0))</f>
        <v/>
      </c>
      <c r="B237">
        <f>INDEX(resultados!$A$2:$ZZ$429, 231, MATCH($B$2, resultados!$A$1:$ZZ$1, 0))</f>
        <v/>
      </c>
      <c r="C237">
        <f>INDEX(resultados!$A$2:$ZZ$429, 231, MATCH($B$3, resultados!$A$1:$ZZ$1, 0))</f>
        <v/>
      </c>
    </row>
    <row r="238">
      <c r="A238">
        <f>INDEX(resultados!$A$2:$ZZ$429, 232, MATCH($B$1, resultados!$A$1:$ZZ$1, 0))</f>
        <v/>
      </c>
      <c r="B238">
        <f>INDEX(resultados!$A$2:$ZZ$429, 232, MATCH($B$2, resultados!$A$1:$ZZ$1, 0))</f>
        <v/>
      </c>
      <c r="C238">
        <f>INDEX(resultados!$A$2:$ZZ$429, 232, MATCH($B$3, resultados!$A$1:$ZZ$1, 0))</f>
        <v/>
      </c>
    </row>
    <row r="239">
      <c r="A239">
        <f>INDEX(resultados!$A$2:$ZZ$429, 233, MATCH($B$1, resultados!$A$1:$ZZ$1, 0))</f>
        <v/>
      </c>
      <c r="B239">
        <f>INDEX(resultados!$A$2:$ZZ$429, 233, MATCH($B$2, resultados!$A$1:$ZZ$1, 0))</f>
        <v/>
      </c>
      <c r="C239">
        <f>INDEX(resultados!$A$2:$ZZ$429, 233, MATCH($B$3, resultados!$A$1:$ZZ$1, 0))</f>
        <v/>
      </c>
    </row>
    <row r="240">
      <c r="A240">
        <f>INDEX(resultados!$A$2:$ZZ$429, 234, MATCH($B$1, resultados!$A$1:$ZZ$1, 0))</f>
        <v/>
      </c>
      <c r="B240">
        <f>INDEX(resultados!$A$2:$ZZ$429, 234, MATCH($B$2, resultados!$A$1:$ZZ$1, 0))</f>
        <v/>
      </c>
      <c r="C240">
        <f>INDEX(resultados!$A$2:$ZZ$429, 234, MATCH($B$3, resultados!$A$1:$ZZ$1, 0))</f>
        <v/>
      </c>
    </row>
    <row r="241">
      <c r="A241">
        <f>INDEX(resultados!$A$2:$ZZ$429, 235, MATCH($B$1, resultados!$A$1:$ZZ$1, 0))</f>
        <v/>
      </c>
      <c r="B241">
        <f>INDEX(resultados!$A$2:$ZZ$429, 235, MATCH($B$2, resultados!$A$1:$ZZ$1, 0))</f>
        <v/>
      </c>
      <c r="C241">
        <f>INDEX(resultados!$A$2:$ZZ$429, 235, MATCH($B$3, resultados!$A$1:$ZZ$1, 0))</f>
        <v/>
      </c>
    </row>
    <row r="242">
      <c r="A242">
        <f>INDEX(resultados!$A$2:$ZZ$429, 236, MATCH($B$1, resultados!$A$1:$ZZ$1, 0))</f>
        <v/>
      </c>
      <c r="B242">
        <f>INDEX(resultados!$A$2:$ZZ$429, 236, MATCH($B$2, resultados!$A$1:$ZZ$1, 0))</f>
        <v/>
      </c>
      <c r="C242">
        <f>INDEX(resultados!$A$2:$ZZ$429, 236, MATCH($B$3, resultados!$A$1:$ZZ$1, 0))</f>
        <v/>
      </c>
    </row>
    <row r="243">
      <c r="A243">
        <f>INDEX(resultados!$A$2:$ZZ$429, 237, MATCH($B$1, resultados!$A$1:$ZZ$1, 0))</f>
        <v/>
      </c>
      <c r="B243">
        <f>INDEX(resultados!$A$2:$ZZ$429, 237, MATCH($B$2, resultados!$A$1:$ZZ$1, 0))</f>
        <v/>
      </c>
      <c r="C243">
        <f>INDEX(resultados!$A$2:$ZZ$429, 237, MATCH($B$3, resultados!$A$1:$ZZ$1, 0))</f>
        <v/>
      </c>
    </row>
    <row r="244">
      <c r="A244">
        <f>INDEX(resultados!$A$2:$ZZ$429, 238, MATCH($B$1, resultados!$A$1:$ZZ$1, 0))</f>
        <v/>
      </c>
      <c r="B244">
        <f>INDEX(resultados!$A$2:$ZZ$429, 238, MATCH($B$2, resultados!$A$1:$ZZ$1, 0))</f>
        <v/>
      </c>
      <c r="C244">
        <f>INDEX(resultados!$A$2:$ZZ$429, 238, MATCH($B$3, resultados!$A$1:$ZZ$1, 0))</f>
        <v/>
      </c>
    </row>
    <row r="245">
      <c r="A245">
        <f>INDEX(resultados!$A$2:$ZZ$429, 239, MATCH($B$1, resultados!$A$1:$ZZ$1, 0))</f>
        <v/>
      </c>
      <c r="B245">
        <f>INDEX(resultados!$A$2:$ZZ$429, 239, MATCH($B$2, resultados!$A$1:$ZZ$1, 0))</f>
        <v/>
      </c>
      <c r="C245">
        <f>INDEX(resultados!$A$2:$ZZ$429, 239, MATCH($B$3, resultados!$A$1:$ZZ$1, 0))</f>
        <v/>
      </c>
    </row>
    <row r="246">
      <c r="A246">
        <f>INDEX(resultados!$A$2:$ZZ$429, 240, MATCH($B$1, resultados!$A$1:$ZZ$1, 0))</f>
        <v/>
      </c>
      <c r="B246">
        <f>INDEX(resultados!$A$2:$ZZ$429, 240, MATCH($B$2, resultados!$A$1:$ZZ$1, 0))</f>
        <v/>
      </c>
      <c r="C246">
        <f>INDEX(resultados!$A$2:$ZZ$429, 240, MATCH($B$3, resultados!$A$1:$ZZ$1, 0))</f>
        <v/>
      </c>
    </row>
    <row r="247">
      <c r="A247">
        <f>INDEX(resultados!$A$2:$ZZ$429, 241, MATCH($B$1, resultados!$A$1:$ZZ$1, 0))</f>
        <v/>
      </c>
      <c r="B247">
        <f>INDEX(resultados!$A$2:$ZZ$429, 241, MATCH($B$2, resultados!$A$1:$ZZ$1, 0))</f>
        <v/>
      </c>
      <c r="C247">
        <f>INDEX(resultados!$A$2:$ZZ$429, 241, MATCH($B$3, resultados!$A$1:$ZZ$1, 0))</f>
        <v/>
      </c>
    </row>
    <row r="248">
      <c r="A248">
        <f>INDEX(resultados!$A$2:$ZZ$429, 242, MATCH($B$1, resultados!$A$1:$ZZ$1, 0))</f>
        <v/>
      </c>
      <c r="B248">
        <f>INDEX(resultados!$A$2:$ZZ$429, 242, MATCH($B$2, resultados!$A$1:$ZZ$1, 0))</f>
        <v/>
      </c>
      <c r="C248">
        <f>INDEX(resultados!$A$2:$ZZ$429, 242, MATCH($B$3, resultados!$A$1:$ZZ$1, 0))</f>
        <v/>
      </c>
    </row>
    <row r="249">
      <c r="A249">
        <f>INDEX(resultados!$A$2:$ZZ$429, 243, MATCH($B$1, resultados!$A$1:$ZZ$1, 0))</f>
        <v/>
      </c>
      <c r="B249">
        <f>INDEX(resultados!$A$2:$ZZ$429, 243, MATCH($B$2, resultados!$A$1:$ZZ$1, 0))</f>
        <v/>
      </c>
      <c r="C249">
        <f>INDEX(resultados!$A$2:$ZZ$429, 243, MATCH($B$3, resultados!$A$1:$ZZ$1, 0))</f>
        <v/>
      </c>
    </row>
    <row r="250">
      <c r="A250">
        <f>INDEX(resultados!$A$2:$ZZ$429, 244, MATCH($B$1, resultados!$A$1:$ZZ$1, 0))</f>
        <v/>
      </c>
      <c r="B250">
        <f>INDEX(resultados!$A$2:$ZZ$429, 244, MATCH($B$2, resultados!$A$1:$ZZ$1, 0))</f>
        <v/>
      </c>
      <c r="C250">
        <f>INDEX(resultados!$A$2:$ZZ$429, 244, MATCH($B$3, resultados!$A$1:$ZZ$1, 0))</f>
        <v/>
      </c>
    </row>
    <row r="251">
      <c r="A251">
        <f>INDEX(resultados!$A$2:$ZZ$429, 245, MATCH($B$1, resultados!$A$1:$ZZ$1, 0))</f>
        <v/>
      </c>
      <c r="B251">
        <f>INDEX(resultados!$A$2:$ZZ$429, 245, MATCH($B$2, resultados!$A$1:$ZZ$1, 0))</f>
        <v/>
      </c>
      <c r="C251">
        <f>INDEX(resultados!$A$2:$ZZ$429, 245, MATCH($B$3, resultados!$A$1:$ZZ$1, 0))</f>
        <v/>
      </c>
    </row>
    <row r="252">
      <c r="A252">
        <f>INDEX(resultados!$A$2:$ZZ$429, 246, MATCH($B$1, resultados!$A$1:$ZZ$1, 0))</f>
        <v/>
      </c>
      <c r="B252">
        <f>INDEX(resultados!$A$2:$ZZ$429, 246, MATCH($B$2, resultados!$A$1:$ZZ$1, 0))</f>
        <v/>
      </c>
      <c r="C252">
        <f>INDEX(resultados!$A$2:$ZZ$429, 246, MATCH($B$3, resultados!$A$1:$ZZ$1, 0))</f>
        <v/>
      </c>
    </row>
    <row r="253">
      <c r="A253">
        <f>INDEX(resultados!$A$2:$ZZ$429, 247, MATCH($B$1, resultados!$A$1:$ZZ$1, 0))</f>
        <v/>
      </c>
      <c r="B253">
        <f>INDEX(resultados!$A$2:$ZZ$429, 247, MATCH($B$2, resultados!$A$1:$ZZ$1, 0))</f>
        <v/>
      </c>
      <c r="C253">
        <f>INDEX(resultados!$A$2:$ZZ$429, 247, MATCH($B$3, resultados!$A$1:$ZZ$1, 0))</f>
        <v/>
      </c>
    </row>
    <row r="254">
      <c r="A254">
        <f>INDEX(resultados!$A$2:$ZZ$429, 248, MATCH($B$1, resultados!$A$1:$ZZ$1, 0))</f>
        <v/>
      </c>
      <c r="B254">
        <f>INDEX(resultados!$A$2:$ZZ$429, 248, MATCH($B$2, resultados!$A$1:$ZZ$1, 0))</f>
        <v/>
      </c>
      <c r="C254">
        <f>INDEX(resultados!$A$2:$ZZ$429, 248, MATCH($B$3, resultados!$A$1:$ZZ$1, 0))</f>
        <v/>
      </c>
    </row>
    <row r="255">
      <c r="A255">
        <f>INDEX(resultados!$A$2:$ZZ$429, 249, MATCH($B$1, resultados!$A$1:$ZZ$1, 0))</f>
        <v/>
      </c>
      <c r="B255">
        <f>INDEX(resultados!$A$2:$ZZ$429, 249, MATCH($B$2, resultados!$A$1:$ZZ$1, 0))</f>
        <v/>
      </c>
      <c r="C255">
        <f>INDEX(resultados!$A$2:$ZZ$429, 249, MATCH($B$3, resultados!$A$1:$ZZ$1, 0))</f>
        <v/>
      </c>
    </row>
    <row r="256">
      <c r="A256">
        <f>INDEX(resultados!$A$2:$ZZ$429, 250, MATCH($B$1, resultados!$A$1:$ZZ$1, 0))</f>
        <v/>
      </c>
      <c r="B256">
        <f>INDEX(resultados!$A$2:$ZZ$429, 250, MATCH($B$2, resultados!$A$1:$ZZ$1, 0))</f>
        <v/>
      </c>
      <c r="C256">
        <f>INDEX(resultados!$A$2:$ZZ$429, 250, MATCH($B$3, resultados!$A$1:$ZZ$1, 0))</f>
        <v/>
      </c>
    </row>
    <row r="257">
      <c r="A257">
        <f>INDEX(resultados!$A$2:$ZZ$429, 251, MATCH($B$1, resultados!$A$1:$ZZ$1, 0))</f>
        <v/>
      </c>
      <c r="B257">
        <f>INDEX(resultados!$A$2:$ZZ$429, 251, MATCH($B$2, resultados!$A$1:$ZZ$1, 0))</f>
        <v/>
      </c>
      <c r="C257">
        <f>INDEX(resultados!$A$2:$ZZ$429, 251, MATCH($B$3, resultados!$A$1:$ZZ$1, 0))</f>
        <v/>
      </c>
    </row>
    <row r="258">
      <c r="A258">
        <f>INDEX(resultados!$A$2:$ZZ$429, 252, MATCH($B$1, resultados!$A$1:$ZZ$1, 0))</f>
        <v/>
      </c>
      <c r="B258">
        <f>INDEX(resultados!$A$2:$ZZ$429, 252, MATCH($B$2, resultados!$A$1:$ZZ$1, 0))</f>
        <v/>
      </c>
      <c r="C258">
        <f>INDEX(resultados!$A$2:$ZZ$429, 252, MATCH($B$3, resultados!$A$1:$ZZ$1, 0))</f>
        <v/>
      </c>
    </row>
    <row r="259">
      <c r="A259">
        <f>INDEX(resultados!$A$2:$ZZ$429, 253, MATCH($B$1, resultados!$A$1:$ZZ$1, 0))</f>
        <v/>
      </c>
      <c r="B259">
        <f>INDEX(resultados!$A$2:$ZZ$429, 253, MATCH($B$2, resultados!$A$1:$ZZ$1, 0))</f>
        <v/>
      </c>
      <c r="C259">
        <f>INDEX(resultados!$A$2:$ZZ$429, 253, MATCH($B$3, resultados!$A$1:$ZZ$1, 0))</f>
        <v/>
      </c>
    </row>
    <row r="260">
      <c r="A260">
        <f>INDEX(resultados!$A$2:$ZZ$429, 254, MATCH($B$1, resultados!$A$1:$ZZ$1, 0))</f>
        <v/>
      </c>
      <c r="B260">
        <f>INDEX(resultados!$A$2:$ZZ$429, 254, MATCH($B$2, resultados!$A$1:$ZZ$1, 0))</f>
        <v/>
      </c>
      <c r="C260">
        <f>INDEX(resultados!$A$2:$ZZ$429, 254, MATCH($B$3, resultados!$A$1:$ZZ$1, 0))</f>
        <v/>
      </c>
    </row>
    <row r="261">
      <c r="A261">
        <f>INDEX(resultados!$A$2:$ZZ$429, 255, MATCH($B$1, resultados!$A$1:$ZZ$1, 0))</f>
        <v/>
      </c>
      <c r="B261">
        <f>INDEX(resultados!$A$2:$ZZ$429, 255, MATCH($B$2, resultados!$A$1:$ZZ$1, 0))</f>
        <v/>
      </c>
      <c r="C261">
        <f>INDEX(resultados!$A$2:$ZZ$429, 255, MATCH($B$3, resultados!$A$1:$ZZ$1, 0))</f>
        <v/>
      </c>
    </row>
    <row r="262">
      <c r="A262">
        <f>INDEX(resultados!$A$2:$ZZ$429, 256, MATCH($B$1, resultados!$A$1:$ZZ$1, 0))</f>
        <v/>
      </c>
      <c r="B262">
        <f>INDEX(resultados!$A$2:$ZZ$429, 256, MATCH($B$2, resultados!$A$1:$ZZ$1, 0))</f>
        <v/>
      </c>
      <c r="C262">
        <f>INDEX(resultados!$A$2:$ZZ$429, 256, MATCH($B$3, resultados!$A$1:$ZZ$1, 0))</f>
        <v/>
      </c>
    </row>
    <row r="263">
      <c r="A263">
        <f>INDEX(resultados!$A$2:$ZZ$429, 257, MATCH($B$1, resultados!$A$1:$ZZ$1, 0))</f>
        <v/>
      </c>
      <c r="B263">
        <f>INDEX(resultados!$A$2:$ZZ$429, 257, MATCH($B$2, resultados!$A$1:$ZZ$1, 0))</f>
        <v/>
      </c>
      <c r="C263">
        <f>INDEX(resultados!$A$2:$ZZ$429, 257, MATCH($B$3, resultados!$A$1:$ZZ$1, 0))</f>
        <v/>
      </c>
    </row>
    <row r="264">
      <c r="A264">
        <f>INDEX(resultados!$A$2:$ZZ$429, 258, MATCH($B$1, resultados!$A$1:$ZZ$1, 0))</f>
        <v/>
      </c>
      <c r="B264">
        <f>INDEX(resultados!$A$2:$ZZ$429, 258, MATCH($B$2, resultados!$A$1:$ZZ$1, 0))</f>
        <v/>
      </c>
      <c r="C264">
        <f>INDEX(resultados!$A$2:$ZZ$429, 258, MATCH($B$3, resultados!$A$1:$ZZ$1, 0))</f>
        <v/>
      </c>
    </row>
    <row r="265">
      <c r="A265">
        <f>INDEX(resultados!$A$2:$ZZ$429, 259, MATCH($B$1, resultados!$A$1:$ZZ$1, 0))</f>
        <v/>
      </c>
      <c r="B265">
        <f>INDEX(resultados!$A$2:$ZZ$429, 259, MATCH($B$2, resultados!$A$1:$ZZ$1, 0))</f>
        <v/>
      </c>
      <c r="C265">
        <f>INDEX(resultados!$A$2:$ZZ$429, 259, MATCH($B$3, resultados!$A$1:$ZZ$1, 0))</f>
        <v/>
      </c>
    </row>
    <row r="266">
      <c r="A266">
        <f>INDEX(resultados!$A$2:$ZZ$429, 260, MATCH($B$1, resultados!$A$1:$ZZ$1, 0))</f>
        <v/>
      </c>
      <c r="B266">
        <f>INDEX(resultados!$A$2:$ZZ$429, 260, MATCH($B$2, resultados!$A$1:$ZZ$1, 0))</f>
        <v/>
      </c>
      <c r="C266">
        <f>INDEX(resultados!$A$2:$ZZ$429, 260, MATCH($B$3, resultados!$A$1:$ZZ$1, 0))</f>
        <v/>
      </c>
    </row>
    <row r="267">
      <c r="A267">
        <f>INDEX(resultados!$A$2:$ZZ$429, 261, MATCH($B$1, resultados!$A$1:$ZZ$1, 0))</f>
        <v/>
      </c>
      <c r="B267">
        <f>INDEX(resultados!$A$2:$ZZ$429, 261, MATCH($B$2, resultados!$A$1:$ZZ$1, 0))</f>
        <v/>
      </c>
      <c r="C267">
        <f>INDEX(resultados!$A$2:$ZZ$429, 261, MATCH($B$3, resultados!$A$1:$ZZ$1, 0))</f>
        <v/>
      </c>
    </row>
    <row r="268">
      <c r="A268">
        <f>INDEX(resultados!$A$2:$ZZ$429, 262, MATCH($B$1, resultados!$A$1:$ZZ$1, 0))</f>
        <v/>
      </c>
      <c r="B268">
        <f>INDEX(resultados!$A$2:$ZZ$429, 262, MATCH($B$2, resultados!$A$1:$ZZ$1, 0))</f>
        <v/>
      </c>
      <c r="C268">
        <f>INDEX(resultados!$A$2:$ZZ$429, 262, MATCH($B$3, resultados!$A$1:$ZZ$1, 0))</f>
        <v/>
      </c>
    </row>
    <row r="269">
      <c r="A269">
        <f>INDEX(resultados!$A$2:$ZZ$429, 263, MATCH($B$1, resultados!$A$1:$ZZ$1, 0))</f>
        <v/>
      </c>
      <c r="B269">
        <f>INDEX(resultados!$A$2:$ZZ$429, 263, MATCH($B$2, resultados!$A$1:$ZZ$1, 0))</f>
        <v/>
      </c>
      <c r="C269">
        <f>INDEX(resultados!$A$2:$ZZ$429, 263, MATCH($B$3, resultados!$A$1:$ZZ$1, 0))</f>
        <v/>
      </c>
    </row>
    <row r="270">
      <c r="A270">
        <f>INDEX(resultados!$A$2:$ZZ$429, 264, MATCH($B$1, resultados!$A$1:$ZZ$1, 0))</f>
        <v/>
      </c>
      <c r="B270">
        <f>INDEX(resultados!$A$2:$ZZ$429, 264, MATCH($B$2, resultados!$A$1:$ZZ$1, 0))</f>
        <v/>
      </c>
      <c r="C270">
        <f>INDEX(resultados!$A$2:$ZZ$429, 264, MATCH($B$3, resultados!$A$1:$ZZ$1, 0))</f>
        <v/>
      </c>
    </row>
    <row r="271">
      <c r="A271">
        <f>INDEX(resultados!$A$2:$ZZ$429, 265, MATCH($B$1, resultados!$A$1:$ZZ$1, 0))</f>
        <v/>
      </c>
      <c r="B271">
        <f>INDEX(resultados!$A$2:$ZZ$429, 265, MATCH($B$2, resultados!$A$1:$ZZ$1, 0))</f>
        <v/>
      </c>
      <c r="C271">
        <f>INDEX(resultados!$A$2:$ZZ$429, 265, MATCH($B$3, resultados!$A$1:$ZZ$1, 0))</f>
        <v/>
      </c>
    </row>
    <row r="272">
      <c r="A272">
        <f>INDEX(resultados!$A$2:$ZZ$429, 266, MATCH($B$1, resultados!$A$1:$ZZ$1, 0))</f>
        <v/>
      </c>
      <c r="B272">
        <f>INDEX(resultados!$A$2:$ZZ$429, 266, MATCH($B$2, resultados!$A$1:$ZZ$1, 0))</f>
        <v/>
      </c>
      <c r="C272">
        <f>INDEX(resultados!$A$2:$ZZ$429, 266, MATCH($B$3, resultados!$A$1:$ZZ$1, 0))</f>
        <v/>
      </c>
    </row>
    <row r="273">
      <c r="A273">
        <f>INDEX(resultados!$A$2:$ZZ$429, 267, MATCH($B$1, resultados!$A$1:$ZZ$1, 0))</f>
        <v/>
      </c>
      <c r="B273">
        <f>INDEX(resultados!$A$2:$ZZ$429, 267, MATCH($B$2, resultados!$A$1:$ZZ$1, 0))</f>
        <v/>
      </c>
      <c r="C273">
        <f>INDEX(resultados!$A$2:$ZZ$429, 267, MATCH($B$3, resultados!$A$1:$ZZ$1, 0))</f>
        <v/>
      </c>
    </row>
    <row r="274">
      <c r="A274">
        <f>INDEX(resultados!$A$2:$ZZ$429, 268, MATCH($B$1, resultados!$A$1:$ZZ$1, 0))</f>
        <v/>
      </c>
      <c r="B274">
        <f>INDEX(resultados!$A$2:$ZZ$429, 268, MATCH($B$2, resultados!$A$1:$ZZ$1, 0))</f>
        <v/>
      </c>
      <c r="C274">
        <f>INDEX(resultados!$A$2:$ZZ$429, 268, MATCH($B$3, resultados!$A$1:$ZZ$1, 0))</f>
        <v/>
      </c>
    </row>
    <row r="275">
      <c r="A275">
        <f>INDEX(resultados!$A$2:$ZZ$429, 269, MATCH($B$1, resultados!$A$1:$ZZ$1, 0))</f>
        <v/>
      </c>
      <c r="B275">
        <f>INDEX(resultados!$A$2:$ZZ$429, 269, MATCH($B$2, resultados!$A$1:$ZZ$1, 0))</f>
        <v/>
      </c>
      <c r="C275">
        <f>INDEX(resultados!$A$2:$ZZ$429, 269, MATCH($B$3, resultados!$A$1:$ZZ$1, 0))</f>
        <v/>
      </c>
    </row>
    <row r="276">
      <c r="A276">
        <f>INDEX(resultados!$A$2:$ZZ$429, 270, MATCH($B$1, resultados!$A$1:$ZZ$1, 0))</f>
        <v/>
      </c>
      <c r="B276">
        <f>INDEX(resultados!$A$2:$ZZ$429, 270, MATCH($B$2, resultados!$A$1:$ZZ$1, 0))</f>
        <v/>
      </c>
      <c r="C276">
        <f>INDEX(resultados!$A$2:$ZZ$429, 270, MATCH($B$3, resultados!$A$1:$ZZ$1, 0))</f>
        <v/>
      </c>
    </row>
    <row r="277">
      <c r="A277">
        <f>INDEX(resultados!$A$2:$ZZ$429, 271, MATCH($B$1, resultados!$A$1:$ZZ$1, 0))</f>
        <v/>
      </c>
      <c r="B277">
        <f>INDEX(resultados!$A$2:$ZZ$429, 271, MATCH($B$2, resultados!$A$1:$ZZ$1, 0))</f>
        <v/>
      </c>
      <c r="C277">
        <f>INDEX(resultados!$A$2:$ZZ$429, 271, MATCH($B$3, resultados!$A$1:$ZZ$1, 0))</f>
        <v/>
      </c>
    </row>
    <row r="278">
      <c r="A278">
        <f>INDEX(resultados!$A$2:$ZZ$429, 272, MATCH($B$1, resultados!$A$1:$ZZ$1, 0))</f>
        <v/>
      </c>
      <c r="B278">
        <f>INDEX(resultados!$A$2:$ZZ$429, 272, MATCH($B$2, resultados!$A$1:$ZZ$1, 0))</f>
        <v/>
      </c>
      <c r="C278">
        <f>INDEX(resultados!$A$2:$ZZ$429, 272, MATCH($B$3, resultados!$A$1:$ZZ$1, 0))</f>
        <v/>
      </c>
    </row>
    <row r="279">
      <c r="A279">
        <f>INDEX(resultados!$A$2:$ZZ$429, 273, MATCH($B$1, resultados!$A$1:$ZZ$1, 0))</f>
        <v/>
      </c>
      <c r="B279">
        <f>INDEX(resultados!$A$2:$ZZ$429, 273, MATCH($B$2, resultados!$A$1:$ZZ$1, 0))</f>
        <v/>
      </c>
      <c r="C279">
        <f>INDEX(resultados!$A$2:$ZZ$429, 273, MATCH($B$3, resultados!$A$1:$ZZ$1, 0))</f>
        <v/>
      </c>
    </row>
    <row r="280">
      <c r="A280">
        <f>INDEX(resultados!$A$2:$ZZ$429, 274, MATCH($B$1, resultados!$A$1:$ZZ$1, 0))</f>
        <v/>
      </c>
      <c r="B280">
        <f>INDEX(resultados!$A$2:$ZZ$429, 274, MATCH($B$2, resultados!$A$1:$ZZ$1, 0))</f>
        <v/>
      </c>
      <c r="C280">
        <f>INDEX(resultados!$A$2:$ZZ$429, 274, MATCH($B$3, resultados!$A$1:$ZZ$1, 0))</f>
        <v/>
      </c>
    </row>
    <row r="281">
      <c r="A281">
        <f>INDEX(resultados!$A$2:$ZZ$429, 275, MATCH($B$1, resultados!$A$1:$ZZ$1, 0))</f>
        <v/>
      </c>
      <c r="B281">
        <f>INDEX(resultados!$A$2:$ZZ$429, 275, MATCH($B$2, resultados!$A$1:$ZZ$1, 0))</f>
        <v/>
      </c>
      <c r="C281">
        <f>INDEX(resultados!$A$2:$ZZ$429, 275, MATCH($B$3, resultados!$A$1:$ZZ$1, 0))</f>
        <v/>
      </c>
    </row>
    <row r="282">
      <c r="A282">
        <f>INDEX(resultados!$A$2:$ZZ$429, 276, MATCH($B$1, resultados!$A$1:$ZZ$1, 0))</f>
        <v/>
      </c>
      <c r="B282">
        <f>INDEX(resultados!$A$2:$ZZ$429, 276, MATCH($B$2, resultados!$A$1:$ZZ$1, 0))</f>
        <v/>
      </c>
      <c r="C282">
        <f>INDEX(resultados!$A$2:$ZZ$429, 276, MATCH($B$3, resultados!$A$1:$ZZ$1, 0))</f>
        <v/>
      </c>
    </row>
    <row r="283">
      <c r="A283">
        <f>INDEX(resultados!$A$2:$ZZ$429, 277, MATCH($B$1, resultados!$A$1:$ZZ$1, 0))</f>
        <v/>
      </c>
      <c r="B283">
        <f>INDEX(resultados!$A$2:$ZZ$429, 277, MATCH($B$2, resultados!$A$1:$ZZ$1, 0))</f>
        <v/>
      </c>
      <c r="C283">
        <f>INDEX(resultados!$A$2:$ZZ$429, 277, MATCH($B$3, resultados!$A$1:$ZZ$1, 0))</f>
        <v/>
      </c>
    </row>
    <row r="284">
      <c r="A284">
        <f>INDEX(resultados!$A$2:$ZZ$429, 278, MATCH($B$1, resultados!$A$1:$ZZ$1, 0))</f>
        <v/>
      </c>
      <c r="B284">
        <f>INDEX(resultados!$A$2:$ZZ$429, 278, MATCH($B$2, resultados!$A$1:$ZZ$1, 0))</f>
        <v/>
      </c>
      <c r="C284">
        <f>INDEX(resultados!$A$2:$ZZ$429, 278, MATCH($B$3, resultados!$A$1:$ZZ$1, 0))</f>
        <v/>
      </c>
    </row>
    <row r="285">
      <c r="A285">
        <f>INDEX(resultados!$A$2:$ZZ$429, 279, MATCH($B$1, resultados!$A$1:$ZZ$1, 0))</f>
        <v/>
      </c>
      <c r="B285">
        <f>INDEX(resultados!$A$2:$ZZ$429, 279, MATCH($B$2, resultados!$A$1:$ZZ$1, 0))</f>
        <v/>
      </c>
      <c r="C285">
        <f>INDEX(resultados!$A$2:$ZZ$429, 279, MATCH($B$3, resultados!$A$1:$ZZ$1, 0))</f>
        <v/>
      </c>
    </row>
    <row r="286">
      <c r="A286">
        <f>INDEX(resultados!$A$2:$ZZ$429, 280, MATCH($B$1, resultados!$A$1:$ZZ$1, 0))</f>
        <v/>
      </c>
      <c r="B286">
        <f>INDEX(resultados!$A$2:$ZZ$429, 280, MATCH($B$2, resultados!$A$1:$ZZ$1, 0))</f>
        <v/>
      </c>
      <c r="C286">
        <f>INDEX(resultados!$A$2:$ZZ$429, 280, MATCH($B$3, resultados!$A$1:$ZZ$1, 0))</f>
        <v/>
      </c>
    </row>
    <row r="287">
      <c r="A287">
        <f>INDEX(resultados!$A$2:$ZZ$429, 281, MATCH($B$1, resultados!$A$1:$ZZ$1, 0))</f>
        <v/>
      </c>
      <c r="B287">
        <f>INDEX(resultados!$A$2:$ZZ$429, 281, MATCH($B$2, resultados!$A$1:$ZZ$1, 0))</f>
        <v/>
      </c>
      <c r="C287">
        <f>INDEX(resultados!$A$2:$ZZ$429, 281, MATCH($B$3, resultados!$A$1:$ZZ$1, 0))</f>
        <v/>
      </c>
    </row>
    <row r="288">
      <c r="A288">
        <f>INDEX(resultados!$A$2:$ZZ$429, 282, MATCH($B$1, resultados!$A$1:$ZZ$1, 0))</f>
        <v/>
      </c>
      <c r="B288">
        <f>INDEX(resultados!$A$2:$ZZ$429, 282, MATCH($B$2, resultados!$A$1:$ZZ$1, 0))</f>
        <v/>
      </c>
      <c r="C288">
        <f>INDEX(resultados!$A$2:$ZZ$429, 282, MATCH($B$3, resultados!$A$1:$ZZ$1, 0))</f>
        <v/>
      </c>
    </row>
    <row r="289">
      <c r="A289">
        <f>INDEX(resultados!$A$2:$ZZ$429, 283, MATCH($B$1, resultados!$A$1:$ZZ$1, 0))</f>
        <v/>
      </c>
      <c r="B289">
        <f>INDEX(resultados!$A$2:$ZZ$429, 283, MATCH($B$2, resultados!$A$1:$ZZ$1, 0))</f>
        <v/>
      </c>
      <c r="C289">
        <f>INDEX(resultados!$A$2:$ZZ$429, 283, MATCH($B$3, resultados!$A$1:$ZZ$1, 0))</f>
        <v/>
      </c>
    </row>
    <row r="290">
      <c r="A290">
        <f>INDEX(resultados!$A$2:$ZZ$429, 284, MATCH($B$1, resultados!$A$1:$ZZ$1, 0))</f>
        <v/>
      </c>
      <c r="B290">
        <f>INDEX(resultados!$A$2:$ZZ$429, 284, MATCH($B$2, resultados!$A$1:$ZZ$1, 0))</f>
        <v/>
      </c>
      <c r="C290">
        <f>INDEX(resultados!$A$2:$ZZ$429, 284, MATCH($B$3, resultados!$A$1:$ZZ$1, 0))</f>
        <v/>
      </c>
    </row>
    <row r="291">
      <c r="A291">
        <f>INDEX(resultados!$A$2:$ZZ$429, 285, MATCH($B$1, resultados!$A$1:$ZZ$1, 0))</f>
        <v/>
      </c>
      <c r="B291">
        <f>INDEX(resultados!$A$2:$ZZ$429, 285, MATCH($B$2, resultados!$A$1:$ZZ$1, 0))</f>
        <v/>
      </c>
      <c r="C291">
        <f>INDEX(resultados!$A$2:$ZZ$429, 285, MATCH($B$3, resultados!$A$1:$ZZ$1, 0))</f>
        <v/>
      </c>
    </row>
    <row r="292">
      <c r="A292">
        <f>INDEX(resultados!$A$2:$ZZ$429, 286, MATCH($B$1, resultados!$A$1:$ZZ$1, 0))</f>
        <v/>
      </c>
      <c r="B292">
        <f>INDEX(resultados!$A$2:$ZZ$429, 286, MATCH($B$2, resultados!$A$1:$ZZ$1, 0))</f>
        <v/>
      </c>
      <c r="C292">
        <f>INDEX(resultados!$A$2:$ZZ$429, 286, MATCH($B$3, resultados!$A$1:$ZZ$1, 0))</f>
        <v/>
      </c>
    </row>
    <row r="293">
      <c r="A293">
        <f>INDEX(resultados!$A$2:$ZZ$429, 287, MATCH($B$1, resultados!$A$1:$ZZ$1, 0))</f>
        <v/>
      </c>
      <c r="B293">
        <f>INDEX(resultados!$A$2:$ZZ$429, 287, MATCH($B$2, resultados!$A$1:$ZZ$1, 0))</f>
        <v/>
      </c>
      <c r="C293">
        <f>INDEX(resultados!$A$2:$ZZ$429, 287, MATCH($B$3, resultados!$A$1:$ZZ$1, 0))</f>
        <v/>
      </c>
    </row>
    <row r="294">
      <c r="A294">
        <f>INDEX(resultados!$A$2:$ZZ$429, 288, MATCH($B$1, resultados!$A$1:$ZZ$1, 0))</f>
        <v/>
      </c>
      <c r="B294">
        <f>INDEX(resultados!$A$2:$ZZ$429, 288, MATCH($B$2, resultados!$A$1:$ZZ$1, 0))</f>
        <v/>
      </c>
      <c r="C294">
        <f>INDEX(resultados!$A$2:$ZZ$429, 288, MATCH($B$3, resultados!$A$1:$ZZ$1, 0))</f>
        <v/>
      </c>
    </row>
    <row r="295">
      <c r="A295">
        <f>INDEX(resultados!$A$2:$ZZ$429, 289, MATCH($B$1, resultados!$A$1:$ZZ$1, 0))</f>
        <v/>
      </c>
      <c r="B295">
        <f>INDEX(resultados!$A$2:$ZZ$429, 289, MATCH($B$2, resultados!$A$1:$ZZ$1, 0))</f>
        <v/>
      </c>
      <c r="C295">
        <f>INDEX(resultados!$A$2:$ZZ$429, 289, MATCH($B$3, resultados!$A$1:$ZZ$1, 0))</f>
        <v/>
      </c>
    </row>
    <row r="296">
      <c r="A296">
        <f>INDEX(resultados!$A$2:$ZZ$429, 290, MATCH($B$1, resultados!$A$1:$ZZ$1, 0))</f>
        <v/>
      </c>
      <c r="B296">
        <f>INDEX(resultados!$A$2:$ZZ$429, 290, MATCH($B$2, resultados!$A$1:$ZZ$1, 0))</f>
        <v/>
      </c>
      <c r="C296">
        <f>INDEX(resultados!$A$2:$ZZ$429, 290, MATCH($B$3, resultados!$A$1:$ZZ$1, 0))</f>
        <v/>
      </c>
    </row>
    <row r="297">
      <c r="A297">
        <f>INDEX(resultados!$A$2:$ZZ$429, 291, MATCH($B$1, resultados!$A$1:$ZZ$1, 0))</f>
        <v/>
      </c>
      <c r="B297">
        <f>INDEX(resultados!$A$2:$ZZ$429, 291, MATCH($B$2, resultados!$A$1:$ZZ$1, 0))</f>
        <v/>
      </c>
      <c r="C297">
        <f>INDEX(resultados!$A$2:$ZZ$429, 291, MATCH($B$3, resultados!$A$1:$ZZ$1, 0))</f>
        <v/>
      </c>
    </row>
    <row r="298">
      <c r="A298">
        <f>INDEX(resultados!$A$2:$ZZ$429, 292, MATCH($B$1, resultados!$A$1:$ZZ$1, 0))</f>
        <v/>
      </c>
      <c r="B298">
        <f>INDEX(resultados!$A$2:$ZZ$429, 292, MATCH($B$2, resultados!$A$1:$ZZ$1, 0))</f>
        <v/>
      </c>
      <c r="C298">
        <f>INDEX(resultados!$A$2:$ZZ$429, 292, MATCH($B$3, resultados!$A$1:$ZZ$1, 0))</f>
        <v/>
      </c>
    </row>
    <row r="299">
      <c r="A299">
        <f>INDEX(resultados!$A$2:$ZZ$429, 293, MATCH($B$1, resultados!$A$1:$ZZ$1, 0))</f>
        <v/>
      </c>
      <c r="B299">
        <f>INDEX(resultados!$A$2:$ZZ$429, 293, MATCH($B$2, resultados!$A$1:$ZZ$1, 0))</f>
        <v/>
      </c>
      <c r="C299">
        <f>INDEX(resultados!$A$2:$ZZ$429, 293, MATCH($B$3, resultados!$A$1:$ZZ$1, 0))</f>
        <v/>
      </c>
    </row>
    <row r="300">
      <c r="A300">
        <f>INDEX(resultados!$A$2:$ZZ$429, 294, MATCH($B$1, resultados!$A$1:$ZZ$1, 0))</f>
        <v/>
      </c>
      <c r="B300">
        <f>INDEX(resultados!$A$2:$ZZ$429, 294, MATCH($B$2, resultados!$A$1:$ZZ$1, 0))</f>
        <v/>
      </c>
      <c r="C300">
        <f>INDEX(resultados!$A$2:$ZZ$429, 294, MATCH($B$3, resultados!$A$1:$ZZ$1, 0))</f>
        <v/>
      </c>
    </row>
    <row r="301">
      <c r="A301">
        <f>INDEX(resultados!$A$2:$ZZ$429, 295, MATCH($B$1, resultados!$A$1:$ZZ$1, 0))</f>
        <v/>
      </c>
      <c r="B301">
        <f>INDEX(resultados!$A$2:$ZZ$429, 295, MATCH($B$2, resultados!$A$1:$ZZ$1, 0))</f>
        <v/>
      </c>
      <c r="C301">
        <f>INDEX(resultados!$A$2:$ZZ$429, 295, MATCH($B$3, resultados!$A$1:$ZZ$1, 0))</f>
        <v/>
      </c>
    </row>
    <row r="302">
      <c r="A302">
        <f>INDEX(resultados!$A$2:$ZZ$429, 296, MATCH($B$1, resultados!$A$1:$ZZ$1, 0))</f>
        <v/>
      </c>
      <c r="B302">
        <f>INDEX(resultados!$A$2:$ZZ$429, 296, MATCH($B$2, resultados!$A$1:$ZZ$1, 0))</f>
        <v/>
      </c>
      <c r="C302">
        <f>INDEX(resultados!$A$2:$ZZ$429, 296, MATCH($B$3, resultados!$A$1:$ZZ$1, 0))</f>
        <v/>
      </c>
    </row>
    <row r="303">
      <c r="A303">
        <f>INDEX(resultados!$A$2:$ZZ$429, 297, MATCH($B$1, resultados!$A$1:$ZZ$1, 0))</f>
        <v/>
      </c>
      <c r="B303">
        <f>INDEX(resultados!$A$2:$ZZ$429, 297, MATCH($B$2, resultados!$A$1:$ZZ$1, 0))</f>
        <v/>
      </c>
      <c r="C303">
        <f>INDEX(resultados!$A$2:$ZZ$429, 297, MATCH($B$3, resultados!$A$1:$ZZ$1, 0))</f>
        <v/>
      </c>
    </row>
    <row r="304">
      <c r="A304">
        <f>INDEX(resultados!$A$2:$ZZ$429, 298, MATCH($B$1, resultados!$A$1:$ZZ$1, 0))</f>
        <v/>
      </c>
      <c r="B304">
        <f>INDEX(resultados!$A$2:$ZZ$429, 298, MATCH($B$2, resultados!$A$1:$ZZ$1, 0))</f>
        <v/>
      </c>
      <c r="C304">
        <f>INDEX(resultados!$A$2:$ZZ$429, 298, MATCH($B$3, resultados!$A$1:$ZZ$1, 0))</f>
        <v/>
      </c>
    </row>
    <row r="305">
      <c r="A305">
        <f>INDEX(resultados!$A$2:$ZZ$429, 299, MATCH($B$1, resultados!$A$1:$ZZ$1, 0))</f>
        <v/>
      </c>
      <c r="B305">
        <f>INDEX(resultados!$A$2:$ZZ$429, 299, MATCH($B$2, resultados!$A$1:$ZZ$1, 0))</f>
        <v/>
      </c>
      <c r="C305">
        <f>INDEX(resultados!$A$2:$ZZ$429, 299, MATCH($B$3, resultados!$A$1:$ZZ$1, 0))</f>
        <v/>
      </c>
    </row>
    <row r="306">
      <c r="A306">
        <f>INDEX(resultados!$A$2:$ZZ$429, 300, MATCH($B$1, resultados!$A$1:$ZZ$1, 0))</f>
        <v/>
      </c>
      <c r="B306">
        <f>INDEX(resultados!$A$2:$ZZ$429, 300, MATCH($B$2, resultados!$A$1:$ZZ$1, 0))</f>
        <v/>
      </c>
      <c r="C306">
        <f>INDEX(resultados!$A$2:$ZZ$429, 300, MATCH($B$3, resultados!$A$1:$ZZ$1, 0))</f>
        <v/>
      </c>
    </row>
    <row r="307">
      <c r="A307">
        <f>INDEX(resultados!$A$2:$ZZ$429, 301, MATCH($B$1, resultados!$A$1:$ZZ$1, 0))</f>
        <v/>
      </c>
      <c r="B307">
        <f>INDEX(resultados!$A$2:$ZZ$429, 301, MATCH($B$2, resultados!$A$1:$ZZ$1, 0))</f>
        <v/>
      </c>
      <c r="C307">
        <f>INDEX(resultados!$A$2:$ZZ$429, 301, MATCH($B$3, resultados!$A$1:$ZZ$1, 0))</f>
        <v/>
      </c>
    </row>
    <row r="308">
      <c r="A308">
        <f>INDEX(resultados!$A$2:$ZZ$429, 302, MATCH($B$1, resultados!$A$1:$ZZ$1, 0))</f>
        <v/>
      </c>
      <c r="B308">
        <f>INDEX(resultados!$A$2:$ZZ$429, 302, MATCH($B$2, resultados!$A$1:$ZZ$1, 0))</f>
        <v/>
      </c>
      <c r="C308">
        <f>INDEX(resultados!$A$2:$ZZ$429, 302, MATCH($B$3, resultados!$A$1:$ZZ$1, 0))</f>
        <v/>
      </c>
    </row>
    <row r="309">
      <c r="A309">
        <f>INDEX(resultados!$A$2:$ZZ$429, 303, MATCH($B$1, resultados!$A$1:$ZZ$1, 0))</f>
        <v/>
      </c>
      <c r="B309">
        <f>INDEX(resultados!$A$2:$ZZ$429, 303, MATCH($B$2, resultados!$A$1:$ZZ$1, 0))</f>
        <v/>
      </c>
      <c r="C309">
        <f>INDEX(resultados!$A$2:$ZZ$429, 303, MATCH($B$3, resultados!$A$1:$ZZ$1, 0))</f>
        <v/>
      </c>
    </row>
    <row r="310">
      <c r="A310">
        <f>INDEX(resultados!$A$2:$ZZ$429, 304, MATCH($B$1, resultados!$A$1:$ZZ$1, 0))</f>
        <v/>
      </c>
      <c r="B310">
        <f>INDEX(resultados!$A$2:$ZZ$429, 304, MATCH($B$2, resultados!$A$1:$ZZ$1, 0))</f>
        <v/>
      </c>
      <c r="C310">
        <f>INDEX(resultados!$A$2:$ZZ$429, 304, MATCH($B$3, resultados!$A$1:$ZZ$1, 0))</f>
        <v/>
      </c>
    </row>
    <row r="311">
      <c r="A311">
        <f>INDEX(resultados!$A$2:$ZZ$429, 305, MATCH($B$1, resultados!$A$1:$ZZ$1, 0))</f>
        <v/>
      </c>
      <c r="B311">
        <f>INDEX(resultados!$A$2:$ZZ$429, 305, MATCH($B$2, resultados!$A$1:$ZZ$1, 0))</f>
        <v/>
      </c>
      <c r="C311">
        <f>INDEX(resultados!$A$2:$ZZ$429, 305, MATCH($B$3, resultados!$A$1:$ZZ$1, 0))</f>
        <v/>
      </c>
    </row>
    <row r="312">
      <c r="A312">
        <f>INDEX(resultados!$A$2:$ZZ$429, 306, MATCH($B$1, resultados!$A$1:$ZZ$1, 0))</f>
        <v/>
      </c>
      <c r="B312">
        <f>INDEX(resultados!$A$2:$ZZ$429, 306, MATCH($B$2, resultados!$A$1:$ZZ$1, 0))</f>
        <v/>
      </c>
      <c r="C312">
        <f>INDEX(resultados!$A$2:$ZZ$429, 306, MATCH($B$3, resultados!$A$1:$ZZ$1, 0))</f>
        <v/>
      </c>
    </row>
    <row r="313">
      <c r="A313">
        <f>INDEX(resultados!$A$2:$ZZ$429, 307, MATCH($B$1, resultados!$A$1:$ZZ$1, 0))</f>
        <v/>
      </c>
      <c r="B313">
        <f>INDEX(resultados!$A$2:$ZZ$429, 307, MATCH($B$2, resultados!$A$1:$ZZ$1, 0))</f>
        <v/>
      </c>
      <c r="C313">
        <f>INDEX(resultados!$A$2:$ZZ$429, 307, MATCH($B$3, resultados!$A$1:$ZZ$1, 0))</f>
        <v/>
      </c>
    </row>
    <row r="314">
      <c r="A314">
        <f>INDEX(resultados!$A$2:$ZZ$429, 308, MATCH($B$1, resultados!$A$1:$ZZ$1, 0))</f>
        <v/>
      </c>
      <c r="B314">
        <f>INDEX(resultados!$A$2:$ZZ$429, 308, MATCH($B$2, resultados!$A$1:$ZZ$1, 0))</f>
        <v/>
      </c>
      <c r="C314">
        <f>INDEX(resultados!$A$2:$ZZ$429, 308, MATCH($B$3, resultados!$A$1:$ZZ$1, 0))</f>
        <v/>
      </c>
    </row>
    <row r="315">
      <c r="A315">
        <f>INDEX(resultados!$A$2:$ZZ$429, 309, MATCH($B$1, resultados!$A$1:$ZZ$1, 0))</f>
        <v/>
      </c>
      <c r="B315">
        <f>INDEX(resultados!$A$2:$ZZ$429, 309, MATCH($B$2, resultados!$A$1:$ZZ$1, 0))</f>
        <v/>
      </c>
      <c r="C315">
        <f>INDEX(resultados!$A$2:$ZZ$429, 309, MATCH($B$3, resultados!$A$1:$ZZ$1, 0))</f>
        <v/>
      </c>
    </row>
    <row r="316">
      <c r="A316">
        <f>INDEX(resultados!$A$2:$ZZ$429, 310, MATCH($B$1, resultados!$A$1:$ZZ$1, 0))</f>
        <v/>
      </c>
      <c r="B316">
        <f>INDEX(resultados!$A$2:$ZZ$429, 310, MATCH($B$2, resultados!$A$1:$ZZ$1, 0))</f>
        <v/>
      </c>
      <c r="C316">
        <f>INDEX(resultados!$A$2:$ZZ$429, 310, MATCH($B$3, resultados!$A$1:$ZZ$1, 0))</f>
        <v/>
      </c>
    </row>
    <row r="317">
      <c r="A317">
        <f>INDEX(resultados!$A$2:$ZZ$429, 311, MATCH($B$1, resultados!$A$1:$ZZ$1, 0))</f>
        <v/>
      </c>
      <c r="B317">
        <f>INDEX(resultados!$A$2:$ZZ$429, 311, MATCH($B$2, resultados!$A$1:$ZZ$1, 0))</f>
        <v/>
      </c>
      <c r="C317">
        <f>INDEX(resultados!$A$2:$ZZ$429, 311, MATCH($B$3, resultados!$A$1:$ZZ$1, 0))</f>
        <v/>
      </c>
    </row>
    <row r="318">
      <c r="A318">
        <f>INDEX(resultados!$A$2:$ZZ$429, 312, MATCH($B$1, resultados!$A$1:$ZZ$1, 0))</f>
        <v/>
      </c>
      <c r="B318">
        <f>INDEX(resultados!$A$2:$ZZ$429, 312, MATCH($B$2, resultados!$A$1:$ZZ$1, 0))</f>
        <v/>
      </c>
      <c r="C318">
        <f>INDEX(resultados!$A$2:$ZZ$429, 312, MATCH($B$3, resultados!$A$1:$ZZ$1, 0))</f>
        <v/>
      </c>
    </row>
    <row r="319">
      <c r="A319">
        <f>INDEX(resultados!$A$2:$ZZ$429, 313, MATCH($B$1, resultados!$A$1:$ZZ$1, 0))</f>
        <v/>
      </c>
      <c r="B319">
        <f>INDEX(resultados!$A$2:$ZZ$429, 313, MATCH($B$2, resultados!$A$1:$ZZ$1, 0))</f>
        <v/>
      </c>
      <c r="C319">
        <f>INDEX(resultados!$A$2:$ZZ$429, 313, MATCH($B$3, resultados!$A$1:$ZZ$1, 0))</f>
        <v/>
      </c>
    </row>
    <row r="320">
      <c r="A320">
        <f>INDEX(resultados!$A$2:$ZZ$429, 314, MATCH($B$1, resultados!$A$1:$ZZ$1, 0))</f>
        <v/>
      </c>
      <c r="B320">
        <f>INDEX(resultados!$A$2:$ZZ$429, 314, MATCH($B$2, resultados!$A$1:$ZZ$1, 0))</f>
        <v/>
      </c>
      <c r="C320">
        <f>INDEX(resultados!$A$2:$ZZ$429, 314, MATCH($B$3, resultados!$A$1:$ZZ$1, 0))</f>
        <v/>
      </c>
    </row>
    <row r="321">
      <c r="A321">
        <f>INDEX(resultados!$A$2:$ZZ$429, 315, MATCH($B$1, resultados!$A$1:$ZZ$1, 0))</f>
        <v/>
      </c>
      <c r="B321">
        <f>INDEX(resultados!$A$2:$ZZ$429, 315, MATCH($B$2, resultados!$A$1:$ZZ$1, 0))</f>
        <v/>
      </c>
      <c r="C321">
        <f>INDEX(resultados!$A$2:$ZZ$429, 315, MATCH($B$3, resultados!$A$1:$ZZ$1, 0))</f>
        <v/>
      </c>
    </row>
    <row r="322">
      <c r="A322">
        <f>INDEX(resultados!$A$2:$ZZ$429, 316, MATCH($B$1, resultados!$A$1:$ZZ$1, 0))</f>
        <v/>
      </c>
      <c r="B322">
        <f>INDEX(resultados!$A$2:$ZZ$429, 316, MATCH($B$2, resultados!$A$1:$ZZ$1, 0))</f>
        <v/>
      </c>
      <c r="C322">
        <f>INDEX(resultados!$A$2:$ZZ$429, 316, MATCH($B$3, resultados!$A$1:$ZZ$1, 0))</f>
        <v/>
      </c>
    </row>
    <row r="323">
      <c r="A323">
        <f>INDEX(resultados!$A$2:$ZZ$429, 317, MATCH($B$1, resultados!$A$1:$ZZ$1, 0))</f>
        <v/>
      </c>
      <c r="B323">
        <f>INDEX(resultados!$A$2:$ZZ$429, 317, MATCH($B$2, resultados!$A$1:$ZZ$1, 0))</f>
        <v/>
      </c>
      <c r="C323">
        <f>INDEX(resultados!$A$2:$ZZ$429, 317, MATCH($B$3, resultados!$A$1:$ZZ$1, 0))</f>
        <v/>
      </c>
    </row>
    <row r="324">
      <c r="A324">
        <f>INDEX(resultados!$A$2:$ZZ$429, 318, MATCH($B$1, resultados!$A$1:$ZZ$1, 0))</f>
        <v/>
      </c>
      <c r="B324">
        <f>INDEX(resultados!$A$2:$ZZ$429, 318, MATCH($B$2, resultados!$A$1:$ZZ$1, 0))</f>
        <v/>
      </c>
      <c r="C324">
        <f>INDEX(resultados!$A$2:$ZZ$429, 318, MATCH($B$3, resultados!$A$1:$ZZ$1, 0))</f>
        <v/>
      </c>
    </row>
    <row r="325">
      <c r="A325">
        <f>INDEX(resultados!$A$2:$ZZ$429, 319, MATCH($B$1, resultados!$A$1:$ZZ$1, 0))</f>
        <v/>
      </c>
      <c r="B325">
        <f>INDEX(resultados!$A$2:$ZZ$429, 319, MATCH($B$2, resultados!$A$1:$ZZ$1, 0))</f>
        <v/>
      </c>
      <c r="C325">
        <f>INDEX(resultados!$A$2:$ZZ$429, 319, MATCH($B$3, resultados!$A$1:$ZZ$1, 0))</f>
        <v/>
      </c>
    </row>
    <row r="326">
      <c r="A326">
        <f>INDEX(resultados!$A$2:$ZZ$429, 320, MATCH($B$1, resultados!$A$1:$ZZ$1, 0))</f>
        <v/>
      </c>
      <c r="B326">
        <f>INDEX(resultados!$A$2:$ZZ$429, 320, MATCH($B$2, resultados!$A$1:$ZZ$1, 0))</f>
        <v/>
      </c>
      <c r="C326">
        <f>INDEX(resultados!$A$2:$ZZ$429, 320, MATCH($B$3, resultados!$A$1:$ZZ$1, 0))</f>
        <v/>
      </c>
    </row>
    <row r="327">
      <c r="A327">
        <f>INDEX(resultados!$A$2:$ZZ$429, 321, MATCH($B$1, resultados!$A$1:$ZZ$1, 0))</f>
        <v/>
      </c>
      <c r="B327">
        <f>INDEX(resultados!$A$2:$ZZ$429, 321, MATCH($B$2, resultados!$A$1:$ZZ$1, 0))</f>
        <v/>
      </c>
      <c r="C327">
        <f>INDEX(resultados!$A$2:$ZZ$429, 321, MATCH($B$3, resultados!$A$1:$ZZ$1, 0))</f>
        <v/>
      </c>
    </row>
    <row r="328">
      <c r="A328">
        <f>INDEX(resultados!$A$2:$ZZ$429, 322, MATCH($B$1, resultados!$A$1:$ZZ$1, 0))</f>
        <v/>
      </c>
      <c r="B328">
        <f>INDEX(resultados!$A$2:$ZZ$429, 322, MATCH($B$2, resultados!$A$1:$ZZ$1, 0))</f>
        <v/>
      </c>
      <c r="C328">
        <f>INDEX(resultados!$A$2:$ZZ$429, 322, MATCH($B$3, resultados!$A$1:$ZZ$1, 0))</f>
        <v/>
      </c>
    </row>
    <row r="329">
      <c r="A329">
        <f>INDEX(resultados!$A$2:$ZZ$429, 323, MATCH($B$1, resultados!$A$1:$ZZ$1, 0))</f>
        <v/>
      </c>
      <c r="B329">
        <f>INDEX(resultados!$A$2:$ZZ$429, 323, MATCH($B$2, resultados!$A$1:$ZZ$1, 0))</f>
        <v/>
      </c>
      <c r="C329">
        <f>INDEX(resultados!$A$2:$ZZ$429, 323, MATCH($B$3, resultados!$A$1:$ZZ$1, 0))</f>
        <v/>
      </c>
    </row>
    <row r="330">
      <c r="A330">
        <f>INDEX(resultados!$A$2:$ZZ$429, 324, MATCH($B$1, resultados!$A$1:$ZZ$1, 0))</f>
        <v/>
      </c>
      <c r="B330">
        <f>INDEX(resultados!$A$2:$ZZ$429, 324, MATCH($B$2, resultados!$A$1:$ZZ$1, 0))</f>
        <v/>
      </c>
      <c r="C330">
        <f>INDEX(resultados!$A$2:$ZZ$429, 324, MATCH($B$3, resultados!$A$1:$ZZ$1, 0))</f>
        <v/>
      </c>
    </row>
    <row r="331">
      <c r="A331">
        <f>INDEX(resultados!$A$2:$ZZ$429, 325, MATCH($B$1, resultados!$A$1:$ZZ$1, 0))</f>
        <v/>
      </c>
      <c r="B331">
        <f>INDEX(resultados!$A$2:$ZZ$429, 325, MATCH($B$2, resultados!$A$1:$ZZ$1, 0))</f>
        <v/>
      </c>
      <c r="C331">
        <f>INDEX(resultados!$A$2:$ZZ$429, 325, MATCH($B$3, resultados!$A$1:$ZZ$1, 0))</f>
        <v/>
      </c>
    </row>
    <row r="332">
      <c r="A332">
        <f>INDEX(resultados!$A$2:$ZZ$429, 326, MATCH($B$1, resultados!$A$1:$ZZ$1, 0))</f>
        <v/>
      </c>
      <c r="B332">
        <f>INDEX(resultados!$A$2:$ZZ$429, 326, MATCH($B$2, resultados!$A$1:$ZZ$1, 0))</f>
        <v/>
      </c>
      <c r="C332">
        <f>INDEX(resultados!$A$2:$ZZ$429, 326, MATCH($B$3, resultados!$A$1:$ZZ$1, 0))</f>
        <v/>
      </c>
    </row>
    <row r="333">
      <c r="A333">
        <f>INDEX(resultados!$A$2:$ZZ$429, 327, MATCH($B$1, resultados!$A$1:$ZZ$1, 0))</f>
        <v/>
      </c>
      <c r="B333">
        <f>INDEX(resultados!$A$2:$ZZ$429, 327, MATCH($B$2, resultados!$A$1:$ZZ$1, 0))</f>
        <v/>
      </c>
      <c r="C333">
        <f>INDEX(resultados!$A$2:$ZZ$429, 327, MATCH($B$3, resultados!$A$1:$ZZ$1, 0))</f>
        <v/>
      </c>
    </row>
    <row r="334">
      <c r="A334">
        <f>INDEX(resultados!$A$2:$ZZ$429, 328, MATCH($B$1, resultados!$A$1:$ZZ$1, 0))</f>
        <v/>
      </c>
      <c r="B334">
        <f>INDEX(resultados!$A$2:$ZZ$429, 328, MATCH($B$2, resultados!$A$1:$ZZ$1, 0))</f>
        <v/>
      </c>
      <c r="C334">
        <f>INDEX(resultados!$A$2:$ZZ$429, 328, MATCH($B$3, resultados!$A$1:$ZZ$1, 0))</f>
        <v/>
      </c>
    </row>
    <row r="335">
      <c r="A335">
        <f>INDEX(resultados!$A$2:$ZZ$429, 329, MATCH($B$1, resultados!$A$1:$ZZ$1, 0))</f>
        <v/>
      </c>
      <c r="B335">
        <f>INDEX(resultados!$A$2:$ZZ$429, 329, MATCH($B$2, resultados!$A$1:$ZZ$1, 0))</f>
        <v/>
      </c>
      <c r="C335">
        <f>INDEX(resultados!$A$2:$ZZ$429, 329, MATCH($B$3, resultados!$A$1:$ZZ$1, 0))</f>
        <v/>
      </c>
    </row>
    <row r="336">
      <c r="A336">
        <f>INDEX(resultados!$A$2:$ZZ$429, 330, MATCH($B$1, resultados!$A$1:$ZZ$1, 0))</f>
        <v/>
      </c>
      <c r="B336">
        <f>INDEX(resultados!$A$2:$ZZ$429, 330, MATCH($B$2, resultados!$A$1:$ZZ$1, 0))</f>
        <v/>
      </c>
      <c r="C336">
        <f>INDEX(resultados!$A$2:$ZZ$429, 330, MATCH($B$3, resultados!$A$1:$ZZ$1, 0))</f>
        <v/>
      </c>
    </row>
    <row r="337">
      <c r="A337">
        <f>INDEX(resultados!$A$2:$ZZ$429, 331, MATCH($B$1, resultados!$A$1:$ZZ$1, 0))</f>
        <v/>
      </c>
      <c r="B337">
        <f>INDEX(resultados!$A$2:$ZZ$429, 331, MATCH($B$2, resultados!$A$1:$ZZ$1, 0))</f>
        <v/>
      </c>
      <c r="C337">
        <f>INDEX(resultados!$A$2:$ZZ$429, 331, MATCH($B$3, resultados!$A$1:$ZZ$1, 0))</f>
        <v/>
      </c>
    </row>
    <row r="338">
      <c r="A338">
        <f>INDEX(resultados!$A$2:$ZZ$429, 332, MATCH($B$1, resultados!$A$1:$ZZ$1, 0))</f>
        <v/>
      </c>
      <c r="B338">
        <f>INDEX(resultados!$A$2:$ZZ$429, 332, MATCH($B$2, resultados!$A$1:$ZZ$1, 0))</f>
        <v/>
      </c>
      <c r="C338">
        <f>INDEX(resultados!$A$2:$ZZ$429, 332, MATCH($B$3, resultados!$A$1:$ZZ$1, 0))</f>
        <v/>
      </c>
    </row>
    <row r="339">
      <c r="A339">
        <f>INDEX(resultados!$A$2:$ZZ$429, 333, MATCH($B$1, resultados!$A$1:$ZZ$1, 0))</f>
        <v/>
      </c>
      <c r="B339">
        <f>INDEX(resultados!$A$2:$ZZ$429, 333, MATCH($B$2, resultados!$A$1:$ZZ$1, 0))</f>
        <v/>
      </c>
      <c r="C339">
        <f>INDEX(resultados!$A$2:$ZZ$429, 333, MATCH($B$3, resultados!$A$1:$ZZ$1, 0))</f>
        <v/>
      </c>
    </row>
    <row r="340">
      <c r="A340">
        <f>INDEX(resultados!$A$2:$ZZ$429, 334, MATCH($B$1, resultados!$A$1:$ZZ$1, 0))</f>
        <v/>
      </c>
      <c r="B340">
        <f>INDEX(resultados!$A$2:$ZZ$429, 334, MATCH($B$2, resultados!$A$1:$ZZ$1, 0))</f>
        <v/>
      </c>
      <c r="C340">
        <f>INDEX(resultados!$A$2:$ZZ$429, 334, MATCH($B$3, resultados!$A$1:$ZZ$1, 0))</f>
        <v/>
      </c>
    </row>
    <row r="341">
      <c r="A341">
        <f>INDEX(resultados!$A$2:$ZZ$429, 335, MATCH($B$1, resultados!$A$1:$ZZ$1, 0))</f>
        <v/>
      </c>
      <c r="B341">
        <f>INDEX(resultados!$A$2:$ZZ$429, 335, MATCH($B$2, resultados!$A$1:$ZZ$1, 0))</f>
        <v/>
      </c>
      <c r="C341">
        <f>INDEX(resultados!$A$2:$ZZ$429, 335, MATCH($B$3, resultados!$A$1:$ZZ$1, 0))</f>
        <v/>
      </c>
    </row>
    <row r="342">
      <c r="A342">
        <f>INDEX(resultados!$A$2:$ZZ$429, 336, MATCH($B$1, resultados!$A$1:$ZZ$1, 0))</f>
        <v/>
      </c>
      <c r="B342">
        <f>INDEX(resultados!$A$2:$ZZ$429, 336, MATCH($B$2, resultados!$A$1:$ZZ$1, 0))</f>
        <v/>
      </c>
      <c r="C342">
        <f>INDEX(resultados!$A$2:$ZZ$429, 336, MATCH($B$3, resultados!$A$1:$ZZ$1, 0))</f>
        <v/>
      </c>
    </row>
    <row r="343">
      <c r="A343">
        <f>INDEX(resultados!$A$2:$ZZ$429, 337, MATCH($B$1, resultados!$A$1:$ZZ$1, 0))</f>
        <v/>
      </c>
      <c r="B343">
        <f>INDEX(resultados!$A$2:$ZZ$429, 337, MATCH($B$2, resultados!$A$1:$ZZ$1, 0))</f>
        <v/>
      </c>
      <c r="C343">
        <f>INDEX(resultados!$A$2:$ZZ$429, 337, MATCH($B$3, resultados!$A$1:$ZZ$1, 0))</f>
        <v/>
      </c>
    </row>
    <row r="344">
      <c r="A344">
        <f>INDEX(resultados!$A$2:$ZZ$429, 338, MATCH($B$1, resultados!$A$1:$ZZ$1, 0))</f>
        <v/>
      </c>
      <c r="B344">
        <f>INDEX(resultados!$A$2:$ZZ$429, 338, MATCH($B$2, resultados!$A$1:$ZZ$1, 0))</f>
        <v/>
      </c>
      <c r="C344">
        <f>INDEX(resultados!$A$2:$ZZ$429, 338, MATCH($B$3, resultados!$A$1:$ZZ$1, 0))</f>
        <v/>
      </c>
    </row>
    <row r="345">
      <c r="A345">
        <f>INDEX(resultados!$A$2:$ZZ$429, 339, MATCH($B$1, resultados!$A$1:$ZZ$1, 0))</f>
        <v/>
      </c>
      <c r="B345">
        <f>INDEX(resultados!$A$2:$ZZ$429, 339, MATCH($B$2, resultados!$A$1:$ZZ$1, 0))</f>
        <v/>
      </c>
      <c r="C345">
        <f>INDEX(resultados!$A$2:$ZZ$429, 339, MATCH($B$3, resultados!$A$1:$ZZ$1, 0))</f>
        <v/>
      </c>
    </row>
    <row r="346">
      <c r="A346">
        <f>INDEX(resultados!$A$2:$ZZ$429, 340, MATCH($B$1, resultados!$A$1:$ZZ$1, 0))</f>
        <v/>
      </c>
      <c r="B346">
        <f>INDEX(resultados!$A$2:$ZZ$429, 340, MATCH($B$2, resultados!$A$1:$ZZ$1, 0))</f>
        <v/>
      </c>
      <c r="C346">
        <f>INDEX(resultados!$A$2:$ZZ$429, 340, MATCH($B$3, resultados!$A$1:$ZZ$1, 0))</f>
        <v/>
      </c>
    </row>
    <row r="347">
      <c r="A347">
        <f>INDEX(resultados!$A$2:$ZZ$429, 341, MATCH($B$1, resultados!$A$1:$ZZ$1, 0))</f>
        <v/>
      </c>
      <c r="B347">
        <f>INDEX(resultados!$A$2:$ZZ$429, 341, MATCH($B$2, resultados!$A$1:$ZZ$1, 0))</f>
        <v/>
      </c>
      <c r="C347">
        <f>INDEX(resultados!$A$2:$ZZ$429, 341, MATCH($B$3, resultados!$A$1:$ZZ$1, 0))</f>
        <v/>
      </c>
    </row>
    <row r="348">
      <c r="A348">
        <f>INDEX(resultados!$A$2:$ZZ$429, 342, MATCH($B$1, resultados!$A$1:$ZZ$1, 0))</f>
        <v/>
      </c>
      <c r="B348">
        <f>INDEX(resultados!$A$2:$ZZ$429, 342, MATCH($B$2, resultados!$A$1:$ZZ$1, 0))</f>
        <v/>
      </c>
      <c r="C348">
        <f>INDEX(resultados!$A$2:$ZZ$429, 342, MATCH($B$3, resultados!$A$1:$ZZ$1, 0))</f>
        <v/>
      </c>
    </row>
    <row r="349">
      <c r="A349">
        <f>INDEX(resultados!$A$2:$ZZ$429, 343, MATCH($B$1, resultados!$A$1:$ZZ$1, 0))</f>
        <v/>
      </c>
      <c r="B349">
        <f>INDEX(resultados!$A$2:$ZZ$429, 343, MATCH($B$2, resultados!$A$1:$ZZ$1, 0))</f>
        <v/>
      </c>
      <c r="C349">
        <f>INDEX(resultados!$A$2:$ZZ$429, 343, MATCH($B$3, resultados!$A$1:$ZZ$1, 0))</f>
        <v/>
      </c>
    </row>
    <row r="350">
      <c r="A350">
        <f>INDEX(resultados!$A$2:$ZZ$429, 344, MATCH($B$1, resultados!$A$1:$ZZ$1, 0))</f>
        <v/>
      </c>
      <c r="B350">
        <f>INDEX(resultados!$A$2:$ZZ$429, 344, MATCH($B$2, resultados!$A$1:$ZZ$1, 0))</f>
        <v/>
      </c>
      <c r="C350">
        <f>INDEX(resultados!$A$2:$ZZ$429, 344, MATCH($B$3, resultados!$A$1:$ZZ$1, 0))</f>
        <v/>
      </c>
    </row>
    <row r="351">
      <c r="A351">
        <f>INDEX(resultados!$A$2:$ZZ$429, 345, MATCH($B$1, resultados!$A$1:$ZZ$1, 0))</f>
        <v/>
      </c>
      <c r="B351">
        <f>INDEX(resultados!$A$2:$ZZ$429, 345, MATCH($B$2, resultados!$A$1:$ZZ$1, 0))</f>
        <v/>
      </c>
      <c r="C351">
        <f>INDEX(resultados!$A$2:$ZZ$429, 345, MATCH($B$3, resultados!$A$1:$ZZ$1, 0))</f>
        <v/>
      </c>
    </row>
    <row r="352">
      <c r="A352">
        <f>INDEX(resultados!$A$2:$ZZ$429, 346, MATCH($B$1, resultados!$A$1:$ZZ$1, 0))</f>
        <v/>
      </c>
      <c r="B352">
        <f>INDEX(resultados!$A$2:$ZZ$429, 346, MATCH($B$2, resultados!$A$1:$ZZ$1, 0))</f>
        <v/>
      </c>
      <c r="C352">
        <f>INDEX(resultados!$A$2:$ZZ$429, 346, MATCH($B$3, resultados!$A$1:$ZZ$1, 0))</f>
        <v/>
      </c>
    </row>
    <row r="353">
      <c r="A353">
        <f>INDEX(resultados!$A$2:$ZZ$429, 347, MATCH($B$1, resultados!$A$1:$ZZ$1, 0))</f>
        <v/>
      </c>
      <c r="B353">
        <f>INDEX(resultados!$A$2:$ZZ$429, 347, MATCH($B$2, resultados!$A$1:$ZZ$1, 0))</f>
        <v/>
      </c>
      <c r="C353">
        <f>INDEX(resultados!$A$2:$ZZ$429, 347, MATCH($B$3, resultados!$A$1:$ZZ$1, 0))</f>
        <v/>
      </c>
    </row>
    <row r="354">
      <c r="A354">
        <f>INDEX(resultados!$A$2:$ZZ$429, 348, MATCH($B$1, resultados!$A$1:$ZZ$1, 0))</f>
        <v/>
      </c>
      <c r="B354">
        <f>INDEX(resultados!$A$2:$ZZ$429, 348, MATCH($B$2, resultados!$A$1:$ZZ$1, 0))</f>
        <v/>
      </c>
      <c r="C354">
        <f>INDEX(resultados!$A$2:$ZZ$429, 348, MATCH($B$3, resultados!$A$1:$ZZ$1, 0))</f>
        <v/>
      </c>
    </row>
    <row r="355">
      <c r="A355">
        <f>INDEX(resultados!$A$2:$ZZ$429, 349, MATCH($B$1, resultados!$A$1:$ZZ$1, 0))</f>
        <v/>
      </c>
      <c r="B355">
        <f>INDEX(resultados!$A$2:$ZZ$429, 349, MATCH($B$2, resultados!$A$1:$ZZ$1, 0))</f>
        <v/>
      </c>
      <c r="C355">
        <f>INDEX(resultados!$A$2:$ZZ$429, 349, MATCH($B$3, resultados!$A$1:$ZZ$1, 0))</f>
        <v/>
      </c>
    </row>
    <row r="356">
      <c r="A356">
        <f>INDEX(resultados!$A$2:$ZZ$429, 350, MATCH($B$1, resultados!$A$1:$ZZ$1, 0))</f>
        <v/>
      </c>
      <c r="B356">
        <f>INDEX(resultados!$A$2:$ZZ$429, 350, MATCH($B$2, resultados!$A$1:$ZZ$1, 0))</f>
        <v/>
      </c>
      <c r="C356">
        <f>INDEX(resultados!$A$2:$ZZ$429, 350, MATCH($B$3, resultados!$A$1:$ZZ$1, 0))</f>
        <v/>
      </c>
    </row>
    <row r="357">
      <c r="A357">
        <f>INDEX(resultados!$A$2:$ZZ$429, 351, MATCH($B$1, resultados!$A$1:$ZZ$1, 0))</f>
        <v/>
      </c>
      <c r="B357">
        <f>INDEX(resultados!$A$2:$ZZ$429, 351, MATCH($B$2, resultados!$A$1:$ZZ$1, 0))</f>
        <v/>
      </c>
      <c r="C357">
        <f>INDEX(resultados!$A$2:$ZZ$429, 351, MATCH($B$3, resultados!$A$1:$ZZ$1, 0))</f>
        <v/>
      </c>
    </row>
    <row r="358">
      <c r="A358">
        <f>INDEX(resultados!$A$2:$ZZ$429, 352, MATCH($B$1, resultados!$A$1:$ZZ$1, 0))</f>
        <v/>
      </c>
      <c r="B358">
        <f>INDEX(resultados!$A$2:$ZZ$429, 352, MATCH($B$2, resultados!$A$1:$ZZ$1, 0))</f>
        <v/>
      </c>
      <c r="C358">
        <f>INDEX(resultados!$A$2:$ZZ$429, 352, MATCH($B$3, resultados!$A$1:$ZZ$1, 0))</f>
        <v/>
      </c>
    </row>
    <row r="359">
      <c r="A359">
        <f>INDEX(resultados!$A$2:$ZZ$429, 353, MATCH($B$1, resultados!$A$1:$ZZ$1, 0))</f>
        <v/>
      </c>
      <c r="B359">
        <f>INDEX(resultados!$A$2:$ZZ$429, 353, MATCH($B$2, resultados!$A$1:$ZZ$1, 0))</f>
        <v/>
      </c>
      <c r="C359">
        <f>INDEX(resultados!$A$2:$ZZ$429, 353, MATCH($B$3, resultados!$A$1:$ZZ$1, 0))</f>
        <v/>
      </c>
    </row>
    <row r="360">
      <c r="A360">
        <f>INDEX(resultados!$A$2:$ZZ$429, 354, MATCH($B$1, resultados!$A$1:$ZZ$1, 0))</f>
        <v/>
      </c>
      <c r="B360">
        <f>INDEX(resultados!$A$2:$ZZ$429, 354, MATCH($B$2, resultados!$A$1:$ZZ$1, 0))</f>
        <v/>
      </c>
      <c r="C360">
        <f>INDEX(resultados!$A$2:$ZZ$429, 354, MATCH($B$3, resultados!$A$1:$ZZ$1, 0))</f>
        <v/>
      </c>
    </row>
    <row r="361">
      <c r="A361">
        <f>INDEX(resultados!$A$2:$ZZ$429, 355, MATCH($B$1, resultados!$A$1:$ZZ$1, 0))</f>
        <v/>
      </c>
      <c r="B361">
        <f>INDEX(resultados!$A$2:$ZZ$429, 355, MATCH($B$2, resultados!$A$1:$ZZ$1, 0))</f>
        <v/>
      </c>
      <c r="C361">
        <f>INDEX(resultados!$A$2:$ZZ$429, 355, MATCH($B$3, resultados!$A$1:$ZZ$1, 0))</f>
        <v/>
      </c>
    </row>
    <row r="362">
      <c r="A362">
        <f>INDEX(resultados!$A$2:$ZZ$429, 356, MATCH($B$1, resultados!$A$1:$ZZ$1, 0))</f>
        <v/>
      </c>
      <c r="B362">
        <f>INDEX(resultados!$A$2:$ZZ$429, 356, MATCH($B$2, resultados!$A$1:$ZZ$1, 0))</f>
        <v/>
      </c>
      <c r="C362">
        <f>INDEX(resultados!$A$2:$ZZ$429, 356, MATCH($B$3, resultados!$A$1:$ZZ$1, 0))</f>
        <v/>
      </c>
    </row>
    <row r="363">
      <c r="A363">
        <f>INDEX(resultados!$A$2:$ZZ$429, 357, MATCH($B$1, resultados!$A$1:$ZZ$1, 0))</f>
        <v/>
      </c>
      <c r="B363">
        <f>INDEX(resultados!$A$2:$ZZ$429, 357, MATCH($B$2, resultados!$A$1:$ZZ$1, 0))</f>
        <v/>
      </c>
      <c r="C363">
        <f>INDEX(resultados!$A$2:$ZZ$429, 357, MATCH($B$3, resultados!$A$1:$ZZ$1, 0))</f>
        <v/>
      </c>
    </row>
    <row r="364">
      <c r="A364">
        <f>INDEX(resultados!$A$2:$ZZ$429, 358, MATCH($B$1, resultados!$A$1:$ZZ$1, 0))</f>
        <v/>
      </c>
      <c r="B364">
        <f>INDEX(resultados!$A$2:$ZZ$429, 358, MATCH($B$2, resultados!$A$1:$ZZ$1, 0))</f>
        <v/>
      </c>
      <c r="C364">
        <f>INDEX(resultados!$A$2:$ZZ$429, 358, MATCH($B$3, resultados!$A$1:$ZZ$1, 0))</f>
        <v/>
      </c>
    </row>
    <row r="365">
      <c r="A365">
        <f>INDEX(resultados!$A$2:$ZZ$429, 359, MATCH($B$1, resultados!$A$1:$ZZ$1, 0))</f>
        <v/>
      </c>
      <c r="B365">
        <f>INDEX(resultados!$A$2:$ZZ$429, 359, MATCH($B$2, resultados!$A$1:$ZZ$1, 0))</f>
        <v/>
      </c>
      <c r="C365">
        <f>INDEX(resultados!$A$2:$ZZ$429, 359, MATCH($B$3, resultados!$A$1:$ZZ$1, 0))</f>
        <v/>
      </c>
    </row>
    <row r="366">
      <c r="A366">
        <f>INDEX(resultados!$A$2:$ZZ$429, 360, MATCH($B$1, resultados!$A$1:$ZZ$1, 0))</f>
        <v/>
      </c>
      <c r="B366">
        <f>INDEX(resultados!$A$2:$ZZ$429, 360, MATCH($B$2, resultados!$A$1:$ZZ$1, 0))</f>
        <v/>
      </c>
      <c r="C366">
        <f>INDEX(resultados!$A$2:$ZZ$429, 360, MATCH($B$3, resultados!$A$1:$ZZ$1, 0))</f>
        <v/>
      </c>
    </row>
    <row r="367">
      <c r="A367">
        <f>INDEX(resultados!$A$2:$ZZ$429, 361, MATCH($B$1, resultados!$A$1:$ZZ$1, 0))</f>
        <v/>
      </c>
      <c r="B367">
        <f>INDEX(resultados!$A$2:$ZZ$429, 361, MATCH($B$2, resultados!$A$1:$ZZ$1, 0))</f>
        <v/>
      </c>
      <c r="C367">
        <f>INDEX(resultados!$A$2:$ZZ$429, 361, MATCH($B$3, resultados!$A$1:$ZZ$1, 0))</f>
        <v/>
      </c>
    </row>
    <row r="368">
      <c r="A368">
        <f>INDEX(resultados!$A$2:$ZZ$429, 362, MATCH($B$1, resultados!$A$1:$ZZ$1, 0))</f>
        <v/>
      </c>
      <c r="B368">
        <f>INDEX(resultados!$A$2:$ZZ$429, 362, MATCH($B$2, resultados!$A$1:$ZZ$1, 0))</f>
        <v/>
      </c>
      <c r="C368">
        <f>INDEX(resultados!$A$2:$ZZ$429, 362, MATCH($B$3, resultados!$A$1:$ZZ$1, 0))</f>
        <v/>
      </c>
    </row>
    <row r="369">
      <c r="A369">
        <f>INDEX(resultados!$A$2:$ZZ$429, 363, MATCH($B$1, resultados!$A$1:$ZZ$1, 0))</f>
        <v/>
      </c>
      <c r="B369">
        <f>INDEX(resultados!$A$2:$ZZ$429, 363, MATCH($B$2, resultados!$A$1:$ZZ$1, 0))</f>
        <v/>
      </c>
      <c r="C369">
        <f>INDEX(resultados!$A$2:$ZZ$429, 363, MATCH($B$3, resultados!$A$1:$ZZ$1, 0))</f>
        <v/>
      </c>
    </row>
    <row r="370">
      <c r="A370">
        <f>INDEX(resultados!$A$2:$ZZ$429, 364, MATCH($B$1, resultados!$A$1:$ZZ$1, 0))</f>
        <v/>
      </c>
      <c r="B370">
        <f>INDEX(resultados!$A$2:$ZZ$429, 364, MATCH($B$2, resultados!$A$1:$ZZ$1, 0))</f>
        <v/>
      </c>
      <c r="C370">
        <f>INDEX(resultados!$A$2:$ZZ$429, 364, MATCH($B$3, resultados!$A$1:$ZZ$1, 0))</f>
        <v/>
      </c>
    </row>
    <row r="371">
      <c r="A371">
        <f>INDEX(resultados!$A$2:$ZZ$429, 365, MATCH($B$1, resultados!$A$1:$ZZ$1, 0))</f>
        <v/>
      </c>
      <c r="B371">
        <f>INDEX(resultados!$A$2:$ZZ$429, 365, MATCH($B$2, resultados!$A$1:$ZZ$1, 0))</f>
        <v/>
      </c>
      <c r="C371">
        <f>INDEX(resultados!$A$2:$ZZ$429, 365, MATCH($B$3, resultados!$A$1:$ZZ$1, 0))</f>
        <v/>
      </c>
    </row>
    <row r="372">
      <c r="A372">
        <f>INDEX(resultados!$A$2:$ZZ$429, 366, MATCH($B$1, resultados!$A$1:$ZZ$1, 0))</f>
        <v/>
      </c>
      <c r="B372">
        <f>INDEX(resultados!$A$2:$ZZ$429, 366, MATCH($B$2, resultados!$A$1:$ZZ$1, 0))</f>
        <v/>
      </c>
      <c r="C372">
        <f>INDEX(resultados!$A$2:$ZZ$429, 366, MATCH($B$3, resultados!$A$1:$ZZ$1, 0))</f>
        <v/>
      </c>
    </row>
    <row r="373">
      <c r="A373">
        <f>INDEX(resultados!$A$2:$ZZ$429, 367, MATCH($B$1, resultados!$A$1:$ZZ$1, 0))</f>
        <v/>
      </c>
      <c r="B373">
        <f>INDEX(resultados!$A$2:$ZZ$429, 367, MATCH($B$2, resultados!$A$1:$ZZ$1, 0))</f>
        <v/>
      </c>
      <c r="C373">
        <f>INDEX(resultados!$A$2:$ZZ$429, 367, MATCH($B$3, resultados!$A$1:$ZZ$1, 0))</f>
        <v/>
      </c>
    </row>
    <row r="374">
      <c r="A374">
        <f>INDEX(resultados!$A$2:$ZZ$429, 368, MATCH($B$1, resultados!$A$1:$ZZ$1, 0))</f>
        <v/>
      </c>
      <c r="B374">
        <f>INDEX(resultados!$A$2:$ZZ$429, 368, MATCH($B$2, resultados!$A$1:$ZZ$1, 0))</f>
        <v/>
      </c>
      <c r="C374">
        <f>INDEX(resultados!$A$2:$ZZ$429, 368, MATCH($B$3, resultados!$A$1:$ZZ$1, 0))</f>
        <v/>
      </c>
    </row>
    <row r="375">
      <c r="A375">
        <f>INDEX(resultados!$A$2:$ZZ$429, 369, MATCH($B$1, resultados!$A$1:$ZZ$1, 0))</f>
        <v/>
      </c>
      <c r="B375">
        <f>INDEX(resultados!$A$2:$ZZ$429, 369, MATCH($B$2, resultados!$A$1:$ZZ$1, 0))</f>
        <v/>
      </c>
      <c r="C375">
        <f>INDEX(resultados!$A$2:$ZZ$429, 369, MATCH($B$3, resultados!$A$1:$ZZ$1, 0))</f>
        <v/>
      </c>
    </row>
    <row r="376">
      <c r="A376">
        <f>INDEX(resultados!$A$2:$ZZ$429, 370, MATCH($B$1, resultados!$A$1:$ZZ$1, 0))</f>
        <v/>
      </c>
      <c r="B376">
        <f>INDEX(resultados!$A$2:$ZZ$429, 370, MATCH($B$2, resultados!$A$1:$ZZ$1, 0))</f>
        <v/>
      </c>
      <c r="C376">
        <f>INDEX(resultados!$A$2:$ZZ$429, 370, MATCH($B$3, resultados!$A$1:$ZZ$1, 0))</f>
        <v/>
      </c>
    </row>
    <row r="377">
      <c r="A377">
        <f>INDEX(resultados!$A$2:$ZZ$429, 371, MATCH($B$1, resultados!$A$1:$ZZ$1, 0))</f>
        <v/>
      </c>
      <c r="B377">
        <f>INDEX(resultados!$A$2:$ZZ$429, 371, MATCH($B$2, resultados!$A$1:$ZZ$1, 0))</f>
        <v/>
      </c>
      <c r="C377">
        <f>INDEX(resultados!$A$2:$ZZ$429, 371, MATCH($B$3, resultados!$A$1:$ZZ$1, 0))</f>
        <v/>
      </c>
    </row>
    <row r="378">
      <c r="A378">
        <f>INDEX(resultados!$A$2:$ZZ$429, 372, MATCH($B$1, resultados!$A$1:$ZZ$1, 0))</f>
        <v/>
      </c>
      <c r="B378">
        <f>INDEX(resultados!$A$2:$ZZ$429, 372, MATCH($B$2, resultados!$A$1:$ZZ$1, 0))</f>
        <v/>
      </c>
      <c r="C378">
        <f>INDEX(resultados!$A$2:$ZZ$429, 372, MATCH($B$3, resultados!$A$1:$ZZ$1, 0))</f>
        <v/>
      </c>
    </row>
    <row r="379">
      <c r="A379">
        <f>INDEX(resultados!$A$2:$ZZ$429, 373, MATCH($B$1, resultados!$A$1:$ZZ$1, 0))</f>
        <v/>
      </c>
      <c r="B379">
        <f>INDEX(resultados!$A$2:$ZZ$429, 373, MATCH($B$2, resultados!$A$1:$ZZ$1, 0))</f>
        <v/>
      </c>
      <c r="C379">
        <f>INDEX(resultados!$A$2:$ZZ$429, 373, MATCH($B$3, resultados!$A$1:$ZZ$1, 0))</f>
        <v/>
      </c>
    </row>
    <row r="380">
      <c r="A380">
        <f>INDEX(resultados!$A$2:$ZZ$429, 374, MATCH($B$1, resultados!$A$1:$ZZ$1, 0))</f>
        <v/>
      </c>
      <c r="B380">
        <f>INDEX(resultados!$A$2:$ZZ$429, 374, MATCH($B$2, resultados!$A$1:$ZZ$1, 0))</f>
        <v/>
      </c>
      <c r="C380">
        <f>INDEX(resultados!$A$2:$ZZ$429, 374, MATCH($B$3, resultados!$A$1:$ZZ$1, 0))</f>
        <v/>
      </c>
    </row>
    <row r="381">
      <c r="A381">
        <f>INDEX(resultados!$A$2:$ZZ$429, 375, MATCH($B$1, resultados!$A$1:$ZZ$1, 0))</f>
        <v/>
      </c>
      <c r="B381">
        <f>INDEX(resultados!$A$2:$ZZ$429, 375, MATCH($B$2, resultados!$A$1:$ZZ$1, 0))</f>
        <v/>
      </c>
      <c r="C381">
        <f>INDEX(resultados!$A$2:$ZZ$429, 375, MATCH($B$3, resultados!$A$1:$ZZ$1, 0))</f>
        <v/>
      </c>
    </row>
    <row r="382">
      <c r="A382">
        <f>INDEX(resultados!$A$2:$ZZ$429, 376, MATCH($B$1, resultados!$A$1:$ZZ$1, 0))</f>
        <v/>
      </c>
      <c r="B382">
        <f>INDEX(resultados!$A$2:$ZZ$429, 376, MATCH($B$2, resultados!$A$1:$ZZ$1, 0))</f>
        <v/>
      </c>
      <c r="C382">
        <f>INDEX(resultados!$A$2:$ZZ$429, 376, MATCH($B$3, resultados!$A$1:$ZZ$1, 0))</f>
        <v/>
      </c>
    </row>
    <row r="383">
      <c r="A383">
        <f>INDEX(resultados!$A$2:$ZZ$429, 377, MATCH($B$1, resultados!$A$1:$ZZ$1, 0))</f>
        <v/>
      </c>
      <c r="B383">
        <f>INDEX(resultados!$A$2:$ZZ$429, 377, MATCH($B$2, resultados!$A$1:$ZZ$1, 0))</f>
        <v/>
      </c>
      <c r="C383">
        <f>INDEX(resultados!$A$2:$ZZ$429, 377, MATCH($B$3, resultados!$A$1:$ZZ$1, 0))</f>
        <v/>
      </c>
    </row>
    <row r="384">
      <c r="A384">
        <f>INDEX(resultados!$A$2:$ZZ$429, 378, MATCH($B$1, resultados!$A$1:$ZZ$1, 0))</f>
        <v/>
      </c>
      <c r="B384">
        <f>INDEX(resultados!$A$2:$ZZ$429, 378, MATCH($B$2, resultados!$A$1:$ZZ$1, 0))</f>
        <v/>
      </c>
      <c r="C384">
        <f>INDEX(resultados!$A$2:$ZZ$429, 378, MATCH($B$3, resultados!$A$1:$ZZ$1, 0))</f>
        <v/>
      </c>
    </row>
    <row r="385">
      <c r="A385">
        <f>INDEX(resultados!$A$2:$ZZ$429, 379, MATCH($B$1, resultados!$A$1:$ZZ$1, 0))</f>
        <v/>
      </c>
      <c r="B385">
        <f>INDEX(resultados!$A$2:$ZZ$429, 379, MATCH($B$2, resultados!$A$1:$ZZ$1, 0))</f>
        <v/>
      </c>
      <c r="C385">
        <f>INDEX(resultados!$A$2:$ZZ$429, 379, MATCH($B$3, resultados!$A$1:$ZZ$1, 0))</f>
        <v/>
      </c>
    </row>
    <row r="386">
      <c r="A386">
        <f>INDEX(resultados!$A$2:$ZZ$429, 380, MATCH($B$1, resultados!$A$1:$ZZ$1, 0))</f>
        <v/>
      </c>
      <c r="B386">
        <f>INDEX(resultados!$A$2:$ZZ$429, 380, MATCH($B$2, resultados!$A$1:$ZZ$1, 0))</f>
        <v/>
      </c>
      <c r="C386">
        <f>INDEX(resultados!$A$2:$ZZ$429, 380, MATCH($B$3, resultados!$A$1:$ZZ$1, 0))</f>
        <v/>
      </c>
    </row>
    <row r="387">
      <c r="A387">
        <f>INDEX(resultados!$A$2:$ZZ$429, 381, MATCH($B$1, resultados!$A$1:$ZZ$1, 0))</f>
        <v/>
      </c>
      <c r="B387">
        <f>INDEX(resultados!$A$2:$ZZ$429, 381, MATCH($B$2, resultados!$A$1:$ZZ$1, 0))</f>
        <v/>
      </c>
      <c r="C387">
        <f>INDEX(resultados!$A$2:$ZZ$429, 381, MATCH($B$3, resultados!$A$1:$ZZ$1, 0))</f>
        <v/>
      </c>
    </row>
    <row r="388">
      <c r="A388">
        <f>INDEX(resultados!$A$2:$ZZ$429, 382, MATCH($B$1, resultados!$A$1:$ZZ$1, 0))</f>
        <v/>
      </c>
      <c r="B388">
        <f>INDEX(resultados!$A$2:$ZZ$429, 382, MATCH($B$2, resultados!$A$1:$ZZ$1, 0))</f>
        <v/>
      </c>
      <c r="C388">
        <f>INDEX(resultados!$A$2:$ZZ$429, 382, MATCH($B$3, resultados!$A$1:$ZZ$1, 0))</f>
        <v/>
      </c>
    </row>
    <row r="389">
      <c r="A389">
        <f>INDEX(resultados!$A$2:$ZZ$429, 383, MATCH($B$1, resultados!$A$1:$ZZ$1, 0))</f>
        <v/>
      </c>
      <c r="B389">
        <f>INDEX(resultados!$A$2:$ZZ$429, 383, MATCH($B$2, resultados!$A$1:$ZZ$1, 0))</f>
        <v/>
      </c>
      <c r="C389">
        <f>INDEX(resultados!$A$2:$ZZ$429, 383, MATCH($B$3, resultados!$A$1:$ZZ$1, 0))</f>
        <v/>
      </c>
    </row>
    <row r="390">
      <c r="A390">
        <f>INDEX(resultados!$A$2:$ZZ$429, 384, MATCH($B$1, resultados!$A$1:$ZZ$1, 0))</f>
        <v/>
      </c>
      <c r="B390">
        <f>INDEX(resultados!$A$2:$ZZ$429, 384, MATCH($B$2, resultados!$A$1:$ZZ$1, 0))</f>
        <v/>
      </c>
      <c r="C390">
        <f>INDEX(resultados!$A$2:$ZZ$429, 384, MATCH($B$3, resultados!$A$1:$ZZ$1, 0))</f>
        <v/>
      </c>
    </row>
    <row r="391">
      <c r="A391">
        <f>INDEX(resultados!$A$2:$ZZ$429, 385, MATCH($B$1, resultados!$A$1:$ZZ$1, 0))</f>
        <v/>
      </c>
      <c r="B391">
        <f>INDEX(resultados!$A$2:$ZZ$429, 385, MATCH($B$2, resultados!$A$1:$ZZ$1, 0))</f>
        <v/>
      </c>
      <c r="C391">
        <f>INDEX(resultados!$A$2:$ZZ$429, 385, MATCH($B$3, resultados!$A$1:$ZZ$1, 0))</f>
        <v/>
      </c>
    </row>
    <row r="392">
      <c r="A392">
        <f>INDEX(resultados!$A$2:$ZZ$429, 386, MATCH($B$1, resultados!$A$1:$ZZ$1, 0))</f>
        <v/>
      </c>
      <c r="B392">
        <f>INDEX(resultados!$A$2:$ZZ$429, 386, MATCH($B$2, resultados!$A$1:$ZZ$1, 0))</f>
        <v/>
      </c>
      <c r="C392">
        <f>INDEX(resultados!$A$2:$ZZ$429, 386, MATCH($B$3, resultados!$A$1:$ZZ$1, 0))</f>
        <v/>
      </c>
    </row>
    <row r="393">
      <c r="A393">
        <f>INDEX(resultados!$A$2:$ZZ$429, 387, MATCH($B$1, resultados!$A$1:$ZZ$1, 0))</f>
        <v/>
      </c>
      <c r="B393">
        <f>INDEX(resultados!$A$2:$ZZ$429, 387, MATCH($B$2, resultados!$A$1:$ZZ$1, 0))</f>
        <v/>
      </c>
      <c r="C393">
        <f>INDEX(resultados!$A$2:$ZZ$429, 387, MATCH($B$3, resultados!$A$1:$ZZ$1, 0))</f>
        <v/>
      </c>
    </row>
    <row r="394">
      <c r="A394">
        <f>INDEX(resultados!$A$2:$ZZ$429, 388, MATCH($B$1, resultados!$A$1:$ZZ$1, 0))</f>
        <v/>
      </c>
      <c r="B394">
        <f>INDEX(resultados!$A$2:$ZZ$429, 388, MATCH($B$2, resultados!$A$1:$ZZ$1, 0))</f>
        <v/>
      </c>
      <c r="C394">
        <f>INDEX(resultados!$A$2:$ZZ$429, 388, MATCH($B$3, resultados!$A$1:$ZZ$1, 0))</f>
        <v/>
      </c>
    </row>
    <row r="395">
      <c r="A395">
        <f>INDEX(resultados!$A$2:$ZZ$429, 389, MATCH($B$1, resultados!$A$1:$ZZ$1, 0))</f>
        <v/>
      </c>
      <c r="B395">
        <f>INDEX(resultados!$A$2:$ZZ$429, 389, MATCH($B$2, resultados!$A$1:$ZZ$1, 0))</f>
        <v/>
      </c>
      <c r="C395">
        <f>INDEX(resultados!$A$2:$ZZ$429, 389, MATCH($B$3, resultados!$A$1:$ZZ$1, 0))</f>
        <v/>
      </c>
    </row>
    <row r="396">
      <c r="A396">
        <f>INDEX(resultados!$A$2:$ZZ$429, 390, MATCH($B$1, resultados!$A$1:$ZZ$1, 0))</f>
        <v/>
      </c>
      <c r="B396">
        <f>INDEX(resultados!$A$2:$ZZ$429, 390, MATCH($B$2, resultados!$A$1:$ZZ$1, 0))</f>
        <v/>
      </c>
      <c r="C396">
        <f>INDEX(resultados!$A$2:$ZZ$429, 390, MATCH($B$3, resultados!$A$1:$ZZ$1, 0))</f>
        <v/>
      </c>
    </row>
    <row r="397">
      <c r="A397">
        <f>INDEX(resultados!$A$2:$ZZ$429, 391, MATCH($B$1, resultados!$A$1:$ZZ$1, 0))</f>
        <v/>
      </c>
      <c r="B397">
        <f>INDEX(resultados!$A$2:$ZZ$429, 391, MATCH($B$2, resultados!$A$1:$ZZ$1, 0))</f>
        <v/>
      </c>
      <c r="C397">
        <f>INDEX(resultados!$A$2:$ZZ$429, 391, MATCH($B$3, resultados!$A$1:$ZZ$1, 0))</f>
        <v/>
      </c>
    </row>
    <row r="398">
      <c r="A398">
        <f>INDEX(resultados!$A$2:$ZZ$429, 392, MATCH($B$1, resultados!$A$1:$ZZ$1, 0))</f>
        <v/>
      </c>
      <c r="B398">
        <f>INDEX(resultados!$A$2:$ZZ$429, 392, MATCH($B$2, resultados!$A$1:$ZZ$1, 0))</f>
        <v/>
      </c>
      <c r="C398">
        <f>INDEX(resultados!$A$2:$ZZ$429, 392, MATCH($B$3, resultados!$A$1:$ZZ$1, 0))</f>
        <v/>
      </c>
    </row>
    <row r="399">
      <c r="A399">
        <f>INDEX(resultados!$A$2:$ZZ$429, 393, MATCH($B$1, resultados!$A$1:$ZZ$1, 0))</f>
        <v/>
      </c>
      <c r="B399">
        <f>INDEX(resultados!$A$2:$ZZ$429, 393, MATCH($B$2, resultados!$A$1:$ZZ$1, 0))</f>
        <v/>
      </c>
      <c r="C399">
        <f>INDEX(resultados!$A$2:$ZZ$429, 393, MATCH($B$3, resultados!$A$1:$ZZ$1, 0))</f>
        <v/>
      </c>
    </row>
    <row r="400">
      <c r="A400">
        <f>INDEX(resultados!$A$2:$ZZ$429, 394, MATCH($B$1, resultados!$A$1:$ZZ$1, 0))</f>
        <v/>
      </c>
      <c r="B400">
        <f>INDEX(resultados!$A$2:$ZZ$429, 394, MATCH($B$2, resultados!$A$1:$ZZ$1, 0))</f>
        <v/>
      </c>
      <c r="C400">
        <f>INDEX(resultados!$A$2:$ZZ$429, 394, MATCH($B$3, resultados!$A$1:$ZZ$1, 0))</f>
        <v/>
      </c>
    </row>
    <row r="401">
      <c r="A401">
        <f>INDEX(resultados!$A$2:$ZZ$429, 395, MATCH($B$1, resultados!$A$1:$ZZ$1, 0))</f>
        <v/>
      </c>
      <c r="B401">
        <f>INDEX(resultados!$A$2:$ZZ$429, 395, MATCH($B$2, resultados!$A$1:$ZZ$1, 0))</f>
        <v/>
      </c>
      <c r="C401">
        <f>INDEX(resultados!$A$2:$ZZ$429, 395, MATCH($B$3, resultados!$A$1:$ZZ$1, 0))</f>
        <v/>
      </c>
    </row>
    <row r="402">
      <c r="A402">
        <f>INDEX(resultados!$A$2:$ZZ$429, 396, MATCH($B$1, resultados!$A$1:$ZZ$1, 0))</f>
        <v/>
      </c>
      <c r="B402">
        <f>INDEX(resultados!$A$2:$ZZ$429, 396, MATCH($B$2, resultados!$A$1:$ZZ$1, 0))</f>
        <v/>
      </c>
      <c r="C402">
        <f>INDEX(resultados!$A$2:$ZZ$429, 396, MATCH($B$3, resultados!$A$1:$ZZ$1, 0))</f>
        <v/>
      </c>
    </row>
    <row r="403">
      <c r="A403">
        <f>INDEX(resultados!$A$2:$ZZ$429, 397, MATCH($B$1, resultados!$A$1:$ZZ$1, 0))</f>
        <v/>
      </c>
      <c r="B403">
        <f>INDEX(resultados!$A$2:$ZZ$429, 397, MATCH($B$2, resultados!$A$1:$ZZ$1, 0))</f>
        <v/>
      </c>
      <c r="C403">
        <f>INDEX(resultados!$A$2:$ZZ$429, 397, MATCH($B$3, resultados!$A$1:$ZZ$1, 0))</f>
        <v/>
      </c>
    </row>
    <row r="404">
      <c r="A404">
        <f>INDEX(resultados!$A$2:$ZZ$429, 398, MATCH($B$1, resultados!$A$1:$ZZ$1, 0))</f>
        <v/>
      </c>
      <c r="B404">
        <f>INDEX(resultados!$A$2:$ZZ$429, 398, MATCH($B$2, resultados!$A$1:$ZZ$1, 0))</f>
        <v/>
      </c>
      <c r="C404">
        <f>INDEX(resultados!$A$2:$ZZ$429, 398, MATCH($B$3, resultados!$A$1:$ZZ$1, 0))</f>
        <v/>
      </c>
    </row>
    <row r="405">
      <c r="A405">
        <f>INDEX(resultados!$A$2:$ZZ$429, 399, MATCH($B$1, resultados!$A$1:$ZZ$1, 0))</f>
        <v/>
      </c>
      <c r="B405">
        <f>INDEX(resultados!$A$2:$ZZ$429, 399, MATCH($B$2, resultados!$A$1:$ZZ$1, 0))</f>
        <v/>
      </c>
      <c r="C405">
        <f>INDEX(resultados!$A$2:$ZZ$429, 399, MATCH($B$3, resultados!$A$1:$ZZ$1, 0))</f>
        <v/>
      </c>
    </row>
    <row r="406">
      <c r="A406">
        <f>INDEX(resultados!$A$2:$ZZ$429, 400, MATCH($B$1, resultados!$A$1:$ZZ$1, 0))</f>
        <v/>
      </c>
      <c r="B406">
        <f>INDEX(resultados!$A$2:$ZZ$429, 400, MATCH($B$2, resultados!$A$1:$ZZ$1, 0))</f>
        <v/>
      </c>
      <c r="C406">
        <f>INDEX(resultados!$A$2:$ZZ$429, 400, MATCH($B$3, resultados!$A$1:$ZZ$1, 0))</f>
        <v/>
      </c>
    </row>
    <row r="407">
      <c r="A407">
        <f>INDEX(resultados!$A$2:$ZZ$429, 401, MATCH($B$1, resultados!$A$1:$ZZ$1, 0))</f>
        <v/>
      </c>
      <c r="B407">
        <f>INDEX(resultados!$A$2:$ZZ$429, 401, MATCH($B$2, resultados!$A$1:$ZZ$1, 0))</f>
        <v/>
      </c>
      <c r="C407">
        <f>INDEX(resultados!$A$2:$ZZ$429, 401, MATCH($B$3, resultados!$A$1:$ZZ$1, 0))</f>
        <v/>
      </c>
    </row>
    <row r="408">
      <c r="A408">
        <f>INDEX(resultados!$A$2:$ZZ$429, 402, MATCH($B$1, resultados!$A$1:$ZZ$1, 0))</f>
        <v/>
      </c>
      <c r="B408">
        <f>INDEX(resultados!$A$2:$ZZ$429, 402, MATCH($B$2, resultados!$A$1:$ZZ$1, 0))</f>
        <v/>
      </c>
      <c r="C408">
        <f>INDEX(resultados!$A$2:$ZZ$429, 402, MATCH($B$3, resultados!$A$1:$ZZ$1, 0))</f>
        <v/>
      </c>
    </row>
    <row r="409">
      <c r="A409">
        <f>INDEX(resultados!$A$2:$ZZ$429, 403, MATCH($B$1, resultados!$A$1:$ZZ$1, 0))</f>
        <v/>
      </c>
      <c r="B409">
        <f>INDEX(resultados!$A$2:$ZZ$429, 403, MATCH($B$2, resultados!$A$1:$ZZ$1, 0))</f>
        <v/>
      </c>
      <c r="C409">
        <f>INDEX(resultados!$A$2:$ZZ$429, 403, MATCH($B$3, resultados!$A$1:$ZZ$1, 0))</f>
        <v/>
      </c>
    </row>
    <row r="410">
      <c r="A410">
        <f>INDEX(resultados!$A$2:$ZZ$429, 404, MATCH($B$1, resultados!$A$1:$ZZ$1, 0))</f>
        <v/>
      </c>
      <c r="B410">
        <f>INDEX(resultados!$A$2:$ZZ$429, 404, MATCH($B$2, resultados!$A$1:$ZZ$1, 0))</f>
        <v/>
      </c>
      <c r="C410">
        <f>INDEX(resultados!$A$2:$ZZ$429, 404, MATCH($B$3, resultados!$A$1:$ZZ$1, 0))</f>
        <v/>
      </c>
    </row>
    <row r="411">
      <c r="A411">
        <f>INDEX(resultados!$A$2:$ZZ$429, 405, MATCH($B$1, resultados!$A$1:$ZZ$1, 0))</f>
        <v/>
      </c>
      <c r="B411">
        <f>INDEX(resultados!$A$2:$ZZ$429, 405, MATCH($B$2, resultados!$A$1:$ZZ$1, 0))</f>
        <v/>
      </c>
      <c r="C411">
        <f>INDEX(resultados!$A$2:$ZZ$429, 405, MATCH($B$3, resultados!$A$1:$ZZ$1, 0))</f>
        <v/>
      </c>
    </row>
    <row r="412">
      <c r="A412">
        <f>INDEX(resultados!$A$2:$ZZ$429, 406, MATCH($B$1, resultados!$A$1:$ZZ$1, 0))</f>
        <v/>
      </c>
      <c r="B412">
        <f>INDEX(resultados!$A$2:$ZZ$429, 406, MATCH($B$2, resultados!$A$1:$ZZ$1, 0))</f>
        <v/>
      </c>
      <c r="C412">
        <f>INDEX(resultados!$A$2:$ZZ$429, 406, MATCH($B$3, resultados!$A$1:$ZZ$1, 0))</f>
        <v/>
      </c>
    </row>
    <row r="413">
      <c r="A413">
        <f>INDEX(resultados!$A$2:$ZZ$429, 407, MATCH($B$1, resultados!$A$1:$ZZ$1, 0))</f>
        <v/>
      </c>
      <c r="B413">
        <f>INDEX(resultados!$A$2:$ZZ$429, 407, MATCH($B$2, resultados!$A$1:$ZZ$1, 0))</f>
        <v/>
      </c>
      <c r="C413">
        <f>INDEX(resultados!$A$2:$ZZ$429, 407, MATCH($B$3, resultados!$A$1:$ZZ$1, 0))</f>
        <v/>
      </c>
    </row>
    <row r="414">
      <c r="A414">
        <f>INDEX(resultados!$A$2:$ZZ$429, 408, MATCH($B$1, resultados!$A$1:$ZZ$1, 0))</f>
        <v/>
      </c>
      <c r="B414">
        <f>INDEX(resultados!$A$2:$ZZ$429, 408, MATCH($B$2, resultados!$A$1:$ZZ$1, 0))</f>
        <v/>
      </c>
      <c r="C414">
        <f>INDEX(resultados!$A$2:$ZZ$429, 408, MATCH($B$3, resultados!$A$1:$ZZ$1, 0))</f>
        <v/>
      </c>
    </row>
    <row r="415">
      <c r="A415">
        <f>INDEX(resultados!$A$2:$ZZ$429, 409, MATCH($B$1, resultados!$A$1:$ZZ$1, 0))</f>
        <v/>
      </c>
      <c r="B415">
        <f>INDEX(resultados!$A$2:$ZZ$429, 409, MATCH($B$2, resultados!$A$1:$ZZ$1, 0))</f>
        <v/>
      </c>
      <c r="C415">
        <f>INDEX(resultados!$A$2:$ZZ$429, 409, MATCH($B$3, resultados!$A$1:$ZZ$1, 0))</f>
        <v/>
      </c>
    </row>
    <row r="416">
      <c r="A416">
        <f>INDEX(resultados!$A$2:$ZZ$429, 410, MATCH($B$1, resultados!$A$1:$ZZ$1, 0))</f>
        <v/>
      </c>
      <c r="B416">
        <f>INDEX(resultados!$A$2:$ZZ$429, 410, MATCH($B$2, resultados!$A$1:$ZZ$1, 0))</f>
        <v/>
      </c>
      <c r="C416">
        <f>INDEX(resultados!$A$2:$ZZ$429, 410, MATCH($B$3, resultados!$A$1:$ZZ$1, 0))</f>
        <v/>
      </c>
    </row>
    <row r="417">
      <c r="A417">
        <f>INDEX(resultados!$A$2:$ZZ$429, 411, MATCH($B$1, resultados!$A$1:$ZZ$1, 0))</f>
        <v/>
      </c>
      <c r="B417">
        <f>INDEX(resultados!$A$2:$ZZ$429, 411, MATCH($B$2, resultados!$A$1:$ZZ$1, 0))</f>
        <v/>
      </c>
      <c r="C417">
        <f>INDEX(resultados!$A$2:$ZZ$429, 411, MATCH($B$3, resultados!$A$1:$ZZ$1, 0))</f>
        <v/>
      </c>
    </row>
    <row r="418">
      <c r="A418">
        <f>INDEX(resultados!$A$2:$ZZ$429, 412, MATCH($B$1, resultados!$A$1:$ZZ$1, 0))</f>
        <v/>
      </c>
      <c r="B418">
        <f>INDEX(resultados!$A$2:$ZZ$429, 412, MATCH($B$2, resultados!$A$1:$ZZ$1, 0))</f>
        <v/>
      </c>
      <c r="C418">
        <f>INDEX(resultados!$A$2:$ZZ$429, 412, MATCH($B$3, resultados!$A$1:$ZZ$1, 0))</f>
        <v/>
      </c>
    </row>
    <row r="419">
      <c r="A419">
        <f>INDEX(resultados!$A$2:$ZZ$429, 413, MATCH($B$1, resultados!$A$1:$ZZ$1, 0))</f>
        <v/>
      </c>
      <c r="B419">
        <f>INDEX(resultados!$A$2:$ZZ$429, 413, MATCH($B$2, resultados!$A$1:$ZZ$1, 0))</f>
        <v/>
      </c>
      <c r="C419">
        <f>INDEX(resultados!$A$2:$ZZ$429, 413, MATCH($B$3, resultados!$A$1:$ZZ$1, 0))</f>
        <v/>
      </c>
    </row>
    <row r="420">
      <c r="A420">
        <f>INDEX(resultados!$A$2:$ZZ$429, 414, MATCH($B$1, resultados!$A$1:$ZZ$1, 0))</f>
        <v/>
      </c>
      <c r="B420">
        <f>INDEX(resultados!$A$2:$ZZ$429, 414, MATCH($B$2, resultados!$A$1:$ZZ$1, 0))</f>
        <v/>
      </c>
      <c r="C420">
        <f>INDEX(resultados!$A$2:$ZZ$429, 414, MATCH($B$3, resultados!$A$1:$ZZ$1, 0))</f>
        <v/>
      </c>
    </row>
    <row r="421">
      <c r="A421">
        <f>INDEX(resultados!$A$2:$ZZ$429, 415, MATCH($B$1, resultados!$A$1:$ZZ$1, 0))</f>
        <v/>
      </c>
      <c r="B421">
        <f>INDEX(resultados!$A$2:$ZZ$429, 415, MATCH($B$2, resultados!$A$1:$ZZ$1, 0))</f>
        <v/>
      </c>
      <c r="C421">
        <f>INDEX(resultados!$A$2:$ZZ$429, 415, MATCH($B$3, resultados!$A$1:$ZZ$1, 0))</f>
        <v/>
      </c>
    </row>
    <row r="422">
      <c r="A422">
        <f>INDEX(resultados!$A$2:$ZZ$429, 416, MATCH($B$1, resultados!$A$1:$ZZ$1, 0))</f>
        <v/>
      </c>
      <c r="B422">
        <f>INDEX(resultados!$A$2:$ZZ$429, 416, MATCH($B$2, resultados!$A$1:$ZZ$1, 0))</f>
        <v/>
      </c>
      <c r="C422">
        <f>INDEX(resultados!$A$2:$ZZ$429, 416, MATCH($B$3, resultados!$A$1:$ZZ$1, 0))</f>
        <v/>
      </c>
    </row>
    <row r="423">
      <c r="A423">
        <f>INDEX(resultados!$A$2:$ZZ$429, 417, MATCH($B$1, resultados!$A$1:$ZZ$1, 0))</f>
        <v/>
      </c>
      <c r="B423">
        <f>INDEX(resultados!$A$2:$ZZ$429, 417, MATCH($B$2, resultados!$A$1:$ZZ$1, 0))</f>
        <v/>
      </c>
      <c r="C423">
        <f>INDEX(resultados!$A$2:$ZZ$429, 417, MATCH($B$3, resultados!$A$1:$ZZ$1, 0))</f>
        <v/>
      </c>
    </row>
    <row r="424">
      <c r="A424">
        <f>INDEX(resultados!$A$2:$ZZ$429, 418, MATCH($B$1, resultados!$A$1:$ZZ$1, 0))</f>
        <v/>
      </c>
      <c r="B424">
        <f>INDEX(resultados!$A$2:$ZZ$429, 418, MATCH($B$2, resultados!$A$1:$ZZ$1, 0))</f>
        <v/>
      </c>
      <c r="C424">
        <f>INDEX(resultados!$A$2:$ZZ$429, 418, MATCH($B$3, resultados!$A$1:$ZZ$1, 0))</f>
        <v/>
      </c>
    </row>
    <row r="425">
      <c r="A425">
        <f>INDEX(resultados!$A$2:$ZZ$429, 419, MATCH($B$1, resultados!$A$1:$ZZ$1, 0))</f>
        <v/>
      </c>
      <c r="B425">
        <f>INDEX(resultados!$A$2:$ZZ$429, 419, MATCH($B$2, resultados!$A$1:$ZZ$1, 0))</f>
        <v/>
      </c>
      <c r="C425">
        <f>INDEX(resultados!$A$2:$ZZ$429, 419, MATCH($B$3, resultados!$A$1:$ZZ$1, 0))</f>
        <v/>
      </c>
    </row>
    <row r="426">
      <c r="A426">
        <f>INDEX(resultados!$A$2:$ZZ$429, 420, MATCH($B$1, resultados!$A$1:$ZZ$1, 0))</f>
        <v/>
      </c>
      <c r="B426">
        <f>INDEX(resultados!$A$2:$ZZ$429, 420, MATCH($B$2, resultados!$A$1:$ZZ$1, 0))</f>
        <v/>
      </c>
      <c r="C426">
        <f>INDEX(resultados!$A$2:$ZZ$429, 420, MATCH($B$3, resultados!$A$1:$ZZ$1, 0))</f>
        <v/>
      </c>
    </row>
    <row r="427">
      <c r="A427">
        <f>INDEX(resultados!$A$2:$ZZ$429, 421, MATCH($B$1, resultados!$A$1:$ZZ$1, 0))</f>
        <v/>
      </c>
      <c r="B427">
        <f>INDEX(resultados!$A$2:$ZZ$429, 421, MATCH($B$2, resultados!$A$1:$ZZ$1, 0))</f>
        <v/>
      </c>
      <c r="C427">
        <f>INDEX(resultados!$A$2:$ZZ$429, 421, MATCH($B$3, resultados!$A$1:$ZZ$1, 0))</f>
        <v/>
      </c>
    </row>
    <row r="428">
      <c r="A428">
        <f>INDEX(resultados!$A$2:$ZZ$429, 422, MATCH($B$1, resultados!$A$1:$ZZ$1, 0))</f>
        <v/>
      </c>
      <c r="B428">
        <f>INDEX(resultados!$A$2:$ZZ$429, 422, MATCH($B$2, resultados!$A$1:$ZZ$1, 0))</f>
        <v/>
      </c>
      <c r="C428">
        <f>INDEX(resultados!$A$2:$ZZ$429, 422, MATCH($B$3, resultados!$A$1:$ZZ$1, 0))</f>
        <v/>
      </c>
    </row>
    <row r="429">
      <c r="A429">
        <f>INDEX(resultados!$A$2:$ZZ$429, 423, MATCH($B$1, resultados!$A$1:$ZZ$1, 0))</f>
        <v/>
      </c>
      <c r="B429">
        <f>INDEX(resultados!$A$2:$ZZ$429, 423, MATCH($B$2, resultados!$A$1:$ZZ$1, 0))</f>
        <v/>
      </c>
      <c r="C429">
        <f>INDEX(resultados!$A$2:$ZZ$429, 423, MATCH($B$3, resultados!$A$1:$ZZ$1, 0))</f>
        <v/>
      </c>
    </row>
    <row r="430">
      <c r="A430">
        <f>INDEX(resultados!$A$2:$ZZ$429, 424, MATCH($B$1, resultados!$A$1:$ZZ$1, 0))</f>
        <v/>
      </c>
      <c r="B430">
        <f>INDEX(resultados!$A$2:$ZZ$429, 424, MATCH($B$2, resultados!$A$1:$ZZ$1, 0))</f>
        <v/>
      </c>
      <c r="C430">
        <f>INDEX(resultados!$A$2:$ZZ$429, 424, MATCH($B$3, resultados!$A$1:$ZZ$1, 0))</f>
        <v/>
      </c>
    </row>
    <row r="431">
      <c r="A431">
        <f>INDEX(resultados!$A$2:$ZZ$429, 425, MATCH($B$1, resultados!$A$1:$ZZ$1, 0))</f>
        <v/>
      </c>
      <c r="B431">
        <f>INDEX(resultados!$A$2:$ZZ$429, 425, MATCH($B$2, resultados!$A$1:$ZZ$1, 0))</f>
        <v/>
      </c>
      <c r="C431">
        <f>INDEX(resultados!$A$2:$ZZ$429, 425, MATCH($B$3, resultados!$A$1:$ZZ$1, 0))</f>
        <v/>
      </c>
    </row>
    <row r="432">
      <c r="A432">
        <f>INDEX(resultados!$A$2:$ZZ$429, 426, MATCH($B$1, resultados!$A$1:$ZZ$1, 0))</f>
        <v/>
      </c>
      <c r="B432">
        <f>INDEX(resultados!$A$2:$ZZ$429, 426, MATCH($B$2, resultados!$A$1:$ZZ$1, 0))</f>
        <v/>
      </c>
      <c r="C432">
        <f>INDEX(resultados!$A$2:$ZZ$429, 426, MATCH($B$3, resultados!$A$1:$ZZ$1, 0))</f>
        <v/>
      </c>
    </row>
    <row r="433">
      <c r="A433">
        <f>INDEX(resultados!$A$2:$ZZ$429, 427, MATCH($B$1, resultados!$A$1:$ZZ$1, 0))</f>
        <v/>
      </c>
      <c r="B433">
        <f>INDEX(resultados!$A$2:$ZZ$429, 427, MATCH($B$2, resultados!$A$1:$ZZ$1, 0))</f>
        <v/>
      </c>
      <c r="C433">
        <f>INDEX(resultados!$A$2:$ZZ$429, 427, MATCH($B$3, resultados!$A$1:$ZZ$1, 0))</f>
        <v/>
      </c>
    </row>
    <row r="434">
      <c r="A434">
        <f>INDEX(resultados!$A$2:$ZZ$429, 428, MATCH($B$1, resultados!$A$1:$ZZ$1, 0))</f>
        <v/>
      </c>
      <c r="B434">
        <f>INDEX(resultados!$A$2:$ZZ$429, 428, MATCH($B$2, resultados!$A$1:$ZZ$1, 0))</f>
        <v/>
      </c>
      <c r="C434">
        <f>INDEX(resultados!$A$2:$ZZ$429, 428,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2024-09-25T21:23:28Z</dcterms:created>
  <dcterms:modified xmlns:dcterms="http://purl.org/dc/terms/" xmlns:xsi="http://www.w3.org/2001/XMLSchema-instance" xsi:type="dcterms:W3CDTF">2024-09-25T21:23:28Z</dcterms:modified>
</cp:coreProperties>
</file>