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drawings/drawing1.xml" ContentType="application/vnd.openxmlformats-officedocument.drawing+xml"/>
  <Override PartName="/xl/worksheets/sheet22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SULTADOS_18" sheetId="1" state="visible" r:id="rId1"/>
    <sheet xmlns:r="http://schemas.openxmlformats.org/officeDocument/2006/relationships" name="RESULTADOS_6" sheetId="2" state="visible" r:id="rId2"/>
    <sheet xmlns:r="http://schemas.openxmlformats.org/officeDocument/2006/relationships" name="RESULTADOS_4" sheetId="3" state="visible" r:id="rId3"/>
    <sheet xmlns:r="http://schemas.openxmlformats.org/officeDocument/2006/relationships" name="RESULTADOS_1" sheetId="4" state="visible" r:id="rId4"/>
    <sheet xmlns:r="http://schemas.openxmlformats.org/officeDocument/2006/relationships" name="RESULTADOS_12" sheetId="5" state="visible" r:id="rId5"/>
    <sheet xmlns:r="http://schemas.openxmlformats.org/officeDocument/2006/relationships" name="RESULTADOS_16" sheetId="6" state="visible" r:id="rId6"/>
    <sheet xmlns:r="http://schemas.openxmlformats.org/officeDocument/2006/relationships" name="RESULTADOS_0" sheetId="7" state="visible" r:id="rId7"/>
    <sheet xmlns:r="http://schemas.openxmlformats.org/officeDocument/2006/relationships" name="RESULTADOS_7" sheetId="8" state="visible" r:id="rId8"/>
    <sheet xmlns:r="http://schemas.openxmlformats.org/officeDocument/2006/relationships" name="RESULTADOS_10" sheetId="9" state="visible" r:id="rId9"/>
    <sheet xmlns:r="http://schemas.openxmlformats.org/officeDocument/2006/relationships" name="RESULTADOS_14" sheetId="10" state="visible" r:id="rId10"/>
    <sheet xmlns:r="http://schemas.openxmlformats.org/officeDocument/2006/relationships" name="RESULTADOS_5" sheetId="11" state="visible" r:id="rId11"/>
    <sheet xmlns:r="http://schemas.openxmlformats.org/officeDocument/2006/relationships" name="RESULTADOS_8" sheetId="12" state="visible" r:id="rId12"/>
    <sheet xmlns:r="http://schemas.openxmlformats.org/officeDocument/2006/relationships" name="RESULTADOS_3" sheetId="13" state="visible" r:id="rId13"/>
    <sheet xmlns:r="http://schemas.openxmlformats.org/officeDocument/2006/relationships" name="RESULTADOS_15" sheetId="14" state="visible" r:id="rId14"/>
    <sheet xmlns:r="http://schemas.openxmlformats.org/officeDocument/2006/relationships" name="RESULTADOS_2" sheetId="15" state="visible" r:id="rId15"/>
    <sheet xmlns:r="http://schemas.openxmlformats.org/officeDocument/2006/relationships" name="RESULTADOS_11" sheetId="16" state="visible" r:id="rId16"/>
    <sheet xmlns:r="http://schemas.openxmlformats.org/officeDocument/2006/relationships" name="RESULTADOS_13" sheetId="17" state="visible" r:id="rId17"/>
    <sheet xmlns:r="http://schemas.openxmlformats.org/officeDocument/2006/relationships" name="RESULTADOS_17" sheetId="18" state="visible" r:id="rId18"/>
    <sheet xmlns:r="http://schemas.openxmlformats.org/officeDocument/2006/relationships" name="RESULTADOS_9" sheetId="19" state="visible" r:id="rId19"/>
    <sheet xmlns:r="http://schemas.openxmlformats.org/officeDocument/2006/relationships" name="resultados" sheetId="20" state="visible" r:id="rId20"/>
    <sheet xmlns:r="http://schemas.openxmlformats.org/officeDocument/2006/relationships" name="gráficos" sheetId="21" state="visible" r:id="rId21"/>
    <sheet xmlns:r="http://schemas.openxmlformats.org/officeDocument/2006/relationships" name="hidden" sheetId="22" state="hidden" r:id="rId2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3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2" applyAlignment="1" pivotButton="0" quotePrefix="0" xfId="0">
      <alignment horizontal="center" vertical="top"/>
    </xf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styles" Target="styles.xml" Id="rId23"/><Relationship Type="http://schemas.openxmlformats.org/officeDocument/2006/relationships/theme" Target="theme/theme1.xml" Id="rId24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/>
          <a:lstStyle xmlns:a="http://schemas.openxmlformats.org/drawingml/2006/main"/>
          <a:p xmlns:a="http://schemas.openxmlformats.org/drawingml/2006/main">
            <a:pPr>
              <a:defRPr/>
            </a:pPr>
            <a:r>
              <a:rPr lang="en-US"/>
              <a:t>Gráfico 2D com 3 Eixos</a:t>
            </a:r>
          </a:p>
        </rich>
      </tx>
      <layout/>
    </title>
    <plotArea>
      <layout/>
      <scatterChart>
        <scatterStyle val="lineMarker"/>
        <ser>
          <idx val="0"/>
          <order val="0"/>
          <tx>
            <v>Dados Selecionados</v>
          </tx>
          <spPr>
            <a:ln xmlns:a="http://schemas.openxmlformats.org/drawingml/2006/main" w="28575">
              <a:noFill/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9900"/>
              </a:solidFill>
              <a:ln xmlns:a="http://schemas.openxmlformats.org/drawingml/2006/main">
                <a:solidFill>
                  <a:srgbClr val="000000"/>
                </a:solidFill>
                <a:prstDash val="solid"/>
              </a:ln>
            </spPr>
          </marker>
          <dPt>
            <idx val="0"/>
            <marker>
              <symbol val="none"/>
              <spPr>
                <a:solidFill xmlns:a="http://schemas.openxmlformats.org/drawingml/2006/main">
                  <a:srgbClr val="F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"/>
            <marker>
              <symbol val="none"/>
              <spPr>
                <a:solidFill xmlns:a="http://schemas.openxmlformats.org/drawingml/2006/main">
                  <a:srgbClr val="F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"/>
            <marker>
              <symbol val="none"/>
              <spPr>
                <a:solidFill xmlns:a="http://schemas.openxmlformats.org/drawingml/2006/main">
                  <a:srgbClr val="F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"/>
            <marker>
              <symbol val="none"/>
              <spPr>
                <a:solidFill xmlns:a="http://schemas.openxmlformats.org/drawingml/2006/main">
                  <a:srgbClr val="F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"/>
            <marker>
              <symbol val="none"/>
              <spPr>
                <a:solidFill xmlns:a="http://schemas.openxmlformats.org/drawingml/2006/main">
                  <a:srgbClr val="F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"/>
            <marker>
              <symbol val="none"/>
              <spPr>
                <a:solidFill xmlns:a="http://schemas.openxmlformats.org/drawingml/2006/main">
                  <a:srgbClr val="F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"/>
            <marker>
              <symbol val="none"/>
              <spPr>
                <a:solidFill xmlns:a="http://schemas.openxmlformats.org/drawingml/2006/main">
                  <a:srgbClr val="F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"/>
            <marker>
              <symbol val="none"/>
              <spPr>
                <a:solidFill xmlns:a="http://schemas.openxmlformats.org/drawingml/2006/main">
                  <a:srgbClr val="E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"/>
            <marker>
              <symbol val="none"/>
              <spPr>
                <a:solidFill xmlns:a="http://schemas.openxmlformats.org/drawingml/2006/main">
                  <a:srgbClr val="E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"/>
            <marker>
              <symbol val="none"/>
              <spPr>
                <a:solidFill xmlns:a="http://schemas.openxmlformats.org/drawingml/2006/main">
                  <a:srgbClr val="E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"/>
            <marker>
              <symbol val="none"/>
              <spPr>
                <a:solidFill xmlns:a="http://schemas.openxmlformats.org/drawingml/2006/main">
                  <a:srgbClr val="E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"/>
            <marker>
              <symbol val="none"/>
              <spPr>
                <a:solidFill xmlns:a="http://schemas.openxmlformats.org/drawingml/2006/main">
                  <a:srgbClr val="E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2"/>
            <marker>
              <symbol val="none"/>
              <spPr>
                <a:solidFill xmlns:a="http://schemas.openxmlformats.org/drawingml/2006/main">
                  <a:srgbClr val="E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3"/>
            <marker>
              <symbol val="none"/>
              <spPr>
                <a:solidFill xmlns:a="http://schemas.openxmlformats.org/drawingml/2006/main">
                  <a:srgbClr val="E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4"/>
            <marker>
              <symbol val="none"/>
              <spPr>
                <a:solidFill xmlns:a="http://schemas.openxmlformats.org/drawingml/2006/main">
                  <a:srgbClr val="E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5"/>
            <marker>
              <symbol val="none"/>
              <spPr>
                <a:solidFill xmlns:a="http://schemas.openxmlformats.org/drawingml/2006/main">
                  <a:srgbClr val="D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6"/>
            <marker>
              <symbol val="none"/>
              <spPr>
                <a:solidFill xmlns:a="http://schemas.openxmlformats.org/drawingml/2006/main">
                  <a:srgbClr val="D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7"/>
            <marker>
              <symbol val="none"/>
              <spPr>
                <a:solidFill xmlns:a="http://schemas.openxmlformats.org/drawingml/2006/main">
                  <a:srgbClr val="D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8"/>
            <marker>
              <symbol val="none"/>
              <spPr>
                <a:solidFill xmlns:a="http://schemas.openxmlformats.org/drawingml/2006/main">
                  <a:srgbClr val="D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9"/>
            <marker>
              <symbol val="none"/>
              <spPr>
                <a:solidFill xmlns:a="http://schemas.openxmlformats.org/drawingml/2006/main">
                  <a:srgbClr val="D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0"/>
            <marker>
              <symbol val="none"/>
              <spPr>
                <a:solidFill xmlns:a="http://schemas.openxmlformats.org/drawingml/2006/main">
                  <a:srgbClr val="D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1"/>
            <marker>
              <symbol val="none"/>
              <spPr>
                <a:solidFill xmlns:a="http://schemas.openxmlformats.org/drawingml/2006/main">
                  <a:srgbClr val="D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2"/>
            <marker>
              <symbol val="none"/>
              <spPr>
                <a:solidFill xmlns:a="http://schemas.openxmlformats.org/drawingml/2006/main">
                  <a:srgbClr val="C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3"/>
            <marker>
              <symbol val="none"/>
              <spPr>
                <a:solidFill xmlns:a="http://schemas.openxmlformats.org/drawingml/2006/main">
                  <a:srgbClr val="C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4"/>
            <marker>
              <symbol val="none"/>
              <spPr>
                <a:solidFill xmlns:a="http://schemas.openxmlformats.org/drawingml/2006/main">
                  <a:srgbClr val="C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5"/>
            <marker>
              <symbol val="none"/>
              <spPr>
                <a:solidFill xmlns:a="http://schemas.openxmlformats.org/drawingml/2006/main">
                  <a:srgbClr val="C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6"/>
            <marker>
              <symbol val="none"/>
              <spPr>
                <a:solidFill xmlns:a="http://schemas.openxmlformats.org/drawingml/2006/main">
                  <a:srgbClr val="C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7"/>
            <marker>
              <symbol val="none"/>
              <spPr>
                <a:solidFill xmlns:a="http://schemas.openxmlformats.org/drawingml/2006/main">
                  <a:srgbClr val="C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8"/>
            <marker>
              <symbol val="none"/>
              <spPr>
                <a:solidFill xmlns:a="http://schemas.openxmlformats.org/drawingml/2006/main">
                  <a:srgbClr val="C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29"/>
            <marker>
              <symbol val="none"/>
              <spPr>
                <a:solidFill xmlns:a="http://schemas.openxmlformats.org/drawingml/2006/main">
                  <a:srgbClr val="C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0"/>
            <marker>
              <symbol val="none"/>
              <spPr>
                <a:solidFill xmlns:a="http://schemas.openxmlformats.org/drawingml/2006/main">
                  <a:srgbClr val="B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1"/>
            <marker>
              <symbol val="none"/>
              <spPr>
                <a:solidFill xmlns:a="http://schemas.openxmlformats.org/drawingml/2006/main">
                  <a:srgbClr val="B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2"/>
            <marker>
              <symbol val="none"/>
              <spPr>
                <a:solidFill xmlns:a="http://schemas.openxmlformats.org/drawingml/2006/main">
                  <a:srgbClr val="B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3"/>
            <marker>
              <symbol val="none"/>
              <spPr>
                <a:solidFill xmlns:a="http://schemas.openxmlformats.org/drawingml/2006/main">
                  <a:srgbClr val="B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4"/>
            <marker>
              <symbol val="none"/>
              <spPr>
                <a:solidFill xmlns:a="http://schemas.openxmlformats.org/drawingml/2006/main">
                  <a:srgbClr val="B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5"/>
            <marker>
              <symbol val="none"/>
              <spPr>
                <a:solidFill xmlns:a="http://schemas.openxmlformats.org/drawingml/2006/main">
                  <a:srgbClr val="B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6"/>
            <marker>
              <symbol val="none"/>
              <spPr>
                <a:solidFill xmlns:a="http://schemas.openxmlformats.org/drawingml/2006/main">
                  <a:srgbClr val="B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7"/>
            <marker>
              <symbol val="none"/>
              <spPr>
                <a:solidFill xmlns:a="http://schemas.openxmlformats.org/drawingml/2006/main">
                  <a:srgbClr val="A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8"/>
            <marker>
              <symbol val="none"/>
              <spPr>
                <a:solidFill xmlns:a="http://schemas.openxmlformats.org/drawingml/2006/main">
                  <a:srgbClr val="A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39"/>
            <marker>
              <symbol val="none"/>
              <spPr>
                <a:solidFill xmlns:a="http://schemas.openxmlformats.org/drawingml/2006/main">
                  <a:srgbClr val="A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0"/>
            <marker>
              <symbol val="none"/>
              <spPr>
                <a:solidFill xmlns:a="http://schemas.openxmlformats.org/drawingml/2006/main">
                  <a:srgbClr val="A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1"/>
            <marker>
              <symbol val="none"/>
              <spPr>
                <a:solidFill xmlns:a="http://schemas.openxmlformats.org/drawingml/2006/main">
                  <a:srgbClr val="A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2"/>
            <marker>
              <symbol val="none"/>
              <spPr>
                <a:solidFill xmlns:a="http://schemas.openxmlformats.org/drawingml/2006/main">
                  <a:srgbClr val="A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3"/>
            <marker>
              <symbol val="none"/>
              <spPr>
                <a:solidFill xmlns:a="http://schemas.openxmlformats.org/drawingml/2006/main">
                  <a:srgbClr val="A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4"/>
            <marker>
              <symbol val="none"/>
              <spPr>
                <a:solidFill xmlns:a="http://schemas.openxmlformats.org/drawingml/2006/main">
                  <a:srgbClr val="9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5"/>
            <marker>
              <symbol val="none"/>
              <spPr>
                <a:solidFill xmlns:a="http://schemas.openxmlformats.org/drawingml/2006/main">
                  <a:srgbClr val="9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6"/>
            <marker>
              <symbol val="none"/>
              <spPr>
                <a:solidFill xmlns:a="http://schemas.openxmlformats.org/drawingml/2006/main">
                  <a:srgbClr val="9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7"/>
            <marker>
              <symbol val="none"/>
              <spPr>
                <a:solidFill xmlns:a="http://schemas.openxmlformats.org/drawingml/2006/main">
                  <a:srgbClr val="9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8"/>
            <marker>
              <symbol val="none"/>
              <spPr>
                <a:solidFill xmlns:a="http://schemas.openxmlformats.org/drawingml/2006/main">
                  <a:srgbClr val="9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49"/>
            <marker>
              <symbol val="none"/>
              <spPr>
                <a:solidFill xmlns:a="http://schemas.openxmlformats.org/drawingml/2006/main">
                  <a:srgbClr val="9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0"/>
            <marker>
              <symbol val="none"/>
              <spPr>
                <a:solidFill xmlns:a="http://schemas.openxmlformats.org/drawingml/2006/main">
                  <a:srgbClr val="9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1"/>
            <marker>
              <symbol val="none"/>
              <spPr>
                <a:solidFill xmlns:a="http://schemas.openxmlformats.org/drawingml/2006/main">
                  <a:srgbClr val="9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2"/>
            <marker>
              <symbol val="none"/>
              <spPr>
                <a:solidFill xmlns:a="http://schemas.openxmlformats.org/drawingml/2006/main">
                  <a:srgbClr val="8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3"/>
            <marker>
              <symbol val="none"/>
              <spPr>
                <a:solidFill xmlns:a="http://schemas.openxmlformats.org/drawingml/2006/main">
                  <a:srgbClr val="8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4"/>
            <marker>
              <symbol val="none"/>
              <spPr>
                <a:solidFill xmlns:a="http://schemas.openxmlformats.org/drawingml/2006/main">
                  <a:srgbClr val="8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5"/>
            <marker>
              <symbol val="none"/>
              <spPr>
                <a:solidFill xmlns:a="http://schemas.openxmlformats.org/drawingml/2006/main">
                  <a:srgbClr val="8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6"/>
            <marker>
              <symbol val="none"/>
              <spPr>
                <a:solidFill xmlns:a="http://schemas.openxmlformats.org/drawingml/2006/main">
                  <a:srgbClr val="8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7"/>
            <marker>
              <symbol val="none"/>
              <spPr>
                <a:solidFill xmlns:a="http://schemas.openxmlformats.org/drawingml/2006/main">
                  <a:srgbClr val="8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8"/>
            <marker>
              <symbol val="none"/>
              <spPr>
                <a:solidFill xmlns:a="http://schemas.openxmlformats.org/drawingml/2006/main">
                  <a:srgbClr val="8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59"/>
            <marker>
              <symbol val="none"/>
              <spPr>
                <a:solidFill xmlns:a="http://schemas.openxmlformats.org/drawingml/2006/main">
                  <a:srgbClr val="7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0"/>
            <marker>
              <symbol val="none"/>
              <spPr>
                <a:solidFill xmlns:a="http://schemas.openxmlformats.org/drawingml/2006/main">
                  <a:srgbClr val="7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1"/>
            <marker>
              <symbol val="none"/>
              <spPr>
                <a:solidFill xmlns:a="http://schemas.openxmlformats.org/drawingml/2006/main">
                  <a:srgbClr val="7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2"/>
            <marker>
              <symbol val="none"/>
              <spPr>
                <a:solidFill xmlns:a="http://schemas.openxmlformats.org/drawingml/2006/main">
                  <a:srgbClr val="7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3"/>
            <marker>
              <symbol val="none"/>
              <spPr>
                <a:solidFill xmlns:a="http://schemas.openxmlformats.org/drawingml/2006/main">
                  <a:srgbClr val="7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4"/>
            <marker>
              <symbol val="none"/>
              <spPr>
                <a:solidFill xmlns:a="http://schemas.openxmlformats.org/drawingml/2006/main">
                  <a:srgbClr val="7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5"/>
            <marker>
              <symbol val="none"/>
              <spPr>
                <a:solidFill xmlns:a="http://schemas.openxmlformats.org/drawingml/2006/main">
                  <a:srgbClr val="7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6"/>
            <marker>
              <symbol val="none"/>
              <spPr>
                <a:solidFill xmlns:a="http://schemas.openxmlformats.org/drawingml/2006/main">
                  <a:srgbClr val="7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7"/>
            <marker>
              <symbol val="none"/>
              <spPr>
                <a:solidFill xmlns:a="http://schemas.openxmlformats.org/drawingml/2006/main">
                  <a:srgbClr val="6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8"/>
            <marker>
              <symbol val="none"/>
              <spPr>
                <a:solidFill xmlns:a="http://schemas.openxmlformats.org/drawingml/2006/main">
                  <a:srgbClr val="6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69"/>
            <marker>
              <symbol val="none"/>
              <spPr>
                <a:solidFill xmlns:a="http://schemas.openxmlformats.org/drawingml/2006/main">
                  <a:srgbClr val="6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0"/>
            <marker>
              <symbol val="none"/>
              <spPr>
                <a:solidFill xmlns:a="http://schemas.openxmlformats.org/drawingml/2006/main">
                  <a:srgbClr val="6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1"/>
            <marker>
              <symbol val="none"/>
              <spPr>
                <a:solidFill xmlns:a="http://schemas.openxmlformats.org/drawingml/2006/main">
                  <a:srgbClr val="6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2"/>
            <marker>
              <symbol val="none"/>
              <spPr>
                <a:solidFill xmlns:a="http://schemas.openxmlformats.org/drawingml/2006/main">
                  <a:srgbClr val="6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3"/>
            <marker>
              <symbol val="none"/>
              <spPr>
                <a:solidFill xmlns:a="http://schemas.openxmlformats.org/drawingml/2006/main">
                  <a:srgbClr val="6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4"/>
            <marker>
              <symbol val="none"/>
              <spPr>
                <a:solidFill xmlns:a="http://schemas.openxmlformats.org/drawingml/2006/main">
                  <a:srgbClr val="5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5"/>
            <marker>
              <symbol val="none"/>
              <spPr>
                <a:solidFill xmlns:a="http://schemas.openxmlformats.org/drawingml/2006/main">
                  <a:srgbClr val="5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6"/>
            <marker>
              <symbol val="none"/>
              <spPr>
                <a:solidFill xmlns:a="http://schemas.openxmlformats.org/drawingml/2006/main">
                  <a:srgbClr val="5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7"/>
            <marker>
              <symbol val="none"/>
              <spPr>
                <a:solidFill xmlns:a="http://schemas.openxmlformats.org/drawingml/2006/main">
                  <a:srgbClr val="5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8"/>
            <marker>
              <symbol val="none"/>
              <spPr>
                <a:solidFill xmlns:a="http://schemas.openxmlformats.org/drawingml/2006/main">
                  <a:srgbClr val="5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79"/>
            <marker>
              <symbol val="none"/>
              <spPr>
                <a:solidFill xmlns:a="http://schemas.openxmlformats.org/drawingml/2006/main">
                  <a:srgbClr val="5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0"/>
            <marker>
              <symbol val="none"/>
              <spPr>
                <a:solidFill xmlns:a="http://schemas.openxmlformats.org/drawingml/2006/main">
                  <a:srgbClr val="5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1"/>
            <marker>
              <symbol val="none"/>
              <spPr>
                <a:solidFill xmlns:a="http://schemas.openxmlformats.org/drawingml/2006/main">
                  <a:srgbClr val="4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2"/>
            <marker>
              <symbol val="none"/>
              <spPr>
                <a:solidFill xmlns:a="http://schemas.openxmlformats.org/drawingml/2006/main">
                  <a:srgbClr val="4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3"/>
            <marker>
              <symbol val="none"/>
              <spPr>
                <a:solidFill xmlns:a="http://schemas.openxmlformats.org/drawingml/2006/main">
                  <a:srgbClr val="4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4"/>
            <marker>
              <symbol val="none"/>
              <spPr>
                <a:solidFill xmlns:a="http://schemas.openxmlformats.org/drawingml/2006/main">
                  <a:srgbClr val="4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5"/>
            <marker>
              <symbol val="none"/>
              <spPr>
                <a:solidFill xmlns:a="http://schemas.openxmlformats.org/drawingml/2006/main">
                  <a:srgbClr val="4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6"/>
            <marker>
              <symbol val="none"/>
              <spPr>
                <a:solidFill xmlns:a="http://schemas.openxmlformats.org/drawingml/2006/main">
                  <a:srgbClr val="4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7"/>
            <marker>
              <symbol val="none"/>
              <spPr>
                <a:solidFill xmlns:a="http://schemas.openxmlformats.org/drawingml/2006/main">
                  <a:srgbClr val="4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8"/>
            <marker>
              <symbol val="none"/>
              <spPr>
                <a:solidFill xmlns:a="http://schemas.openxmlformats.org/drawingml/2006/main">
                  <a:srgbClr val="4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89"/>
            <marker>
              <symbol val="none"/>
              <spPr>
                <a:solidFill xmlns:a="http://schemas.openxmlformats.org/drawingml/2006/main">
                  <a:srgbClr val="3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0"/>
            <marker>
              <symbol val="none"/>
              <spPr>
                <a:solidFill xmlns:a="http://schemas.openxmlformats.org/drawingml/2006/main">
                  <a:srgbClr val="3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1"/>
            <marker>
              <symbol val="none"/>
              <spPr>
                <a:solidFill xmlns:a="http://schemas.openxmlformats.org/drawingml/2006/main">
                  <a:srgbClr val="3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2"/>
            <marker>
              <symbol val="none"/>
              <spPr>
                <a:solidFill xmlns:a="http://schemas.openxmlformats.org/drawingml/2006/main">
                  <a:srgbClr val="3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3"/>
            <marker>
              <symbol val="none"/>
              <spPr>
                <a:solidFill xmlns:a="http://schemas.openxmlformats.org/drawingml/2006/main">
                  <a:srgbClr val="3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4"/>
            <marker>
              <symbol val="none"/>
              <spPr>
                <a:solidFill xmlns:a="http://schemas.openxmlformats.org/drawingml/2006/main">
                  <a:srgbClr val="3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5"/>
            <marker>
              <symbol val="none"/>
              <spPr>
                <a:solidFill xmlns:a="http://schemas.openxmlformats.org/drawingml/2006/main">
                  <a:srgbClr val="3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6"/>
            <marker>
              <symbol val="none"/>
              <spPr>
                <a:solidFill xmlns:a="http://schemas.openxmlformats.org/drawingml/2006/main">
                  <a:srgbClr val="2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7"/>
            <marker>
              <symbol val="none"/>
              <spPr>
                <a:solidFill xmlns:a="http://schemas.openxmlformats.org/drawingml/2006/main">
                  <a:srgbClr val="2D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8"/>
            <marker>
              <symbol val="none"/>
              <spPr>
                <a:solidFill xmlns:a="http://schemas.openxmlformats.org/drawingml/2006/main">
                  <a:srgbClr val="2B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99"/>
            <marker>
              <symbol val="none"/>
              <spPr>
                <a:solidFill xmlns:a="http://schemas.openxmlformats.org/drawingml/2006/main">
                  <a:srgbClr val="2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0"/>
            <marker>
              <symbol val="none"/>
              <spPr>
                <a:solidFill xmlns:a="http://schemas.openxmlformats.org/drawingml/2006/main">
                  <a:srgbClr val="2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1"/>
            <marker>
              <symbol val="none"/>
              <spPr>
                <a:solidFill xmlns:a="http://schemas.openxmlformats.org/drawingml/2006/main">
                  <a:srgbClr val="2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2"/>
            <marker>
              <symbol val="none"/>
              <spPr>
                <a:solidFill xmlns:a="http://schemas.openxmlformats.org/drawingml/2006/main">
                  <a:srgbClr val="2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3"/>
            <marker>
              <symbol val="none"/>
              <spPr>
                <a:solidFill xmlns:a="http://schemas.openxmlformats.org/drawingml/2006/main">
                  <a:srgbClr val="20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4"/>
            <marker>
              <symbol val="none"/>
              <spPr>
                <a:solidFill xmlns:a="http://schemas.openxmlformats.org/drawingml/2006/main">
                  <a:srgbClr val="1E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5"/>
            <marker>
              <symbol val="none"/>
              <spPr>
                <a:solidFill xmlns:a="http://schemas.openxmlformats.org/drawingml/2006/main">
                  <a:srgbClr val="1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6"/>
            <marker>
              <symbol val="none"/>
              <spPr>
                <a:solidFill xmlns:a="http://schemas.openxmlformats.org/drawingml/2006/main">
                  <a:srgbClr val="19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7"/>
            <marker>
              <symbol val="none"/>
              <spPr>
                <a:solidFill xmlns:a="http://schemas.openxmlformats.org/drawingml/2006/main">
                  <a:srgbClr val="17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8"/>
            <marker>
              <symbol val="none"/>
              <spPr>
                <a:solidFill xmlns:a="http://schemas.openxmlformats.org/drawingml/2006/main">
                  <a:srgbClr val="15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09"/>
            <marker>
              <symbol val="none"/>
              <spPr>
                <a:solidFill xmlns:a="http://schemas.openxmlformats.org/drawingml/2006/main">
                  <a:srgbClr val="13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0"/>
            <marker>
              <symbol val="none"/>
              <spPr>
                <a:solidFill xmlns:a="http://schemas.openxmlformats.org/drawingml/2006/main">
                  <a:srgbClr val="11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1"/>
            <marker>
              <symbol val="none"/>
              <spPr>
                <a:solidFill xmlns:a="http://schemas.openxmlformats.org/drawingml/2006/main">
                  <a:srgbClr val="0F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2"/>
            <marker>
              <symbol val="none"/>
              <spPr>
                <a:solidFill xmlns:a="http://schemas.openxmlformats.org/drawingml/2006/main">
                  <a:srgbClr val="0C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3"/>
            <marker>
              <symbol val="none"/>
              <spPr>
                <a:solidFill xmlns:a="http://schemas.openxmlformats.org/drawingml/2006/main">
                  <a:srgbClr val="0A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4"/>
            <marker>
              <symbol val="none"/>
              <spPr>
                <a:solidFill xmlns:a="http://schemas.openxmlformats.org/drawingml/2006/main">
                  <a:srgbClr val="08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5"/>
            <marker>
              <symbol val="none"/>
              <spPr>
                <a:solidFill xmlns:a="http://schemas.openxmlformats.org/drawingml/2006/main">
                  <a:srgbClr val="06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6"/>
            <marker>
              <symbol val="none"/>
              <spPr>
                <a:solidFill xmlns:a="http://schemas.openxmlformats.org/drawingml/2006/main">
                  <a:srgbClr val="04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dPt>
            <idx val="117"/>
            <marker>
              <symbol val="none"/>
              <spPr>
                <a:solidFill xmlns:a="http://schemas.openxmlformats.org/drawingml/2006/main">
                  <a:srgbClr val="02FF00"/>
                </a:solidFill>
                <a:ln xmlns:a="http://schemas.openxmlformats.org/drawingml/2006/main">
                  <a:prstDash val="solid"/>
                </a:ln>
              </spPr>
            </marker>
            <spPr>
              <a:ln xmlns:a="http://schemas.openxmlformats.org/drawingml/2006/main">
                <a:prstDash val="solid"/>
              </a:ln>
            </spPr>
          </dPt>
          <xVal>
            <numRef>
              <f>gráficos!$A$7:$A$124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xVal>
          <yVal>
            <numRef>
              <f>gráficos!$B$7:$B$124</f>
              <numCache>
                <formatCode>General</formatCode>
                <ptCount val="118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  <pt idx="37">
                  <v>0</v>
                </pt>
                <pt idx="38">
                  <v>0</v>
                </pt>
                <pt idx="39">
                  <v>0</v>
                </pt>
                <pt idx="40">
                  <v>0</v>
                </pt>
                <pt idx="41">
                  <v>0</v>
                </pt>
                <pt idx="42">
                  <v>0</v>
                </pt>
                <pt idx="43">
                  <v>0</v>
                </pt>
                <pt idx="44">
                  <v>0</v>
                </pt>
                <pt idx="45">
                  <v>0</v>
                </pt>
                <pt idx="46">
                  <v>0</v>
                </pt>
                <pt idx="47">
                  <v>0</v>
                </pt>
                <pt idx="48">
                  <v>0</v>
                </pt>
                <pt idx="49">
                  <v>0</v>
                </pt>
                <pt idx="50">
                  <v>0</v>
                </pt>
                <pt idx="51">
                  <v>0</v>
                </pt>
                <pt idx="52">
                  <v>0</v>
                </pt>
                <pt idx="53">
                  <v>0</v>
                </pt>
                <pt idx="54">
                  <v>0</v>
                </pt>
                <pt idx="55">
                  <v>0</v>
                </pt>
                <pt idx="56">
                  <v>0</v>
                </pt>
                <pt idx="57">
                  <v>0</v>
                </pt>
                <pt idx="58">
                  <v>0</v>
                </pt>
                <pt idx="59">
                  <v>0</v>
                </pt>
                <pt idx="60">
                  <v>0</v>
                </pt>
                <pt idx="61">
                  <v>0</v>
                </pt>
                <pt idx="62">
                  <v>0</v>
                </pt>
                <pt idx="63">
                  <v>0</v>
                </pt>
                <pt idx="64">
                  <v>0</v>
                </pt>
                <pt idx="65">
                  <v>0</v>
                </pt>
                <pt idx="66">
                  <v>0</v>
                </pt>
                <pt idx="67">
                  <v>0</v>
                </pt>
                <pt idx="68">
                  <v>0</v>
                </pt>
                <pt idx="69">
                  <v>0</v>
                </pt>
                <pt idx="70">
                  <v>0</v>
                </pt>
                <pt idx="71">
                  <v>0</v>
                </pt>
                <pt idx="72">
                  <v>0</v>
                </pt>
                <pt idx="73">
                  <v>0</v>
                </pt>
                <pt idx="74">
                  <v>0</v>
                </pt>
                <pt idx="75">
                  <v>0</v>
                </pt>
                <pt idx="76">
                  <v>0</v>
                </pt>
                <pt idx="77">
                  <v>0</v>
                </pt>
                <pt idx="78">
                  <v>0</v>
                </pt>
                <pt idx="79">
                  <v>0</v>
                </pt>
                <pt idx="80">
                  <v>0</v>
                </pt>
                <pt idx="81">
                  <v>0</v>
                </pt>
                <pt idx="82">
                  <v>0</v>
                </pt>
                <pt idx="83">
                  <v>0</v>
                </pt>
                <pt idx="84">
                  <v>0</v>
                </pt>
                <pt idx="85">
                  <v>0</v>
                </pt>
                <pt idx="86">
                  <v>0</v>
                </pt>
                <pt idx="87">
                  <v>0</v>
                </pt>
                <pt idx="88">
                  <v>0</v>
                </pt>
                <pt idx="89">
                  <v>0</v>
                </pt>
                <pt idx="90">
                  <v>0</v>
                </pt>
                <pt idx="91">
                  <v>0</v>
                </pt>
                <pt idx="92">
                  <v>0</v>
                </pt>
                <pt idx="93">
                  <v>0</v>
                </pt>
                <pt idx="94">
                  <v>0</v>
                </pt>
                <pt idx="95">
                  <v>0</v>
                </pt>
                <pt idx="96">
                  <v>0</v>
                </pt>
                <pt idx="97">
                  <v>0</v>
                </pt>
                <pt idx="98">
                  <v>0</v>
                </pt>
                <pt idx="99">
                  <v>0</v>
                </pt>
                <pt idx="100">
                  <v>0</v>
                </pt>
                <pt idx="101">
                  <v>0</v>
                </pt>
                <pt idx="102">
                  <v>0</v>
                </pt>
                <pt idx="103">
                  <v>0</v>
                </pt>
                <pt idx="104">
                  <v>0</v>
                </pt>
                <pt idx="105">
                  <v>0</v>
                </pt>
                <pt idx="106">
                  <v>0</v>
                </pt>
                <pt idx="107">
                  <v>0</v>
                </pt>
                <pt idx="108">
                  <v>0</v>
                </pt>
                <pt idx="109">
                  <v>0</v>
                </pt>
                <pt idx="110">
                  <v>0</v>
                </pt>
                <pt idx="111">
                  <v>0</v>
                </pt>
                <pt idx="112">
                  <v>0</v>
                </pt>
                <pt idx="113">
                  <v>0</v>
                </pt>
                <pt idx="114">
                  <v>0</v>
                </pt>
                <pt idx="115">
                  <v>0</v>
                </pt>
                <pt idx="116">
                  <v>0</v>
                </pt>
                <pt idx="117">
                  <v>0</v>
                </pt>
              </numCache>
            </numRef>
          </yVal>
        </ser>
        <axId val="50010001"/>
        <axId val="50010002"/>
      </scatterChart>
      <valAx>
        <axId val="50010001"/>
        <scaling>
          <orientation val="minMax"/>
        </scaling>
        <axPos val="b"/>
        <title>
          <tx>
            <strRef>
              <f>gráficos!$B$1</f>
              <strCache>
                <ptCount val="1"/>
              </strCache>
            </strRef>
          </tx>
          <layout/>
          <txPr>
            <a:bodyPr xmlns:a="http://schemas.openxmlformats.org/drawingml/2006/main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2"/>
        <crosses val="autoZero"/>
        <crossBetween val="midCat"/>
      </valAx>
      <valAx>
        <axId val="50010002"/>
        <scaling>
          <orientation val="minMax"/>
        </scaling>
        <axPos val="l"/>
        <majorGridlines/>
        <title>
          <tx>
            <strRef>
              <f>gráficos!$B$2</f>
              <strCache>
                <ptCount val="1"/>
              </strCache>
            </strRef>
          </tx>
          <layout/>
          <txPr>
            <a:bodyPr xmlns:a="http://schemas.openxmlformats.org/drawingml/2006/main" rot="-5400000" vert="horz"/>
            <a:lstStyle xmlns:a="http://schemas.openxmlformats.org/drawingml/2006/main"/>
            <a:p xmlns:a="http://schemas.openxmlformats.org/drawingml/2006/main">
              <a:pPr>
                <a:defRPr/>
              </a:pPr>
              <a:r>
                <a:t/>
              </a:r>
              <a:endParaRPr lang="en-US"/>
            </a:p>
          </txPr>
        </title>
        <numFmt formatCode="General" sourceLinked="1"/>
        <majorTickMark val="none"/>
        <minorTickMark val="none"/>
        <tickLblPos val="nextTo"/>
        <crossAx val="50010001"/>
        <crosses val="autoZero"/>
        <crossBetween val="midCat"/>
      </valAx>
    </plotArea>
    <legend>
      <legendPos val="r"/>
      <layout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5</col>
      <colOff>0</colOff>
      <row>4</row>
      <rowOff>0</rowOff>
    </from>
    <to>
      <col>12</col>
      <colOff>304800</colOff>
      <row>18</row>
      <rowOff>76200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H1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0.6921</v>
      </c>
      <c r="E2" t="n">
        <v>144.49</v>
      </c>
      <c r="F2" t="n">
        <v>101.53</v>
      </c>
      <c r="G2" t="n">
        <v>5.86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1405.92</v>
      </c>
      <c r="Q2" t="n">
        <v>3550.61</v>
      </c>
      <c r="R2" t="n">
        <v>1915.64</v>
      </c>
      <c r="S2" t="n">
        <v>84.39</v>
      </c>
      <c r="T2" t="n">
        <v>910622.63</v>
      </c>
      <c r="U2" t="n">
        <v>0.04</v>
      </c>
      <c r="V2" t="n">
        <v>0.47</v>
      </c>
      <c r="W2" t="n">
        <v>1.81</v>
      </c>
      <c r="X2" t="n">
        <v>53.68</v>
      </c>
      <c r="Y2" t="n">
        <v>0.5</v>
      </c>
      <c r="Z2" t="n">
        <v>10</v>
      </c>
      <c r="AA2" t="n">
        <v>2415.340498318877</v>
      </c>
      <c r="AB2" t="n">
        <v>3304.775427102425</v>
      </c>
      <c r="AC2" t="n">
        <v>2989.372298621088</v>
      </c>
      <c r="AD2" t="n">
        <v>2415340.498318877</v>
      </c>
      <c r="AE2" t="n">
        <v>3304775.427102425</v>
      </c>
      <c r="AF2" t="n">
        <v>1.00966612276483e-06</v>
      </c>
      <c r="AG2" t="n">
        <v>2.006805555555556</v>
      </c>
      <c r="AH2" t="n">
        <v>2989372.298621088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1.3018</v>
      </c>
      <c r="E3" t="n">
        <v>76.81999999999999</v>
      </c>
      <c r="F3" t="n">
        <v>62.36</v>
      </c>
      <c r="G3" t="n">
        <v>12.19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844.12</v>
      </c>
      <c r="Q3" t="n">
        <v>3549.49</v>
      </c>
      <c r="R3" t="n">
        <v>578.1900000000001</v>
      </c>
      <c r="S3" t="n">
        <v>84.39</v>
      </c>
      <c r="T3" t="n">
        <v>245566.24</v>
      </c>
      <c r="U3" t="n">
        <v>0.15</v>
      </c>
      <c r="V3" t="n">
        <v>0.76</v>
      </c>
      <c r="W3" t="n">
        <v>0.63</v>
      </c>
      <c r="X3" t="n">
        <v>14.53</v>
      </c>
      <c r="Y3" t="n">
        <v>0.5</v>
      </c>
      <c r="Z3" t="n">
        <v>10</v>
      </c>
      <c r="AA3" t="n">
        <v>778.1672807501864</v>
      </c>
      <c r="AB3" t="n">
        <v>1064.72280383992</v>
      </c>
      <c r="AC3" t="n">
        <v>963.107153789278</v>
      </c>
      <c r="AD3" t="n">
        <v>778167.2807501864</v>
      </c>
      <c r="AE3" t="n">
        <v>1064722.80383992</v>
      </c>
      <c r="AF3" t="n">
        <v>1.899123477265216e-06</v>
      </c>
      <c r="AG3" t="n">
        <v>1.066944444444444</v>
      </c>
      <c r="AH3" t="n">
        <v>963107.153789278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1.5217</v>
      </c>
      <c r="E4" t="n">
        <v>65.72</v>
      </c>
      <c r="F4" t="n">
        <v>56.2</v>
      </c>
      <c r="G4" t="n">
        <v>18.73</v>
      </c>
      <c r="H4" t="n">
        <v>0.27</v>
      </c>
      <c r="I4" t="n">
        <v>180</v>
      </c>
      <c r="J4" t="n">
        <v>197.88</v>
      </c>
      <c r="K4" t="n">
        <v>54.38</v>
      </c>
      <c r="L4" t="n">
        <v>3</v>
      </c>
      <c r="M4" t="n">
        <v>178</v>
      </c>
      <c r="N4" t="n">
        <v>40.5</v>
      </c>
      <c r="O4" t="n">
        <v>24639</v>
      </c>
      <c r="P4" t="n">
        <v>744.33</v>
      </c>
      <c r="Q4" t="n">
        <v>3549.41</v>
      </c>
      <c r="R4" t="n">
        <v>368.69</v>
      </c>
      <c r="S4" t="n">
        <v>84.39</v>
      </c>
      <c r="T4" t="n">
        <v>141452.04</v>
      </c>
      <c r="U4" t="n">
        <v>0.23</v>
      </c>
      <c r="V4" t="n">
        <v>0.84</v>
      </c>
      <c r="W4" t="n">
        <v>0.43</v>
      </c>
      <c r="X4" t="n">
        <v>8.369999999999999</v>
      </c>
      <c r="Y4" t="n">
        <v>0.5</v>
      </c>
      <c r="Z4" t="n">
        <v>10</v>
      </c>
      <c r="AA4" t="n">
        <v>591.2460162409114</v>
      </c>
      <c r="AB4" t="n">
        <v>808.9688833541408</v>
      </c>
      <c r="AC4" t="n">
        <v>731.7620285217797</v>
      </c>
      <c r="AD4" t="n">
        <v>591246.0162409114</v>
      </c>
      <c r="AE4" t="n">
        <v>808968.8833541408</v>
      </c>
      <c r="AF4" t="n">
        <v>2.219923333349577e-06</v>
      </c>
      <c r="AG4" t="n">
        <v>0.9127777777777778</v>
      </c>
      <c r="AH4" t="n">
        <v>731762.0285217797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1.6374</v>
      </c>
      <c r="E5" t="n">
        <v>61.07</v>
      </c>
      <c r="F5" t="n">
        <v>53.66</v>
      </c>
      <c r="G5" t="n">
        <v>25.55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694.74</v>
      </c>
      <c r="Q5" t="n">
        <v>3549.29</v>
      </c>
      <c r="R5" t="n">
        <v>282.62</v>
      </c>
      <c r="S5" t="n">
        <v>84.39</v>
      </c>
      <c r="T5" t="n">
        <v>98684.75999999999</v>
      </c>
      <c r="U5" t="n">
        <v>0.3</v>
      </c>
      <c r="V5" t="n">
        <v>0.88</v>
      </c>
      <c r="W5" t="n">
        <v>0.34</v>
      </c>
      <c r="X5" t="n">
        <v>5.83</v>
      </c>
      <c r="Y5" t="n">
        <v>0.5</v>
      </c>
      <c r="Z5" t="n">
        <v>10</v>
      </c>
      <c r="AA5" t="n">
        <v>516.466594381907</v>
      </c>
      <c r="AB5" t="n">
        <v>706.6523793313929</v>
      </c>
      <c r="AC5" t="n">
        <v>639.2104680408474</v>
      </c>
      <c r="AD5" t="n">
        <v>516466.5943819071</v>
      </c>
      <c r="AE5" t="n">
        <v>706652.3793313929</v>
      </c>
      <c r="AF5" t="n">
        <v>2.388711615973317e-06</v>
      </c>
      <c r="AG5" t="n">
        <v>0.8481944444444445</v>
      </c>
      <c r="AH5" t="n">
        <v>639210.4680408475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1.7104</v>
      </c>
      <c r="E6" t="n">
        <v>58.47</v>
      </c>
      <c r="F6" t="n">
        <v>52.22</v>
      </c>
      <c r="G6" t="n">
        <v>32.64</v>
      </c>
      <c r="H6" t="n">
        <v>0.44</v>
      </c>
      <c r="I6" t="n">
        <v>96</v>
      </c>
      <c r="J6" t="n">
        <v>201.01</v>
      </c>
      <c r="K6" t="n">
        <v>54.38</v>
      </c>
      <c r="L6" t="n">
        <v>5</v>
      </c>
      <c r="M6" t="n">
        <v>94</v>
      </c>
      <c r="N6" t="n">
        <v>41.63</v>
      </c>
      <c r="O6" t="n">
        <v>25024.84</v>
      </c>
      <c r="P6" t="n">
        <v>658.9</v>
      </c>
      <c r="Q6" t="n">
        <v>3549.25</v>
      </c>
      <c r="R6" t="n">
        <v>233.52</v>
      </c>
      <c r="S6" t="n">
        <v>84.39</v>
      </c>
      <c r="T6" t="n">
        <v>74285.35000000001</v>
      </c>
      <c r="U6" t="n">
        <v>0.36</v>
      </c>
      <c r="V6" t="n">
        <v>0.91</v>
      </c>
      <c r="W6" t="n">
        <v>0.29</v>
      </c>
      <c r="X6" t="n">
        <v>4.39</v>
      </c>
      <c r="Y6" t="n">
        <v>0.5</v>
      </c>
      <c r="Z6" t="n">
        <v>10</v>
      </c>
      <c r="AA6" t="n">
        <v>472.5872365761143</v>
      </c>
      <c r="AB6" t="n">
        <v>646.6147061608642</v>
      </c>
      <c r="AC6" t="n">
        <v>584.9027061343106</v>
      </c>
      <c r="AD6" t="n">
        <v>472587.2365761143</v>
      </c>
      <c r="AE6" t="n">
        <v>646614.7061608642</v>
      </c>
      <c r="AF6" t="n">
        <v>2.495207248052255e-06</v>
      </c>
      <c r="AG6" t="n">
        <v>0.8120833333333333</v>
      </c>
      <c r="AH6" t="n">
        <v>584902.7061343106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1.7595</v>
      </c>
      <c r="E7" t="n">
        <v>56.83</v>
      </c>
      <c r="F7" t="n">
        <v>51.32</v>
      </c>
      <c r="G7" t="n">
        <v>39.99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630.79</v>
      </c>
      <c r="Q7" t="n">
        <v>3549.34</v>
      </c>
      <c r="R7" t="n">
        <v>203.25</v>
      </c>
      <c r="S7" t="n">
        <v>84.39</v>
      </c>
      <c r="T7" t="n">
        <v>59247.3</v>
      </c>
      <c r="U7" t="n">
        <v>0.42</v>
      </c>
      <c r="V7" t="n">
        <v>0.92</v>
      </c>
      <c r="W7" t="n">
        <v>0.26</v>
      </c>
      <c r="X7" t="n">
        <v>3.49</v>
      </c>
      <c r="Y7" t="n">
        <v>0.5</v>
      </c>
      <c r="Z7" t="n">
        <v>10</v>
      </c>
      <c r="AA7" t="n">
        <v>443.3093765937328</v>
      </c>
      <c r="AB7" t="n">
        <v>606.5554464849475</v>
      </c>
      <c r="AC7" t="n">
        <v>548.6666459783393</v>
      </c>
      <c r="AD7" t="n">
        <v>443309.3765937329</v>
      </c>
      <c r="AE7" t="n">
        <v>606555.4464849476</v>
      </c>
      <c r="AF7" t="n">
        <v>2.566836501957403e-06</v>
      </c>
      <c r="AG7" t="n">
        <v>0.7893055555555555</v>
      </c>
      <c r="AH7" t="n">
        <v>548666.6459783392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1.7971</v>
      </c>
      <c r="E8" t="n">
        <v>55.64</v>
      </c>
      <c r="F8" t="n">
        <v>50.68</v>
      </c>
      <c r="G8" t="n">
        <v>48.27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605.2</v>
      </c>
      <c r="Q8" t="n">
        <v>3549.27</v>
      </c>
      <c r="R8" t="n">
        <v>181.38</v>
      </c>
      <c r="S8" t="n">
        <v>84.39</v>
      </c>
      <c r="T8" t="n">
        <v>48379.38</v>
      </c>
      <c r="U8" t="n">
        <v>0.47</v>
      </c>
      <c r="V8" t="n">
        <v>0.93</v>
      </c>
      <c r="W8" t="n">
        <v>0.24</v>
      </c>
      <c r="X8" t="n">
        <v>2.85</v>
      </c>
      <c r="Y8" t="n">
        <v>0.5</v>
      </c>
      <c r="Z8" t="n">
        <v>10</v>
      </c>
      <c r="AA8" t="n">
        <v>420.1208910466168</v>
      </c>
      <c r="AB8" t="n">
        <v>574.827937555601</v>
      </c>
      <c r="AC8" t="n">
        <v>519.9671659713711</v>
      </c>
      <c r="AD8" t="n">
        <v>420120.8910466168</v>
      </c>
      <c r="AE8" t="n">
        <v>574827.937555601</v>
      </c>
      <c r="AF8" t="n">
        <v>2.621689046699431e-06</v>
      </c>
      <c r="AG8" t="n">
        <v>0.7727777777777778</v>
      </c>
      <c r="AH8" t="n">
        <v>519967.1659713711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1.8262</v>
      </c>
      <c r="E9" t="n">
        <v>54.76</v>
      </c>
      <c r="F9" t="n">
        <v>50.18</v>
      </c>
      <c r="G9" t="n">
        <v>56.81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579.8099999999999</v>
      </c>
      <c r="Q9" t="n">
        <v>3549.28</v>
      </c>
      <c r="R9" t="n">
        <v>164.49</v>
      </c>
      <c r="S9" t="n">
        <v>84.39</v>
      </c>
      <c r="T9" t="n">
        <v>39986.53</v>
      </c>
      <c r="U9" t="n">
        <v>0.51</v>
      </c>
      <c r="V9" t="n">
        <v>0.9399999999999999</v>
      </c>
      <c r="W9" t="n">
        <v>0.22</v>
      </c>
      <c r="X9" t="n">
        <v>2.35</v>
      </c>
      <c r="Y9" t="n">
        <v>0.5</v>
      </c>
      <c r="Z9" t="n">
        <v>10</v>
      </c>
      <c r="AA9" t="n">
        <v>400.1562971388142</v>
      </c>
      <c r="AB9" t="n">
        <v>547.5114993952242</v>
      </c>
      <c r="AC9" t="n">
        <v>495.2577703301589</v>
      </c>
      <c r="AD9" t="n">
        <v>400156.2971388142</v>
      </c>
      <c r="AE9" t="n">
        <v>547511.4993952241</v>
      </c>
      <c r="AF9" t="n">
        <v>2.664141415103501e-06</v>
      </c>
      <c r="AG9" t="n">
        <v>0.7605555555555555</v>
      </c>
      <c r="AH9" t="n">
        <v>495257.7703301589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1.8579</v>
      </c>
      <c r="E10" t="n">
        <v>53.82</v>
      </c>
      <c r="F10" t="n">
        <v>49.56</v>
      </c>
      <c r="G10" t="n">
        <v>66.08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551.61</v>
      </c>
      <c r="Q10" t="n">
        <v>3549.35</v>
      </c>
      <c r="R10" t="n">
        <v>142.49</v>
      </c>
      <c r="S10" t="n">
        <v>84.39</v>
      </c>
      <c r="T10" t="n">
        <v>29026.16</v>
      </c>
      <c r="U10" t="n">
        <v>0.59</v>
      </c>
      <c r="V10" t="n">
        <v>0.96</v>
      </c>
      <c r="W10" t="n">
        <v>0.22</v>
      </c>
      <c r="X10" t="n">
        <v>1.73</v>
      </c>
      <c r="Y10" t="n">
        <v>0.5</v>
      </c>
      <c r="Z10" t="n">
        <v>10</v>
      </c>
      <c r="AA10" t="n">
        <v>378.6889529764192</v>
      </c>
      <c r="AB10" t="n">
        <v>518.138932039852</v>
      </c>
      <c r="AC10" t="n">
        <v>468.6884795785263</v>
      </c>
      <c r="AD10" t="n">
        <v>378688.9529764192</v>
      </c>
      <c r="AE10" t="n">
        <v>518138.932039852</v>
      </c>
      <c r="AF10" t="n">
        <v>2.710386778622711e-06</v>
      </c>
      <c r="AG10" t="n">
        <v>0.7475000000000001</v>
      </c>
      <c r="AH10" t="n">
        <v>468688.4795785263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1.8596</v>
      </c>
      <c r="E11" t="n">
        <v>53.77</v>
      </c>
      <c r="F11" t="n">
        <v>49.7</v>
      </c>
      <c r="G11" t="n">
        <v>74.55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533.85</v>
      </c>
      <c r="Q11" t="n">
        <v>3549.32</v>
      </c>
      <c r="R11" t="n">
        <v>148.17</v>
      </c>
      <c r="S11" t="n">
        <v>84.39</v>
      </c>
      <c r="T11" t="n">
        <v>31890.16</v>
      </c>
      <c r="U11" t="n">
        <v>0.57</v>
      </c>
      <c r="V11" t="n">
        <v>0.95</v>
      </c>
      <c r="W11" t="n">
        <v>0.21</v>
      </c>
      <c r="X11" t="n">
        <v>1.87</v>
      </c>
      <c r="Y11" t="n">
        <v>0.5</v>
      </c>
      <c r="Z11" t="n">
        <v>10</v>
      </c>
      <c r="AA11" t="n">
        <v>370.3559369213776</v>
      </c>
      <c r="AB11" t="n">
        <v>506.7373318466215</v>
      </c>
      <c r="AC11" t="n">
        <v>458.3750321054912</v>
      </c>
      <c r="AD11" t="n">
        <v>370355.9369213776</v>
      </c>
      <c r="AE11" t="n">
        <v>506737.3318466215</v>
      </c>
      <c r="AF11" t="n">
        <v>2.712866813890302e-06</v>
      </c>
      <c r="AG11" t="n">
        <v>0.7468055555555556</v>
      </c>
      <c r="AH11" t="n">
        <v>458375.0321054912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1.8672</v>
      </c>
      <c r="E12" t="n">
        <v>53.56</v>
      </c>
      <c r="F12" t="n">
        <v>49.56</v>
      </c>
      <c r="G12" t="n">
        <v>78.25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523.54</v>
      </c>
      <c r="Q12" t="n">
        <v>3549.27</v>
      </c>
      <c r="R12" t="n">
        <v>142.19</v>
      </c>
      <c r="S12" t="n">
        <v>84.39</v>
      </c>
      <c r="T12" t="n">
        <v>28910.86</v>
      </c>
      <c r="U12" t="n">
        <v>0.59</v>
      </c>
      <c r="V12" t="n">
        <v>0.96</v>
      </c>
      <c r="W12" t="n">
        <v>0.24</v>
      </c>
      <c r="X12" t="n">
        <v>1.73</v>
      </c>
      <c r="Y12" t="n">
        <v>0.5</v>
      </c>
      <c r="Z12" t="n">
        <v>10</v>
      </c>
      <c r="AA12" t="n">
        <v>363.7217087351059</v>
      </c>
      <c r="AB12" t="n">
        <v>497.6600881606733</v>
      </c>
      <c r="AC12" t="n">
        <v>450.1641078169384</v>
      </c>
      <c r="AD12" t="n">
        <v>363721.7087351059</v>
      </c>
      <c r="AE12" t="n">
        <v>497660.0881606733</v>
      </c>
      <c r="AF12" t="n">
        <v>2.723954030380712e-06</v>
      </c>
      <c r="AG12" t="n">
        <v>0.7438888888888889</v>
      </c>
      <c r="AH12" t="n">
        <v>450164.1078169384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1.8709</v>
      </c>
      <c r="E13" t="n">
        <v>53.45</v>
      </c>
      <c r="F13" t="n">
        <v>49.5</v>
      </c>
      <c r="G13" t="n">
        <v>80.26000000000001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526.17</v>
      </c>
      <c r="Q13" t="n">
        <v>3549.29</v>
      </c>
      <c r="R13" t="n">
        <v>139.77</v>
      </c>
      <c r="S13" t="n">
        <v>84.39</v>
      </c>
      <c r="T13" t="n">
        <v>27706.54</v>
      </c>
      <c r="U13" t="n">
        <v>0.6</v>
      </c>
      <c r="V13" t="n">
        <v>0.96</v>
      </c>
      <c r="W13" t="n">
        <v>0.24</v>
      </c>
      <c r="X13" t="n">
        <v>1.67</v>
      </c>
      <c r="Y13" t="n">
        <v>0.5</v>
      </c>
      <c r="Z13" t="n">
        <v>10</v>
      </c>
      <c r="AA13" t="n">
        <v>364.0899536148144</v>
      </c>
      <c r="AB13" t="n">
        <v>498.1639370509081</v>
      </c>
      <c r="AC13" t="n">
        <v>450.6198700762456</v>
      </c>
      <c r="AD13" t="n">
        <v>364089.9536148144</v>
      </c>
      <c r="AE13" t="n">
        <v>498163.9370509082</v>
      </c>
      <c r="AF13" t="n">
        <v>2.729351754198412e-06</v>
      </c>
      <c r="AG13" t="n">
        <v>0.7423611111111111</v>
      </c>
      <c r="AH13" t="n">
        <v>450619.8700762456</v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AH10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80</v>
      </c>
      <c r="C2" t="inlineStr">
        <is>
          <t xml:space="preserve">CONCLUIDO	</t>
        </is>
      </c>
      <c r="D2" t="n">
        <v>0.8829</v>
      </c>
      <c r="E2" t="n">
        <v>113.27</v>
      </c>
      <c r="F2" t="n">
        <v>86.23</v>
      </c>
      <c r="G2" t="n">
        <v>6.75</v>
      </c>
      <c r="H2" t="n">
        <v>0.11</v>
      </c>
      <c r="I2" t="n">
        <v>767</v>
      </c>
      <c r="J2" t="n">
        <v>159.12</v>
      </c>
      <c r="K2" t="n">
        <v>50.28</v>
      </c>
      <c r="L2" t="n">
        <v>1</v>
      </c>
      <c r="M2" t="n">
        <v>765</v>
      </c>
      <c r="N2" t="n">
        <v>27.84</v>
      </c>
      <c r="O2" t="n">
        <v>19859.16</v>
      </c>
      <c r="P2" t="n">
        <v>1042.5</v>
      </c>
      <c r="Q2" t="n">
        <v>3550.3</v>
      </c>
      <c r="R2" t="n">
        <v>1392.19</v>
      </c>
      <c r="S2" t="n">
        <v>84.39</v>
      </c>
      <c r="T2" t="n">
        <v>650263.2</v>
      </c>
      <c r="U2" t="n">
        <v>0.06</v>
      </c>
      <c r="V2" t="n">
        <v>0.55</v>
      </c>
      <c r="W2" t="n">
        <v>1.37</v>
      </c>
      <c r="X2" t="n">
        <v>38.39</v>
      </c>
      <c r="Y2" t="n">
        <v>0.5</v>
      </c>
      <c r="Z2" t="n">
        <v>10</v>
      </c>
      <c r="AA2" t="n">
        <v>1423.261222367845</v>
      </c>
      <c r="AB2" t="n">
        <v>1947.368794297332</v>
      </c>
      <c r="AC2" t="n">
        <v>1761.514649718863</v>
      </c>
      <c r="AD2" t="n">
        <v>1423261.222367845</v>
      </c>
      <c r="AE2" t="n">
        <v>1947368.794297331</v>
      </c>
      <c r="AF2" t="n">
        <v>1.332432059632039e-06</v>
      </c>
      <c r="AG2" t="n">
        <v>1.573194444444444</v>
      </c>
      <c r="AH2" t="n">
        <v>1761514.649718862</v>
      </c>
    </row>
    <row r="3">
      <c r="A3" t="n">
        <v>1</v>
      </c>
      <c r="B3" t="n">
        <v>80</v>
      </c>
      <c r="C3" t="inlineStr">
        <is>
          <t xml:space="preserve">CONCLUIDO	</t>
        </is>
      </c>
      <c r="D3" t="n">
        <v>1.4208</v>
      </c>
      <c r="E3" t="n">
        <v>70.38</v>
      </c>
      <c r="F3" t="n">
        <v>59.84</v>
      </c>
      <c r="G3" t="n">
        <v>14.08</v>
      </c>
      <c r="H3" t="n">
        <v>0.22</v>
      </c>
      <c r="I3" t="n">
        <v>255</v>
      </c>
      <c r="J3" t="n">
        <v>160.54</v>
      </c>
      <c r="K3" t="n">
        <v>50.28</v>
      </c>
      <c r="L3" t="n">
        <v>2</v>
      </c>
      <c r="M3" t="n">
        <v>253</v>
      </c>
      <c r="N3" t="n">
        <v>28.26</v>
      </c>
      <c r="O3" t="n">
        <v>20034.4</v>
      </c>
      <c r="P3" t="n">
        <v>700.67</v>
      </c>
      <c r="Q3" t="n">
        <v>3549.45</v>
      </c>
      <c r="R3" t="n">
        <v>492.32</v>
      </c>
      <c r="S3" t="n">
        <v>84.39</v>
      </c>
      <c r="T3" t="n">
        <v>202890.25</v>
      </c>
      <c r="U3" t="n">
        <v>0.17</v>
      </c>
      <c r="V3" t="n">
        <v>0.79</v>
      </c>
      <c r="W3" t="n">
        <v>0.55</v>
      </c>
      <c r="X3" t="n">
        <v>12.01</v>
      </c>
      <c r="Y3" t="n">
        <v>0.5</v>
      </c>
      <c r="Z3" t="n">
        <v>10</v>
      </c>
      <c r="AA3" t="n">
        <v>601.6313843707586</v>
      </c>
      <c r="AB3" t="n">
        <v>823.1786021995035</v>
      </c>
      <c r="AC3" t="n">
        <v>744.6155917440066</v>
      </c>
      <c r="AD3" t="n">
        <v>601631.3843707587</v>
      </c>
      <c r="AE3" t="n">
        <v>823178.6021995036</v>
      </c>
      <c r="AF3" t="n">
        <v>2.144205991986862e-06</v>
      </c>
      <c r="AG3" t="n">
        <v>0.9774999999999999</v>
      </c>
      <c r="AH3" t="n">
        <v>744615.5917440066</v>
      </c>
    </row>
    <row r="4">
      <c r="A4" t="n">
        <v>2</v>
      </c>
      <c r="B4" t="n">
        <v>80</v>
      </c>
      <c r="C4" t="inlineStr">
        <is>
          <t xml:space="preserve">CONCLUIDO	</t>
        </is>
      </c>
      <c r="D4" t="n">
        <v>1.615</v>
      </c>
      <c r="E4" t="n">
        <v>61.92</v>
      </c>
      <c r="F4" t="n">
        <v>54.76</v>
      </c>
      <c r="G4" t="n">
        <v>21.91</v>
      </c>
      <c r="H4" t="n">
        <v>0.33</v>
      </c>
      <c r="I4" t="n">
        <v>150</v>
      </c>
      <c r="J4" t="n">
        <v>161.97</v>
      </c>
      <c r="K4" t="n">
        <v>50.28</v>
      </c>
      <c r="L4" t="n">
        <v>3</v>
      </c>
      <c r="M4" t="n">
        <v>148</v>
      </c>
      <c r="N4" t="n">
        <v>28.69</v>
      </c>
      <c r="O4" t="n">
        <v>20210.21</v>
      </c>
      <c r="P4" t="n">
        <v>620.1799999999999</v>
      </c>
      <c r="Q4" t="n">
        <v>3549.43</v>
      </c>
      <c r="R4" t="n">
        <v>319.94</v>
      </c>
      <c r="S4" t="n">
        <v>84.39</v>
      </c>
      <c r="T4" t="n">
        <v>117222.73</v>
      </c>
      <c r="U4" t="n">
        <v>0.26</v>
      </c>
      <c r="V4" t="n">
        <v>0.87</v>
      </c>
      <c r="W4" t="n">
        <v>0.38</v>
      </c>
      <c r="X4" t="n">
        <v>6.93</v>
      </c>
      <c r="Y4" t="n">
        <v>0.5</v>
      </c>
      <c r="Z4" t="n">
        <v>10</v>
      </c>
      <c r="AA4" t="n">
        <v>473.5853256462474</v>
      </c>
      <c r="AB4" t="n">
        <v>647.9803356592024</v>
      </c>
      <c r="AC4" t="n">
        <v>586.1380018700004</v>
      </c>
      <c r="AD4" t="n">
        <v>473585.3256462474</v>
      </c>
      <c r="AE4" t="n">
        <v>647980.3356592024</v>
      </c>
      <c r="AF4" t="n">
        <v>2.437283697254211e-06</v>
      </c>
      <c r="AG4" t="n">
        <v>0.86</v>
      </c>
      <c r="AH4" t="n">
        <v>586138.0018700004</v>
      </c>
    </row>
    <row r="5">
      <c r="A5" t="n">
        <v>3</v>
      </c>
      <c r="B5" t="n">
        <v>80</v>
      </c>
      <c r="C5" t="inlineStr">
        <is>
          <t xml:space="preserve">CONCLUIDO	</t>
        </is>
      </c>
      <c r="D5" t="n">
        <v>1.7137</v>
      </c>
      <c r="E5" t="n">
        <v>58.35</v>
      </c>
      <c r="F5" t="n">
        <v>52.65</v>
      </c>
      <c r="G5" t="n">
        <v>30.08</v>
      </c>
      <c r="H5" t="n">
        <v>0.43</v>
      </c>
      <c r="I5" t="n">
        <v>105</v>
      </c>
      <c r="J5" t="n">
        <v>163.4</v>
      </c>
      <c r="K5" t="n">
        <v>50.28</v>
      </c>
      <c r="L5" t="n">
        <v>4</v>
      </c>
      <c r="M5" t="n">
        <v>103</v>
      </c>
      <c r="N5" t="n">
        <v>29.12</v>
      </c>
      <c r="O5" t="n">
        <v>20386.62</v>
      </c>
      <c r="P5" t="n">
        <v>575.23</v>
      </c>
      <c r="Q5" t="n">
        <v>3549.37</v>
      </c>
      <c r="R5" t="n">
        <v>248.04</v>
      </c>
      <c r="S5" t="n">
        <v>84.39</v>
      </c>
      <c r="T5" t="n">
        <v>81500.13</v>
      </c>
      <c r="U5" t="n">
        <v>0.34</v>
      </c>
      <c r="V5" t="n">
        <v>0.9</v>
      </c>
      <c r="W5" t="n">
        <v>0.3</v>
      </c>
      <c r="X5" t="n">
        <v>4.81</v>
      </c>
      <c r="Y5" t="n">
        <v>0.5</v>
      </c>
      <c r="Z5" t="n">
        <v>10</v>
      </c>
      <c r="AA5" t="n">
        <v>418.6707788158479</v>
      </c>
      <c r="AB5" t="n">
        <v>572.8438300270263</v>
      </c>
      <c r="AC5" t="n">
        <v>518.1724188806113</v>
      </c>
      <c r="AD5" t="n">
        <v>418670.7788158479</v>
      </c>
      <c r="AE5" t="n">
        <v>572843.8300270264</v>
      </c>
      <c r="AF5" t="n">
        <v>2.586237196275257e-06</v>
      </c>
      <c r="AG5" t="n">
        <v>0.8104166666666667</v>
      </c>
      <c r="AH5" t="n">
        <v>518172.4188806113</v>
      </c>
    </row>
    <row r="6">
      <c r="A6" t="n">
        <v>4</v>
      </c>
      <c r="B6" t="n">
        <v>80</v>
      </c>
      <c r="C6" t="inlineStr">
        <is>
          <t xml:space="preserve">CONCLUIDO	</t>
        </is>
      </c>
      <c r="D6" t="n">
        <v>1.7764</v>
      </c>
      <c r="E6" t="n">
        <v>56.29</v>
      </c>
      <c r="F6" t="n">
        <v>51.42</v>
      </c>
      <c r="G6" t="n">
        <v>39.05</v>
      </c>
      <c r="H6" t="n">
        <v>0.54</v>
      </c>
      <c r="I6" t="n">
        <v>79</v>
      </c>
      <c r="J6" t="n">
        <v>164.83</v>
      </c>
      <c r="K6" t="n">
        <v>50.28</v>
      </c>
      <c r="L6" t="n">
        <v>5</v>
      </c>
      <c r="M6" t="n">
        <v>77</v>
      </c>
      <c r="N6" t="n">
        <v>29.55</v>
      </c>
      <c r="O6" t="n">
        <v>20563.61</v>
      </c>
      <c r="P6" t="n">
        <v>539.28</v>
      </c>
      <c r="Q6" t="n">
        <v>3549.33</v>
      </c>
      <c r="R6" t="n">
        <v>206.64</v>
      </c>
      <c r="S6" t="n">
        <v>84.39</v>
      </c>
      <c r="T6" t="n">
        <v>60929.02</v>
      </c>
      <c r="U6" t="n">
        <v>0.41</v>
      </c>
      <c r="V6" t="n">
        <v>0.92</v>
      </c>
      <c r="W6" t="n">
        <v>0.26</v>
      </c>
      <c r="X6" t="n">
        <v>3.59</v>
      </c>
      <c r="Y6" t="n">
        <v>0.5</v>
      </c>
      <c r="Z6" t="n">
        <v>10</v>
      </c>
      <c r="AA6" t="n">
        <v>383.5777421675589</v>
      </c>
      <c r="AB6" t="n">
        <v>524.8279890893266</v>
      </c>
      <c r="AC6" t="n">
        <v>474.7391424113495</v>
      </c>
      <c r="AD6" t="n">
        <v>383577.7421675589</v>
      </c>
      <c r="AE6" t="n">
        <v>524827.9890893266</v>
      </c>
      <c r="AF6" t="n">
        <v>2.680861151580421e-06</v>
      </c>
      <c r="AG6" t="n">
        <v>0.7818055555555555</v>
      </c>
      <c r="AH6" t="n">
        <v>474739.1424113495</v>
      </c>
    </row>
    <row r="7">
      <c r="A7" t="n">
        <v>5</v>
      </c>
      <c r="B7" t="n">
        <v>80</v>
      </c>
      <c r="C7" t="inlineStr">
        <is>
          <t xml:space="preserve">CONCLUIDO	</t>
        </is>
      </c>
      <c r="D7" t="n">
        <v>1.8198</v>
      </c>
      <c r="E7" t="n">
        <v>54.95</v>
      </c>
      <c r="F7" t="n">
        <v>50.63</v>
      </c>
      <c r="G7" t="n">
        <v>49</v>
      </c>
      <c r="H7" t="n">
        <v>0.64</v>
      </c>
      <c r="I7" t="n">
        <v>62</v>
      </c>
      <c r="J7" t="n">
        <v>166.27</v>
      </c>
      <c r="K7" t="n">
        <v>50.28</v>
      </c>
      <c r="L7" t="n">
        <v>6</v>
      </c>
      <c r="M7" t="n">
        <v>60</v>
      </c>
      <c r="N7" t="n">
        <v>29.99</v>
      </c>
      <c r="O7" t="n">
        <v>20741.2</v>
      </c>
      <c r="P7" t="n">
        <v>505.93</v>
      </c>
      <c r="Q7" t="n">
        <v>3549.32</v>
      </c>
      <c r="R7" t="n">
        <v>179.68</v>
      </c>
      <c r="S7" t="n">
        <v>84.39</v>
      </c>
      <c r="T7" t="n">
        <v>47536.58</v>
      </c>
      <c r="U7" t="n">
        <v>0.47</v>
      </c>
      <c r="V7" t="n">
        <v>0.9399999999999999</v>
      </c>
      <c r="W7" t="n">
        <v>0.24</v>
      </c>
      <c r="X7" t="n">
        <v>2.8</v>
      </c>
      <c r="Y7" t="n">
        <v>0.5</v>
      </c>
      <c r="Z7" t="n">
        <v>10</v>
      </c>
      <c r="AA7" t="n">
        <v>356.7866316817003</v>
      </c>
      <c r="AB7" t="n">
        <v>488.1712097821973</v>
      </c>
      <c r="AC7" t="n">
        <v>441.5808346731798</v>
      </c>
      <c r="AD7" t="n">
        <v>356786.6316817003</v>
      </c>
      <c r="AE7" t="n">
        <v>488171.2097821973</v>
      </c>
      <c r="AF7" t="n">
        <v>2.746358434837903e-06</v>
      </c>
      <c r="AG7" t="n">
        <v>0.7631944444444445</v>
      </c>
      <c r="AH7" t="n">
        <v>441580.8346731798</v>
      </c>
    </row>
    <row r="8">
      <c r="A8" t="n">
        <v>6</v>
      </c>
      <c r="B8" t="n">
        <v>80</v>
      </c>
      <c r="C8" t="inlineStr">
        <is>
          <t xml:space="preserve">CONCLUIDO	</t>
        </is>
      </c>
      <c r="D8" t="n">
        <v>1.8521</v>
      </c>
      <c r="E8" t="n">
        <v>53.99</v>
      </c>
      <c r="F8" t="n">
        <v>50.06</v>
      </c>
      <c r="G8" t="n">
        <v>60.07</v>
      </c>
      <c r="H8" t="n">
        <v>0.74</v>
      </c>
      <c r="I8" t="n">
        <v>50</v>
      </c>
      <c r="J8" t="n">
        <v>167.72</v>
      </c>
      <c r="K8" t="n">
        <v>50.28</v>
      </c>
      <c r="L8" t="n">
        <v>7</v>
      </c>
      <c r="M8" t="n">
        <v>40</v>
      </c>
      <c r="N8" t="n">
        <v>30.44</v>
      </c>
      <c r="O8" t="n">
        <v>20919.39</v>
      </c>
      <c r="P8" t="n">
        <v>472.68</v>
      </c>
      <c r="Q8" t="n">
        <v>3549.29</v>
      </c>
      <c r="R8" t="n">
        <v>160.04</v>
      </c>
      <c r="S8" t="n">
        <v>84.39</v>
      </c>
      <c r="T8" t="n">
        <v>37773.91</v>
      </c>
      <c r="U8" t="n">
        <v>0.53</v>
      </c>
      <c r="V8" t="n">
        <v>0.95</v>
      </c>
      <c r="W8" t="n">
        <v>0.23</v>
      </c>
      <c r="X8" t="n">
        <v>2.23</v>
      </c>
      <c r="Y8" t="n">
        <v>0.5</v>
      </c>
      <c r="Z8" t="n">
        <v>10</v>
      </c>
      <c r="AA8" t="n">
        <v>333.7379978549577</v>
      </c>
      <c r="AB8" t="n">
        <v>456.6350521464882</v>
      </c>
      <c r="AC8" t="n">
        <v>413.0544436609476</v>
      </c>
      <c r="AD8" t="n">
        <v>333737.9978549577</v>
      </c>
      <c r="AE8" t="n">
        <v>456635.0521464883</v>
      </c>
      <c r="AF8" t="n">
        <v>2.795104108782987e-06</v>
      </c>
      <c r="AG8" t="n">
        <v>0.7498611111111111</v>
      </c>
      <c r="AH8" t="n">
        <v>413054.4436609476</v>
      </c>
    </row>
    <row r="9">
      <c r="A9" t="n">
        <v>7</v>
      </c>
      <c r="B9" t="n">
        <v>80</v>
      </c>
      <c r="C9" t="inlineStr">
        <is>
          <t xml:space="preserve">CONCLUIDO	</t>
        </is>
      </c>
      <c r="D9" t="n">
        <v>1.8626</v>
      </c>
      <c r="E9" t="n">
        <v>53.69</v>
      </c>
      <c r="F9" t="n">
        <v>49.88</v>
      </c>
      <c r="G9" t="n">
        <v>65.06</v>
      </c>
      <c r="H9" t="n">
        <v>0.84</v>
      </c>
      <c r="I9" t="n">
        <v>46</v>
      </c>
      <c r="J9" t="n">
        <v>169.17</v>
      </c>
      <c r="K9" t="n">
        <v>50.28</v>
      </c>
      <c r="L9" t="n">
        <v>8</v>
      </c>
      <c r="M9" t="n">
        <v>1</v>
      </c>
      <c r="N9" t="n">
        <v>30.89</v>
      </c>
      <c r="O9" t="n">
        <v>21098.19</v>
      </c>
      <c r="P9" t="n">
        <v>464.43</v>
      </c>
      <c r="Q9" t="n">
        <v>3549.31</v>
      </c>
      <c r="R9" t="n">
        <v>152.35</v>
      </c>
      <c r="S9" t="n">
        <v>84.39</v>
      </c>
      <c r="T9" t="n">
        <v>33950.05</v>
      </c>
      <c r="U9" t="n">
        <v>0.55</v>
      </c>
      <c r="V9" t="n">
        <v>0.95</v>
      </c>
      <c r="W9" t="n">
        <v>0.27</v>
      </c>
      <c r="X9" t="n">
        <v>2.05</v>
      </c>
      <c r="Y9" t="n">
        <v>0.5</v>
      </c>
      <c r="Z9" t="n">
        <v>10</v>
      </c>
      <c r="AA9" t="n">
        <v>327.6252762328831</v>
      </c>
      <c r="AB9" t="n">
        <v>448.2713567489205</v>
      </c>
      <c r="AC9" t="n">
        <v>405.4889676136034</v>
      </c>
      <c r="AD9" t="n">
        <v>327625.2762328831</v>
      </c>
      <c r="AE9" t="n">
        <v>448271.3567489205</v>
      </c>
      <c r="AF9" t="n">
        <v>2.810950225700119e-06</v>
      </c>
      <c r="AG9" t="n">
        <v>0.7456944444444444</v>
      </c>
      <c r="AH9" t="n">
        <v>405488.9676136035</v>
      </c>
    </row>
    <row r="10">
      <c r="A10" t="n">
        <v>8</v>
      </c>
      <c r="B10" t="n">
        <v>80</v>
      </c>
      <c r="C10" t="inlineStr">
        <is>
          <t xml:space="preserve">CONCLUIDO	</t>
        </is>
      </c>
      <c r="D10" t="n">
        <v>1.8622</v>
      </c>
      <c r="E10" t="n">
        <v>53.7</v>
      </c>
      <c r="F10" t="n">
        <v>49.89</v>
      </c>
      <c r="G10" t="n">
        <v>65.08</v>
      </c>
      <c r="H10" t="n">
        <v>0.9399999999999999</v>
      </c>
      <c r="I10" t="n">
        <v>46</v>
      </c>
      <c r="J10" t="n">
        <v>170.62</v>
      </c>
      <c r="K10" t="n">
        <v>50.28</v>
      </c>
      <c r="L10" t="n">
        <v>9</v>
      </c>
      <c r="M10" t="n">
        <v>0</v>
      </c>
      <c r="N10" t="n">
        <v>31.34</v>
      </c>
      <c r="O10" t="n">
        <v>21277.6</v>
      </c>
      <c r="P10" t="n">
        <v>468.16</v>
      </c>
      <c r="Q10" t="n">
        <v>3549.31</v>
      </c>
      <c r="R10" t="n">
        <v>152.76</v>
      </c>
      <c r="S10" t="n">
        <v>84.39</v>
      </c>
      <c r="T10" t="n">
        <v>34155.95</v>
      </c>
      <c r="U10" t="n">
        <v>0.55</v>
      </c>
      <c r="V10" t="n">
        <v>0.95</v>
      </c>
      <c r="W10" t="n">
        <v>0.27</v>
      </c>
      <c r="X10" t="n">
        <v>2.06</v>
      </c>
      <c r="Y10" t="n">
        <v>0.5</v>
      </c>
      <c r="Z10" t="n">
        <v>10</v>
      </c>
      <c r="AA10" t="n">
        <v>329.4606184648371</v>
      </c>
      <c r="AB10" t="n">
        <v>450.7825529602648</v>
      </c>
      <c r="AC10" t="n">
        <v>407.760498783023</v>
      </c>
      <c r="AD10" t="n">
        <v>329460.6184648371</v>
      </c>
      <c r="AE10" t="n">
        <v>450782.5529602648</v>
      </c>
      <c r="AF10" t="n">
        <v>2.810346564103276e-06</v>
      </c>
      <c r="AG10" t="n">
        <v>0.7458333333333333</v>
      </c>
      <c r="AH10" t="n">
        <v>407760.498783023</v>
      </c>
    </row>
  </sheetData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AH5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35</v>
      </c>
      <c r="C2" t="inlineStr">
        <is>
          <t xml:space="preserve">CONCLUIDO	</t>
        </is>
      </c>
      <c r="D2" t="n">
        <v>1.3902</v>
      </c>
      <c r="E2" t="n">
        <v>71.93000000000001</v>
      </c>
      <c r="F2" t="n">
        <v>64.15000000000001</v>
      </c>
      <c r="G2" t="n">
        <v>11.25</v>
      </c>
      <c r="H2" t="n">
        <v>0.22</v>
      </c>
      <c r="I2" t="n">
        <v>342</v>
      </c>
      <c r="J2" t="n">
        <v>80.84</v>
      </c>
      <c r="K2" t="n">
        <v>35.1</v>
      </c>
      <c r="L2" t="n">
        <v>1</v>
      </c>
      <c r="M2" t="n">
        <v>340</v>
      </c>
      <c r="N2" t="n">
        <v>9.74</v>
      </c>
      <c r="O2" t="n">
        <v>10204.21</v>
      </c>
      <c r="P2" t="n">
        <v>469.43</v>
      </c>
      <c r="Q2" t="n">
        <v>3549.49</v>
      </c>
      <c r="R2" t="n">
        <v>639.17</v>
      </c>
      <c r="S2" t="n">
        <v>84.39</v>
      </c>
      <c r="T2" t="n">
        <v>275879.25</v>
      </c>
      <c r="U2" t="n">
        <v>0.13</v>
      </c>
      <c r="V2" t="n">
        <v>0.74</v>
      </c>
      <c r="W2" t="n">
        <v>0.6899999999999999</v>
      </c>
      <c r="X2" t="n">
        <v>16.32</v>
      </c>
      <c r="Y2" t="n">
        <v>0.5</v>
      </c>
      <c r="Z2" t="n">
        <v>10</v>
      </c>
      <c r="AA2" t="n">
        <v>429.9986950222276</v>
      </c>
      <c r="AB2" t="n">
        <v>588.3431847329874</v>
      </c>
      <c r="AC2" t="n">
        <v>532.1925369269163</v>
      </c>
      <c r="AD2" t="n">
        <v>429998.6950222276</v>
      </c>
      <c r="AE2" t="n">
        <v>588343.1847329874</v>
      </c>
      <c r="AF2" t="n">
        <v>2.3410912464e-06</v>
      </c>
      <c r="AG2" t="n">
        <v>0.9990277777777778</v>
      </c>
      <c r="AH2" t="n">
        <v>532192.5369269163</v>
      </c>
    </row>
    <row r="3">
      <c r="A3" t="n">
        <v>1</v>
      </c>
      <c r="B3" t="n">
        <v>35</v>
      </c>
      <c r="C3" t="inlineStr">
        <is>
          <t xml:space="preserve">CONCLUIDO	</t>
        </is>
      </c>
      <c r="D3" t="n">
        <v>1.7341</v>
      </c>
      <c r="E3" t="n">
        <v>57.67</v>
      </c>
      <c r="F3" t="n">
        <v>53.62</v>
      </c>
      <c r="G3" t="n">
        <v>25.74</v>
      </c>
      <c r="H3" t="n">
        <v>0.43</v>
      </c>
      <c r="I3" t="n">
        <v>125</v>
      </c>
      <c r="J3" t="n">
        <v>82.04000000000001</v>
      </c>
      <c r="K3" t="n">
        <v>35.1</v>
      </c>
      <c r="L3" t="n">
        <v>2</v>
      </c>
      <c r="M3" t="n">
        <v>116</v>
      </c>
      <c r="N3" t="n">
        <v>9.94</v>
      </c>
      <c r="O3" t="n">
        <v>10352.53</v>
      </c>
      <c r="P3" t="n">
        <v>342.79</v>
      </c>
      <c r="Q3" t="n">
        <v>3549.38</v>
      </c>
      <c r="R3" t="n">
        <v>281.29</v>
      </c>
      <c r="S3" t="n">
        <v>84.39</v>
      </c>
      <c r="T3" t="n">
        <v>98027.17999999999</v>
      </c>
      <c r="U3" t="n">
        <v>0.3</v>
      </c>
      <c r="V3" t="n">
        <v>0.88</v>
      </c>
      <c r="W3" t="n">
        <v>0.34</v>
      </c>
      <c r="X3" t="n">
        <v>5.79</v>
      </c>
      <c r="Y3" t="n">
        <v>0.5</v>
      </c>
      <c r="Z3" t="n">
        <v>10</v>
      </c>
      <c r="AA3" t="n">
        <v>264.1679471008766</v>
      </c>
      <c r="AB3" t="n">
        <v>361.4462394907296</v>
      </c>
      <c r="AC3" t="n">
        <v>326.9503176867169</v>
      </c>
      <c r="AD3" t="n">
        <v>264167.9471008766</v>
      </c>
      <c r="AE3" t="n">
        <v>361446.2394907296</v>
      </c>
      <c r="AF3" t="n">
        <v>2.920217472581097e-06</v>
      </c>
      <c r="AG3" t="n">
        <v>0.8009722222222222</v>
      </c>
      <c r="AH3" t="n">
        <v>326950.3176867169</v>
      </c>
    </row>
    <row r="4">
      <c r="A4" t="n">
        <v>2</v>
      </c>
      <c r="B4" t="n">
        <v>35</v>
      </c>
      <c r="C4" t="inlineStr">
        <is>
          <t xml:space="preserve">CONCLUIDO	</t>
        </is>
      </c>
      <c r="D4" t="n">
        <v>1.775</v>
      </c>
      <c r="E4" t="n">
        <v>56.34</v>
      </c>
      <c r="F4" t="n">
        <v>52.66</v>
      </c>
      <c r="G4" t="n">
        <v>30.38</v>
      </c>
      <c r="H4" t="n">
        <v>0.63</v>
      </c>
      <c r="I4" t="n">
        <v>104</v>
      </c>
      <c r="J4" t="n">
        <v>83.25</v>
      </c>
      <c r="K4" t="n">
        <v>35.1</v>
      </c>
      <c r="L4" t="n">
        <v>3</v>
      </c>
      <c r="M4" t="n">
        <v>1</v>
      </c>
      <c r="N4" t="n">
        <v>10.15</v>
      </c>
      <c r="O4" t="n">
        <v>10501.19</v>
      </c>
      <c r="P4" t="n">
        <v>325.86</v>
      </c>
      <c r="Q4" t="n">
        <v>3549.52</v>
      </c>
      <c r="R4" t="n">
        <v>243.72</v>
      </c>
      <c r="S4" t="n">
        <v>84.39</v>
      </c>
      <c r="T4" t="n">
        <v>79346.11</v>
      </c>
      <c r="U4" t="n">
        <v>0.35</v>
      </c>
      <c r="V4" t="n">
        <v>0.9</v>
      </c>
      <c r="W4" t="n">
        <v>0.44</v>
      </c>
      <c r="X4" t="n">
        <v>4.82</v>
      </c>
      <c r="Y4" t="n">
        <v>0.5</v>
      </c>
      <c r="Z4" t="n">
        <v>10</v>
      </c>
      <c r="AA4" t="n">
        <v>248.2734969773552</v>
      </c>
      <c r="AB4" t="n">
        <v>339.6987516179171</v>
      </c>
      <c r="AC4" t="n">
        <v>307.2783795337966</v>
      </c>
      <c r="AD4" t="n">
        <v>248273.4969773552</v>
      </c>
      <c r="AE4" t="n">
        <v>339698.7516179171</v>
      </c>
      <c r="AF4" t="n">
        <v>2.989092909192922e-06</v>
      </c>
      <c r="AG4" t="n">
        <v>0.7825000000000001</v>
      </c>
      <c r="AH4" t="n">
        <v>307278.3795337966</v>
      </c>
    </row>
    <row r="5">
      <c r="A5" t="n">
        <v>3</v>
      </c>
      <c r="B5" t="n">
        <v>35</v>
      </c>
      <c r="C5" t="inlineStr">
        <is>
          <t xml:space="preserve">CONCLUIDO	</t>
        </is>
      </c>
      <c r="D5" t="n">
        <v>1.7774</v>
      </c>
      <c r="E5" t="n">
        <v>56.26</v>
      </c>
      <c r="F5" t="n">
        <v>52.6</v>
      </c>
      <c r="G5" t="n">
        <v>30.64</v>
      </c>
      <c r="H5" t="n">
        <v>0.83</v>
      </c>
      <c r="I5" t="n">
        <v>103</v>
      </c>
      <c r="J5" t="n">
        <v>84.45999999999999</v>
      </c>
      <c r="K5" t="n">
        <v>35.1</v>
      </c>
      <c r="L5" t="n">
        <v>4</v>
      </c>
      <c r="M5" t="n">
        <v>0</v>
      </c>
      <c r="N5" t="n">
        <v>10.36</v>
      </c>
      <c r="O5" t="n">
        <v>10650.22</v>
      </c>
      <c r="P5" t="n">
        <v>329.66</v>
      </c>
      <c r="Q5" t="n">
        <v>3549.52</v>
      </c>
      <c r="R5" t="n">
        <v>241.69</v>
      </c>
      <c r="S5" t="n">
        <v>84.39</v>
      </c>
      <c r="T5" t="n">
        <v>78333.17</v>
      </c>
      <c r="U5" t="n">
        <v>0.35</v>
      </c>
      <c r="V5" t="n">
        <v>0.9</v>
      </c>
      <c r="W5" t="n">
        <v>0.44</v>
      </c>
      <c r="X5" t="n">
        <v>4.76</v>
      </c>
      <c r="Y5" t="n">
        <v>0.5</v>
      </c>
      <c r="Z5" t="n">
        <v>10</v>
      </c>
      <c r="AA5" t="n">
        <v>249.7057186226072</v>
      </c>
      <c r="AB5" t="n">
        <v>341.6583804581095</v>
      </c>
      <c r="AC5" t="n">
        <v>309.0509841478381</v>
      </c>
      <c r="AD5" t="n">
        <v>249705.7186226072</v>
      </c>
      <c r="AE5" t="n">
        <v>341658.3804581095</v>
      </c>
      <c r="AF5" t="n">
        <v>2.993134499605353e-06</v>
      </c>
      <c r="AG5" t="n">
        <v>0.7813888888888889</v>
      </c>
      <c r="AH5" t="n">
        <v>309050.9841478381</v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50</v>
      </c>
      <c r="C2" t="inlineStr">
        <is>
          <t xml:space="preserve">CONCLUIDO	</t>
        </is>
      </c>
      <c r="D2" t="n">
        <v>1.2007</v>
      </c>
      <c r="E2" t="n">
        <v>83.29000000000001</v>
      </c>
      <c r="F2" t="n">
        <v>70.73999999999999</v>
      </c>
      <c r="G2" t="n">
        <v>8.970000000000001</v>
      </c>
      <c r="H2" t="n">
        <v>0.16</v>
      </c>
      <c r="I2" t="n">
        <v>473</v>
      </c>
      <c r="J2" t="n">
        <v>107.41</v>
      </c>
      <c r="K2" t="n">
        <v>41.65</v>
      </c>
      <c r="L2" t="n">
        <v>1</v>
      </c>
      <c r="M2" t="n">
        <v>471</v>
      </c>
      <c r="N2" t="n">
        <v>14.77</v>
      </c>
      <c r="O2" t="n">
        <v>13481.73</v>
      </c>
      <c r="P2" t="n">
        <v>647.0700000000001</v>
      </c>
      <c r="Q2" t="n">
        <v>3549.55</v>
      </c>
      <c r="R2" t="n">
        <v>863.4400000000001</v>
      </c>
      <c r="S2" t="n">
        <v>84.39</v>
      </c>
      <c r="T2" t="n">
        <v>387359.74</v>
      </c>
      <c r="U2" t="n">
        <v>0.1</v>
      </c>
      <c r="V2" t="n">
        <v>0.67</v>
      </c>
      <c r="W2" t="n">
        <v>0.9</v>
      </c>
      <c r="X2" t="n">
        <v>22.9</v>
      </c>
      <c r="Y2" t="n">
        <v>0.5</v>
      </c>
      <c r="Z2" t="n">
        <v>10</v>
      </c>
      <c r="AA2" t="n">
        <v>668.160861989432</v>
      </c>
      <c r="AB2" t="n">
        <v>914.207168550778</v>
      </c>
      <c r="AC2" t="n">
        <v>826.9565194821105</v>
      </c>
      <c r="AD2" t="n">
        <v>668160.861989432</v>
      </c>
      <c r="AE2" t="n">
        <v>914207.1685507779</v>
      </c>
      <c r="AF2" t="n">
        <v>1.934358367022874e-06</v>
      </c>
      <c r="AG2" t="n">
        <v>1.156805555555556</v>
      </c>
      <c r="AH2" t="n">
        <v>826956.5194821105</v>
      </c>
    </row>
    <row r="3">
      <c r="A3" t="n">
        <v>1</v>
      </c>
      <c r="B3" t="n">
        <v>50</v>
      </c>
      <c r="C3" t="inlineStr">
        <is>
          <t xml:space="preserve">CONCLUIDO	</t>
        </is>
      </c>
      <c r="D3" t="n">
        <v>1.6192</v>
      </c>
      <c r="E3" t="n">
        <v>61.76</v>
      </c>
      <c r="F3" t="n">
        <v>55.88</v>
      </c>
      <c r="G3" t="n">
        <v>19.38</v>
      </c>
      <c r="H3" t="n">
        <v>0.32</v>
      </c>
      <c r="I3" t="n">
        <v>173</v>
      </c>
      <c r="J3" t="n">
        <v>108.68</v>
      </c>
      <c r="K3" t="n">
        <v>41.65</v>
      </c>
      <c r="L3" t="n">
        <v>2</v>
      </c>
      <c r="M3" t="n">
        <v>171</v>
      </c>
      <c r="N3" t="n">
        <v>15.03</v>
      </c>
      <c r="O3" t="n">
        <v>13638.32</v>
      </c>
      <c r="P3" t="n">
        <v>477.32</v>
      </c>
      <c r="Q3" t="n">
        <v>3549.33</v>
      </c>
      <c r="R3" t="n">
        <v>358.09</v>
      </c>
      <c r="S3" t="n">
        <v>84.39</v>
      </c>
      <c r="T3" t="n">
        <v>136184.03</v>
      </c>
      <c r="U3" t="n">
        <v>0.24</v>
      </c>
      <c r="V3" t="n">
        <v>0.85</v>
      </c>
      <c r="W3" t="n">
        <v>0.41</v>
      </c>
      <c r="X3" t="n">
        <v>8.050000000000001</v>
      </c>
      <c r="Y3" t="n">
        <v>0.5</v>
      </c>
      <c r="Z3" t="n">
        <v>10</v>
      </c>
      <c r="AA3" t="n">
        <v>374.4300831888436</v>
      </c>
      <c r="AB3" t="n">
        <v>512.3117585084166</v>
      </c>
      <c r="AC3" t="n">
        <v>463.4174433104416</v>
      </c>
      <c r="AD3" t="n">
        <v>374430.0831888436</v>
      </c>
      <c r="AE3" t="n">
        <v>512311.7585084166</v>
      </c>
      <c r="AF3" t="n">
        <v>2.608572555911916e-06</v>
      </c>
      <c r="AG3" t="n">
        <v>0.8577777777777778</v>
      </c>
      <c r="AH3" t="n">
        <v>463417.4433104416</v>
      </c>
    </row>
    <row r="4">
      <c r="A4" t="n">
        <v>2</v>
      </c>
      <c r="B4" t="n">
        <v>50</v>
      </c>
      <c r="C4" t="inlineStr">
        <is>
          <t xml:space="preserve">CONCLUIDO	</t>
        </is>
      </c>
      <c r="D4" t="n">
        <v>1.7643</v>
      </c>
      <c r="E4" t="n">
        <v>56.68</v>
      </c>
      <c r="F4" t="n">
        <v>52.42</v>
      </c>
      <c r="G4" t="n">
        <v>31.45</v>
      </c>
      <c r="H4" t="n">
        <v>0.48</v>
      </c>
      <c r="I4" t="n">
        <v>100</v>
      </c>
      <c r="J4" t="n">
        <v>109.96</v>
      </c>
      <c r="K4" t="n">
        <v>41.65</v>
      </c>
      <c r="L4" t="n">
        <v>3</v>
      </c>
      <c r="M4" t="n">
        <v>98</v>
      </c>
      <c r="N4" t="n">
        <v>15.31</v>
      </c>
      <c r="O4" t="n">
        <v>13795.21</v>
      </c>
      <c r="P4" t="n">
        <v>411.21</v>
      </c>
      <c r="Q4" t="n">
        <v>3549.38</v>
      </c>
      <c r="R4" t="n">
        <v>240.54</v>
      </c>
      <c r="S4" t="n">
        <v>84.39</v>
      </c>
      <c r="T4" t="n">
        <v>77775.82000000001</v>
      </c>
      <c r="U4" t="n">
        <v>0.35</v>
      </c>
      <c r="V4" t="n">
        <v>0.9</v>
      </c>
      <c r="W4" t="n">
        <v>0.3</v>
      </c>
      <c r="X4" t="n">
        <v>4.59</v>
      </c>
      <c r="Y4" t="n">
        <v>0.5</v>
      </c>
      <c r="Z4" t="n">
        <v>10</v>
      </c>
      <c r="AA4" t="n">
        <v>304.6953012950678</v>
      </c>
      <c r="AB4" t="n">
        <v>416.8975534399024</v>
      </c>
      <c r="AC4" t="n">
        <v>377.1094360589885</v>
      </c>
      <c r="AD4" t="n">
        <v>304695.3012950678</v>
      </c>
      <c r="AE4" t="n">
        <v>416897.5534399024</v>
      </c>
      <c r="AF4" t="n">
        <v>2.842332361904269e-06</v>
      </c>
      <c r="AG4" t="n">
        <v>0.7872222222222223</v>
      </c>
      <c r="AH4" t="n">
        <v>377109.4360589886</v>
      </c>
    </row>
    <row r="5">
      <c r="A5" t="n">
        <v>3</v>
      </c>
      <c r="B5" t="n">
        <v>50</v>
      </c>
      <c r="C5" t="inlineStr">
        <is>
          <t xml:space="preserve">CONCLUIDO	</t>
        </is>
      </c>
      <c r="D5" t="n">
        <v>1.8199</v>
      </c>
      <c r="E5" t="n">
        <v>54.95</v>
      </c>
      <c r="F5" t="n">
        <v>51.27</v>
      </c>
      <c r="G5" t="n">
        <v>41.57</v>
      </c>
      <c r="H5" t="n">
        <v>0.63</v>
      </c>
      <c r="I5" t="n">
        <v>74</v>
      </c>
      <c r="J5" t="n">
        <v>111.23</v>
      </c>
      <c r="K5" t="n">
        <v>41.65</v>
      </c>
      <c r="L5" t="n">
        <v>4</v>
      </c>
      <c r="M5" t="n">
        <v>10</v>
      </c>
      <c r="N5" t="n">
        <v>15.58</v>
      </c>
      <c r="O5" t="n">
        <v>13952.52</v>
      </c>
      <c r="P5" t="n">
        <v>374.2</v>
      </c>
      <c r="Q5" t="n">
        <v>3549.34</v>
      </c>
      <c r="R5" t="n">
        <v>198.77</v>
      </c>
      <c r="S5" t="n">
        <v>84.39</v>
      </c>
      <c r="T5" t="n">
        <v>57021.8</v>
      </c>
      <c r="U5" t="n">
        <v>0.42</v>
      </c>
      <c r="V5" t="n">
        <v>0.92</v>
      </c>
      <c r="W5" t="n">
        <v>0.34</v>
      </c>
      <c r="X5" t="n">
        <v>3.44</v>
      </c>
      <c r="Y5" t="n">
        <v>0.5</v>
      </c>
      <c r="Z5" t="n">
        <v>10</v>
      </c>
      <c r="AA5" t="n">
        <v>275.651555235994</v>
      </c>
      <c r="AB5" t="n">
        <v>377.1586187622326</v>
      </c>
      <c r="AC5" t="n">
        <v>341.1631295330104</v>
      </c>
      <c r="AD5" t="n">
        <v>275651.555235994</v>
      </c>
      <c r="AE5" t="n">
        <v>377158.6187622326</v>
      </c>
      <c r="AF5" t="n">
        <v>2.931905381981284e-06</v>
      </c>
      <c r="AG5" t="n">
        <v>0.7631944444444445</v>
      </c>
      <c r="AH5" t="n">
        <v>341163.1295330104</v>
      </c>
    </row>
    <row r="6">
      <c r="A6" t="n">
        <v>4</v>
      </c>
      <c r="B6" t="n">
        <v>50</v>
      </c>
      <c r="C6" t="inlineStr">
        <is>
          <t xml:space="preserve">CONCLUIDO	</t>
        </is>
      </c>
      <c r="D6" t="n">
        <v>1.8223</v>
      </c>
      <c r="E6" t="n">
        <v>54.88</v>
      </c>
      <c r="F6" t="n">
        <v>51.22</v>
      </c>
      <c r="G6" t="n">
        <v>42.1</v>
      </c>
      <c r="H6" t="n">
        <v>0.78</v>
      </c>
      <c r="I6" t="n">
        <v>73</v>
      </c>
      <c r="J6" t="n">
        <v>112.51</v>
      </c>
      <c r="K6" t="n">
        <v>41.65</v>
      </c>
      <c r="L6" t="n">
        <v>5</v>
      </c>
      <c r="M6" t="n">
        <v>1</v>
      </c>
      <c r="N6" t="n">
        <v>15.86</v>
      </c>
      <c r="O6" t="n">
        <v>14110.24</v>
      </c>
      <c r="P6" t="n">
        <v>376.23</v>
      </c>
      <c r="Q6" t="n">
        <v>3549.45</v>
      </c>
      <c r="R6" t="n">
        <v>196.5</v>
      </c>
      <c r="S6" t="n">
        <v>84.39</v>
      </c>
      <c r="T6" t="n">
        <v>55887.83</v>
      </c>
      <c r="U6" t="n">
        <v>0.43</v>
      </c>
      <c r="V6" t="n">
        <v>0.93</v>
      </c>
      <c r="W6" t="n">
        <v>0.35</v>
      </c>
      <c r="X6" t="n">
        <v>3.39</v>
      </c>
      <c r="Y6" t="n">
        <v>0.5</v>
      </c>
      <c r="Z6" t="n">
        <v>10</v>
      </c>
      <c r="AA6" t="n">
        <v>276.1705018519817</v>
      </c>
      <c r="AB6" t="n">
        <v>377.8686644165359</v>
      </c>
      <c r="AC6" t="n">
        <v>341.8054094266222</v>
      </c>
      <c r="AD6" t="n">
        <v>276170.5018519817</v>
      </c>
      <c r="AE6" t="n">
        <v>377868.6644165359</v>
      </c>
      <c r="AF6" t="n">
        <v>2.935771843279572e-06</v>
      </c>
      <c r="AG6" t="n">
        <v>0.7622222222222222</v>
      </c>
      <c r="AH6" t="n">
        <v>341805.4094266223</v>
      </c>
    </row>
    <row r="7">
      <c r="A7" t="n">
        <v>5</v>
      </c>
      <c r="B7" t="n">
        <v>50</v>
      </c>
      <c r="C7" t="inlineStr">
        <is>
          <t xml:space="preserve">CONCLUIDO	</t>
        </is>
      </c>
      <c r="D7" t="n">
        <v>1.825</v>
      </c>
      <c r="E7" t="n">
        <v>54.79</v>
      </c>
      <c r="F7" t="n">
        <v>51.16</v>
      </c>
      <c r="G7" t="n">
        <v>42.63</v>
      </c>
      <c r="H7" t="n">
        <v>0.93</v>
      </c>
      <c r="I7" t="n">
        <v>72</v>
      </c>
      <c r="J7" t="n">
        <v>113.79</v>
      </c>
      <c r="K7" t="n">
        <v>41.65</v>
      </c>
      <c r="L7" t="n">
        <v>6</v>
      </c>
      <c r="M7" t="n">
        <v>0</v>
      </c>
      <c r="N7" t="n">
        <v>16.14</v>
      </c>
      <c r="O7" t="n">
        <v>14268.39</v>
      </c>
      <c r="P7" t="n">
        <v>378.95</v>
      </c>
      <c r="Q7" t="n">
        <v>3549.45</v>
      </c>
      <c r="R7" t="n">
        <v>194.4</v>
      </c>
      <c r="S7" t="n">
        <v>84.39</v>
      </c>
      <c r="T7" t="n">
        <v>54843.16</v>
      </c>
      <c r="U7" t="n">
        <v>0.43</v>
      </c>
      <c r="V7" t="n">
        <v>0.93</v>
      </c>
      <c r="W7" t="n">
        <v>0.35</v>
      </c>
      <c r="X7" t="n">
        <v>3.33</v>
      </c>
      <c r="Y7" t="n">
        <v>0.5</v>
      </c>
      <c r="Z7" t="n">
        <v>10</v>
      </c>
      <c r="AA7" t="n">
        <v>276.9535742568179</v>
      </c>
      <c r="AB7" t="n">
        <v>378.940098627549</v>
      </c>
      <c r="AC7" t="n">
        <v>342.7745874603037</v>
      </c>
      <c r="AD7" t="n">
        <v>276953.5742568179</v>
      </c>
      <c r="AE7" t="n">
        <v>378940.098627549</v>
      </c>
      <c r="AF7" t="n">
        <v>2.940121612240147e-06</v>
      </c>
      <c r="AG7" t="n">
        <v>0.7609722222222222</v>
      </c>
      <c r="AH7" t="n">
        <v>342774.5874603037</v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25</v>
      </c>
      <c r="C2" t="inlineStr">
        <is>
          <t xml:space="preserve">CONCLUIDO	</t>
        </is>
      </c>
      <c r="D2" t="n">
        <v>1.5437</v>
      </c>
      <c r="E2" t="n">
        <v>64.78</v>
      </c>
      <c r="F2" t="n">
        <v>59.54</v>
      </c>
      <c r="G2" t="n">
        <v>14.4</v>
      </c>
      <c r="H2" t="n">
        <v>0.28</v>
      </c>
      <c r="I2" t="n">
        <v>248</v>
      </c>
      <c r="J2" t="n">
        <v>61.76</v>
      </c>
      <c r="K2" t="n">
        <v>28.92</v>
      </c>
      <c r="L2" t="n">
        <v>1</v>
      </c>
      <c r="M2" t="n">
        <v>246</v>
      </c>
      <c r="N2" t="n">
        <v>6.84</v>
      </c>
      <c r="O2" t="n">
        <v>7851.41</v>
      </c>
      <c r="P2" t="n">
        <v>341.29</v>
      </c>
      <c r="Q2" t="n">
        <v>3549.56</v>
      </c>
      <c r="R2" t="n">
        <v>482.18</v>
      </c>
      <c r="S2" t="n">
        <v>84.39</v>
      </c>
      <c r="T2" t="n">
        <v>197853.04</v>
      </c>
      <c r="U2" t="n">
        <v>0.18</v>
      </c>
      <c r="V2" t="n">
        <v>0.8</v>
      </c>
      <c r="W2" t="n">
        <v>0.54</v>
      </c>
      <c r="X2" t="n">
        <v>11.71</v>
      </c>
      <c r="Y2" t="n">
        <v>0.5</v>
      </c>
      <c r="Z2" t="n">
        <v>10</v>
      </c>
      <c r="AA2" t="n">
        <v>292.590260669185</v>
      </c>
      <c r="AB2" t="n">
        <v>400.3349028188678</v>
      </c>
      <c r="AC2" t="n">
        <v>362.1275015673991</v>
      </c>
      <c r="AD2" t="n">
        <v>292590.260669185</v>
      </c>
      <c r="AE2" t="n">
        <v>400334.9028188678</v>
      </c>
      <c r="AF2" t="n">
        <v>2.699887377061246e-06</v>
      </c>
      <c r="AG2" t="n">
        <v>0.8997222222222222</v>
      </c>
      <c r="AH2" t="n">
        <v>362127.5015673991</v>
      </c>
    </row>
    <row r="3">
      <c r="A3" t="n">
        <v>1</v>
      </c>
      <c r="B3" t="n">
        <v>25</v>
      </c>
      <c r="C3" t="inlineStr">
        <is>
          <t xml:space="preserve">CONCLUIDO	</t>
        </is>
      </c>
      <c r="D3" t="n">
        <v>1.7148</v>
      </c>
      <c r="E3" t="n">
        <v>58.32</v>
      </c>
      <c r="F3" t="n">
        <v>54.52</v>
      </c>
      <c r="G3" t="n">
        <v>22.72</v>
      </c>
      <c r="H3" t="n">
        <v>0.55</v>
      </c>
      <c r="I3" t="n">
        <v>144</v>
      </c>
      <c r="J3" t="n">
        <v>62.92</v>
      </c>
      <c r="K3" t="n">
        <v>28.92</v>
      </c>
      <c r="L3" t="n">
        <v>2</v>
      </c>
      <c r="M3" t="n">
        <v>1</v>
      </c>
      <c r="N3" t="n">
        <v>7</v>
      </c>
      <c r="O3" t="n">
        <v>7994.37</v>
      </c>
      <c r="P3" t="n">
        <v>285.57</v>
      </c>
      <c r="Q3" t="n">
        <v>3549.5</v>
      </c>
      <c r="R3" t="n">
        <v>305.03</v>
      </c>
      <c r="S3" t="n">
        <v>84.39</v>
      </c>
      <c r="T3" t="n">
        <v>109799.08</v>
      </c>
      <c r="U3" t="n">
        <v>0.28</v>
      </c>
      <c r="V3" t="n">
        <v>0.87</v>
      </c>
      <c r="W3" t="n">
        <v>0.5600000000000001</v>
      </c>
      <c r="X3" t="n">
        <v>6.69</v>
      </c>
      <c r="Y3" t="n">
        <v>0.5</v>
      </c>
      <c r="Z3" t="n">
        <v>10</v>
      </c>
      <c r="AA3" t="n">
        <v>227.9882935344621</v>
      </c>
      <c r="AB3" t="n">
        <v>311.9436413473491</v>
      </c>
      <c r="AC3" t="n">
        <v>282.1721780329008</v>
      </c>
      <c r="AD3" t="n">
        <v>227988.2935344621</v>
      </c>
      <c r="AE3" t="n">
        <v>311943.641347349</v>
      </c>
      <c r="AF3" t="n">
        <v>2.999136408748218e-06</v>
      </c>
      <c r="AG3" t="n">
        <v>0.8100000000000001</v>
      </c>
      <c r="AH3" t="n">
        <v>282172.1780329008</v>
      </c>
    </row>
    <row r="4">
      <c r="A4" t="n">
        <v>2</v>
      </c>
      <c r="B4" t="n">
        <v>25</v>
      </c>
      <c r="C4" t="inlineStr">
        <is>
          <t xml:space="preserve">CONCLUIDO	</t>
        </is>
      </c>
      <c r="D4" t="n">
        <v>1.7171</v>
      </c>
      <c r="E4" t="n">
        <v>58.24</v>
      </c>
      <c r="F4" t="n">
        <v>54.46</v>
      </c>
      <c r="G4" t="n">
        <v>22.85</v>
      </c>
      <c r="H4" t="n">
        <v>0.8100000000000001</v>
      </c>
      <c r="I4" t="n">
        <v>143</v>
      </c>
      <c r="J4" t="n">
        <v>64.08</v>
      </c>
      <c r="K4" t="n">
        <v>28.92</v>
      </c>
      <c r="L4" t="n">
        <v>3</v>
      </c>
      <c r="M4" t="n">
        <v>0</v>
      </c>
      <c r="N4" t="n">
        <v>7.16</v>
      </c>
      <c r="O4" t="n">
        <v>8137.65</v>
      </c>
      <c r="P4" t="n">
        <v>289.46</v>
      </c>
      <c r="Q4" t="n">
        <v>3549.5</v>
      </c>
      <c r="R4" t="n">
        <v>302.83</v>
      </c>
      <c r="S4" t="n">
        <v>84.39</v>
      </c>
      <c r="T4" t="n">
        <v>108704.92</v>
      </c>
      <c r="U4" t="n">
        <v>0.28</v>
      </c>
      <c r="V4" t="n">
        <v>0.87</v>
      </c>
      <c r="W4" t="n">
        <v>0.5600000000000001</v>
      </c>
      <c r="X4" t="n">
        <v>6.62</v>
      </c>
      <c r="Y4" t="n">
        <v>0.5</v>
      </c>
      <c r="Z4" t="n">
        <v>10</v>
      </c>
      <c r="AA4" t="n">
        <v>229.5707042415459</v>
      </c>
      <c r="AB4" t="n">
        <v>314.1087654878134</v>
      </c>
      <c r="AC4" t="n">
        <v>284.1306657641708</v>
      </c>
      <c r="AD4" t="n">
        <v>229570.7042415459</v>
      </c>
      <c r="AE4" t="n">
        <v>314108.7654878134</v>
      </c>
      <c r="AF4" t="n">
        <v>3.003159043306254e-06</v>
      </c>
      <c r="AG4" t="n">
        <v>0.8088888888888889</v>
      </c>
      <c r="AH4" t="n">
        <v>284130.6657641708</v>
      </c>
    </row>
  </sheetData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85</v>
      </c>
      <c r="C2" t="inlineStr">
        <is>
          <t xml:space="preserve">CONCLUIDO	</t>
        </is>
      </c>
      <c r="D2" t="n">
        <v>0.8339</v>
      </c>
      <c r="E2" t="n">
        <v>119.92</v>
      </c>
      <c r="F2" t="n">
        <v>89.52</v>
      </c>
      <c r="G2" t="n">
        <v>6.49</v>
      </c>
      <c r="H2" t="n">
        <v>0.11</v>
      </c>
      <c r="I2" t="n">
        <v>827</v>
      </c>
      <c r="J2" t="n">
        <v>167.88</v>
      </c>
      <c r="K2" t="n">
        <v>51.39</v>
      </c>
      <c r="L2" t="n">
        <v>1</v>
      </c>
      <c r="M2" t="n">
        <v>825</v>
      </c>
      <c r="N2" t="n">
        <v>30.49</v>
      </c>
      <c r="O2" t="n">
        <v>20939.59</v>
      </c>
      <c r="P2" t="n">
        <v>1122.37</v>
      </c>
      <c r="Q2" t="n">
        <v>3549.96</v>
      </c>
      <c r="R2" t="n">
        <v>1504.27</v>
      </c>
      <c r="S2" t="n">
        <v>84.39</v>
      </c>
      <c r="T2" t="n">
        <v>706003.37</v>
      </c>
      <c r="U2" t="n">
        <v>0.06</v>
      </c>
      <c r="V2" t="n">
        <v>0.53</v>
      </c>
      <c r="W2" t="n">
        <v>1.47</v>
      </c>
      <c r="X2" t="n">
        <v>41.68</v>
      </c>
      <c r="Y2" t="n">
        <v>0.5</v>
      </c>
      <c r="Z2" t="n">
        <v>10</v>
      </c>
      <c r="AA2" t="n">
        <v>1616.473012012927</v>
      </c>
      <c r="AB2" t="n">
        <v>2211.729688792304</v>
      </c>
      <c r="AC2" t="n">
        <v>2000.645311476081</v>
      </c>
      <c r="AD2" t="n">
        <v>1616473.012012927</v>
      </c>
      <c r="AE2" t="n">
        <v>2211729.688792304</v>
      </c>
      <c r="AF2" t="n">
        <v>1.247178646907986e-06</v>
      </c>
      <c r="AG2" t="n">
        <v>1.665555555555556</v>
      </c>
      <c r="AH2" t="n">
        <v>2000645.311476081</v>
      </c>
    </row>
    <row r="3">
      <c r="A3" t="n">
        <v>1</v>
      </c>
      <c r="B3" t="n">
        <v>85</v>
      </c>
      <c r="C3" t="inlineStr">
        <is>
          <t xml:space="preserve">CONCLUIDO	</t>
        </is>
      </c>
      <c r="D3" t="n">
        <v>1.3903</v>
      </c>
      <c r="E3" t="n">
        <v>71.93000000000001</v>
      </c>
      <c r="F3" t="n">
        <v>60.47</v>
      </c>
      <c r="G3" t="n">
        <v>13.54</v>
      </c>
      <c r="H3" t="n">
        <v>0.21</v>
      </c>
      <c r="I3" t="n">
        <v>268</v>
      </c>
      <c r="J3" t="n">
        <v>169.33</v>
      </c>
      <c r="K3" t="n">
        <v>51.39</v>
      </c>
      <c r="L3" t="n">
        <v>2</v>
      </c>
      <c r="M3" t="n">
        <v>266</v>
      </c>
      <c r="N3" t="n">
        <v>30.94</v>
      </c>
      <c r="O3" t="n">
        <v>21118.46</v>
      </c>
      <c r="P3" t="n">
        <v>736.64</v>
      </c>
      <c r="Q3" t="n">
        <v>3549.56</v>
      </c>
      <c r="R3" t="n">
        <v>513.79</v>
      </c>
      <c r="S3" t="n">
        <v>84.39</v>
      </c>
      <c r="T3" t="n">
        <v>213560.83</v>
      </c>
      <c r="U3" t="n">
        <v>0.16</v>
      </c>
      <c r="V3" t="n">
        <v>0.78</v>
      </c>
      <c r="W3" t="n">
        <v>0.57</v>
      </c>
      <c r="X3" t="n">
        <v>12.64</v>
      </c>
      <c r="Y3" t="n">
        <v>0.5</v>
      </c>
      <c r="Z3" t="n">
        <v>10</v>
      </c>
      <c r="AA3" t="n">
        <v>643.4304421834518</v>
      </c>
      <c r="AB3" t="n">
        <v>880.3699171431147</v>
      </c>
      <c r="AC3" t="n">
        <v>796.3486478579142</v>
      </c>
      <c r="AD3" t="n">
        <v>643430.4421834517</v>
      </c>
      <c r="AE3" t="n">
        <v>880369.9171431146</v>
      </c>
      <c r="AF3" t="n">
        <v>2.079329023619346e-06</v>
      </c>
      <c r="AG3" t="n">
        <v>0.9990277777777778</v>
      </c>
      <c r="AH3" t="n">
        <v>796348.6478579142</v>
      </c>
    </row>
    <row r="4">
      <c r="A4" t="n">
        <v>2</v>
      </c>
      <c r="B4" t="n">
        <v>85</v>
      </c>
      <c r="C4" t="inlineStr">
        <is>
          <t xml:space="preserve">CONCLUIDO	</t>
        </is>
      </c>
      <c r="D4" t="n">
        <v>1.5904</v>
      </c>
      <c r="E4" t="n">
        <v>62.88</v>
      </c>
      <c r="F4" t="n">
        <v>55.15</v>
      </c>
      <c r="G4" t="n">
        <v>20.94</v>
      </c>
      <c r="H4" t="n">
        <v>0.31</v>
      </c>
      <c r="I4" t="n">
        <v>158</v>
      </c>
      <c r="J4" t="n">
        <v>170.79</v>
      </c>
      <c r="K4" t="n">
        <v>51.39</v>
      </c>
      <c r="L4" t="n">
        <v>3</v>
      </c>
      <c r="M4" t="n">
        <v>156</v>
      </c>
      <c r="N4" t="n">
        <v>31.4</v>
      </c>
      <c r="O4" t="n">
        <v>21297.94</v>
      </c>
      <c r="P4" t="n">
        <v>652.02</v>
      </c>
      <c r="Q4" t="n">
        <v>3549.57</v>
      </c>
      <c r="R4" t="n">
        <v>332.88</v>
      </c>
      <c r="S4" t="n">
        <v>84.39</v>
      </c>
      <c r="T4" t="n">
        <v>123655.88</v>
      </c>
      <c r="U4" t="n">
        <v>0.25</v>
      </c>
      <c r="V4" t="n">
        <v>0.86</v>
      </c>
      <c r="W4" t="n">
        <v>0.39</v>
      </c>
      <c r="X4" t="n">
        <v>7.32</v>
      </c>
      <c r="Y4" t="n">
        <v>0.5</v>
      </c>
      <c r="Z4" t="n">
        <v>10</v>
      </c>
      <c r="AA4" t="n">
        <v>502.7287295952119</v>
      </c>
      <c r="AB4" t="n">
        <v>687.8556266584166</v>
      </c>
      <c r="AC4" t="n">
        <v>622.2076510615718</v>
      </c>
      <c r="AD4" t="n">
        <v>502728.7295952119</v>
      </c>
      <c r="AE4" t="n">
        <v>687855.6266584166</v>
      </c>
      <c r="AF4" t="n">
        <v>2.37859805737194e-06</v>
      </c>
      <c r="AG4" t="n">
        <v>0.8733333333333334</v>
      </c>
      <c r="AH4" t="n">
        <v>622207.6510615718</v>
      </c>
    </row>
    <row r="5">
      <c r="A5" t="n">
        <v>3</v>
      </c>
      <c r="B5" t="n">
        <v>85</v>
      </c>
      <c r="C5" t="inlineStr">
        <is>
          <t xml:space="preserve">CONCLUIDO	</t>
        </is>
      </c>
      <c r="D5" t="n">
        <v>1.696</v>
      </c>
      <c r="E5" t="n">
        <v>58.96</v>
      </c>
      <c r="F5" t="n">
        <v>52.86</v>
      </c>
      <c r="G5" t="n">
        <v>28.83</v>
      </c>
      <c r="H5" t="n">
        <v>0.41</v>
      </c>
      <c r="I5" t="n">
        <v>110</v>
      </c>
      <c r="J5" t="n">
        <v>172.25</v>
      </c>
      <c r="K5" t="n">
        <v>51.39</v>
      </c>
      <c r="L5" t="n">
        <v>4</v>
      </c>
      <c r="M5" t="n">
        <v>108</v>
      </c>
      <c r="N5" t="n">
        <v>31.86</v>
      </c>
      <c r="O5" t="n">
        <v>21478.05</v>
      </c>
      <c r="P5" t="n">
        <v>605.12</v>
      </c>
      <c r="Q5" t="n">
        <v>3549.35</v>
      </c>
      <c r="R5" t="n">
        <v>255.77</v>
      </c>
      <c r="S5" t="n">
        <v>84.39</v>
      </c>
      <c r="T5" t="n">
        <v>85340.89999999999</v>
      </c>
      <c r="U5" t="n">
        <v>0.33</v>
      </c>
      <c r="V5" t="n">
        <v>0.9</v>
      </c>
      <c r="W5" t="n">
        <v>0.31</v>
      </c>
      <c r="X5" t="n">
        <v>5.03</v>
      </c>
      <c r="Y5" t="n">
        <v>0.5</v>
      </c>
      <c r="Z5" t="n">
        <v>10</v>
      </c>
      <c r="AA5" t="n">
        <v>441.9505409753345</v>
      </c>
      <c r="AB5" t="n">
        <v>604.6962276442581</v>
      </c>
      <c r="AC5" t="n">
        <v>546.9848683743753</v>
      </c>
      <c r="AD5" t="n">
        <v>441950.5409753345</v>
      </c>
      <c r="AE5" t="n">
        <v>604696.2276442581</v>
      </c>
      <c r="AF5" t="n">
        <v>2.536533139652169e-06</v>
      </c>
      <c r="AG5" t="n">
        <v>0.8188888888888889</v>
      </c>
      <c r="AH5" t="n">
        <v>546984.8683743753</v>
      </c>
    </row>
    <row r="6">
      <c r="A6" t="n">
        <v>4</v>
      </c>
      <c r="B6" t="n">
        <v>85</v>
      </c>
      <c r="C6" t="inlineStr">
        <is>
          <t xml:space="preserve">CONCLUIDO	</t>
        </is>
      </c>
      <c r="D6" t="n">
        <v>1.7625</v>
      </c>
      <c r="E6" t="n">
        <v>56.74</v>
      </c>
      <c r="F6" t="n">
        <v>51.55</v>
      </c>
      <c r="G6" t="n">
        <v>37.27</v>
      </c>
      <c r="H6" t="n">
        <v>0.51</v>
      </c>
      <c r="I6" t="n">
        <v>83</v>
      </c>
      <c r="J6" t="n">
        <v>173.71</v>
      </c>
      <c r="K6" t="n">
        <v>51.39</v>
      </c>
      <c r="L6" t="n">
        <v>5</v>
      </c>
      <c r="M6" t="n">
        <v>81</v>
      </c>
      <c r="N6" t="n">
        <v>32.32</v>
      </c>
      <c r="O6" t="n">
        <v>21658.78</v>
      </c>
      <c r="P6" t="n">
        <v>569.48</v>
      </c>
      <c r="Q6" t="n">
        <v>3549.3</v>
      </c>
      <c r="R6" t="n">
        <v>211.09</v>
      </c>
      <c r="S6" t="n">
        <v>84.39</v>
      </c>
      <c r="T6" t="n">
        <v>63136.52</v>
      </c>
      <c r="U6" t="n">
        <v>0.4</v>
      </c>
      <c r="V6" t="n">
        <v>0.92</v>
      </c>
      <c r="W6" t="n">
        <v>0.27</v>
      </c>
      <c r="X6" t="n">
        <v>3.72</v>
      </c>
      <c r="Y6" t="n">
        <v>0.5</v>
      </c>
      <c r="Z6" t="n">
        <v>10</v>
      </c>
      <c r="AA6" t="n">
        <v>404.7030769803422</v>
      </c>
      <c r="AB6" t="n">
        <v>553.7326041641727</v>
      </c>
      <c r="AC6" t="n">
        <v>500.8851415913342</v>
      </c>
      <c r="AD6" t="n">
        <v>404703.0769803422</v>
      </c>
      <c r="AE6" t="n">
        <v>553732.6041641727</v>
      </c>
      <c r="AF6" t="n">
        <v>2.635990364762352e-06</v>
      </c>
      <c r="AG6" t="n">
        <v>0.7880555555555556</v>
      </c>
      <c r="AH6" t="n">
        <v>500885.1415913342</v>
      </c>
    </row>
    <row r="7">
      <c r="A7" t="n">
        <v>5</v>
      </c>
      <c r="B7" t="n">
        <v>85</v>
      </c>
      <c r="C7" t="inlineStr">
        <is>
          <t xml:space="preserve">CONCLUIDO	</t>
        </is>
      </c>
      <c r="D7" t="n">
        <v>1.8054</v>
      </c>
      <c r="E7" t="n">
        <v>55.39</v>
      </c>
      <c r="F7" t="n">
        <v>50.78</v>
      </c>
      <c r="G7" t="n">
        <v>46.16</v>
      </c>
      <c r="H7" t="n">
        <v>0.61</v>
      </c>
      <c r="I7" t="n">
        <v>66</v>
      </c>
      <c r="J7" t="n">
        <v>175.18</v>
      </c>
      <c r="K7" t="n">
        <v>51.39</v>
      </c>
      <c r="L7" t="n">
        <v>6</v>
      </c>
      <c r="M7" t="n">
        <v>64</v>
      </c>
      <c r="N7" t="n">
        <v>32.79</v>
      </c>
      <c r="O7" t="n">
        <v>21840.16</v>
      </c>
      <c r="P7" t="n">
        <v>537.59</v>
      </c>
      <c r="Q7" t="n">
        <v>3549.25</v>
      </c>
      <c r="R7" t="n">
        <v>185.13</v>
      </c>
      <c r="S7" t="n">
        <v>84.39</v>
      </c>
      <c r="T7" t="n">
        <v>50239.7</v>
      </c>
      <c r="U7" t="n">
        <v>0.46</v>
      </c>
      <c r="V7" t="n">
        <v>0.93</v>
      </c>
      <c r="W7" t="n">
        <v>0.23</v>
      </c>
      <c r="X7" t="n">
        <v>2.95</v>
      </c>
      <c r="Y7" t="n">
        <v>0.5</v>
      </c>
      <c r="Z7" t="n">
        <v>10</v>
      </c>
      <c r="AA7" t="n">
        <v>378.0080821828483</v>
      </c>
      <c r="AB7" t="n">
        <v>517.2073345821889</v>
      </c>
      <c r="AC7" t="n">
        <v>467.8457924747172</v>
      </c>
      <c r="AD7" t="n">
        <v>378008.0821828483</v>
      </c>
      <c r="AE7" t="n">
        <v>517207.3345821889</v>
      </c>
      <c r="AF7" t="n">
        <v>2.700151491938695e-06</v>
      </c>
      <c r="AG7" t="n">
        <v>0.7693055555555556</v>
      </c>
      <c r="AH7" t="n">
        <v>467845.7924747172</v>
      </c>
    </row>
    <row r="8">
      <c r="A8" t="n">
        <v>6</v>
      </c>
      <c r="B8" t="n">
        <v>85</v>
      </c>
      <c r="C8" t="inlineStr">
        <is>
          <t xml:space="preserve">CONCLUIDO	</t>
        </is>
      </c>
      <c r="D8" t="n">
        <v>1.8402</v>
      </c>
      <c r="E8" t="n">
        <v>54.34</v>
      </c>
      <c r="F8" t="n">
        <v>50.17</v>
      </c>
      <c r="G8" t="n">
        <v>56.8</v>
      </c>
      <c r="H8" t="n">
        <v>0.7</v>
      </c>
      <c r="I8" t="n">
        <v>53</v>
      </c>
      <c r="J8" t="n">
        <v>176.66</v>
      </c>
      <c r="K8" t="n">
        <v>51.39</v>
      </c>
      <c r="L8" t="n">
        <v>7</v>
      </c>
      <c r="M8" t="n">
        <v>51</v>
      </c>
      <c r="N8" t="n">
        <v>33.27</v>
      </c>
      <c r="O8" t="n">
        <v>22022.17</v>
      </c>
      <c r="P8" t="n">
        <v>507.25</v>
      </c>
      <c r="Q8" t="n">
        <v>3549.33</v>
      </c>
      <c r="R8" t="n">
        <v>164.17</v>
      </c>
      <c r="S8" t="n">
        <v>84.39</v>
      </c>
      <c r="T8" t="n">
        <v>39826.32</v>
      </c>
      <c r="U8" t="n">
        <v>0.51</v>
      </c>
      <c r="V8" t="n">
        <v>0.9399999999999999</v>
      </c>
      <c r="W8" t="n">
        <v>0.22</v>
      </c>
      <c r="X8" t="n">
        <v>2.34</v>
      </c>
      <c r="Y8" t="n">
        <v>0.5</v>
      </c>
      <c r="Z8" t="n">
        <v>10</v>
      </c>
      <c r="AA8" t="n">
        <v>355.1844400576599</v>
      </c>
      <c r="AB8" t="n">
        <v>485.9790205184794</v>
      </c>
      <c r="AC8" t="n">
        <v>439.5978648760341</v>
      </c>
      <c r="AD8" t="n">
        <v>355184.4400576599</v>
      </c>
      <c r="AE8" t="n">
        <v>485979.0205184794</v>
      </c>
      <c r="AF8" t="n">
        <v>2.752198280417407e-06</v>
      </c>
      <c r="AG8" t="n">
        <v>0.7547222222222223</v>
      </c>
      <c r="AH8" t="n">
        <v>439597.8648760341</v>
      </c>
    </row>
    <row r="9">
      <c r="A9" t="n">
        <v>7</v>
      </c>
      <c r="B9" t="n">
        <v>85</v>
      </c>
      <c r="C9" t="inlineStr">
        <is>
          <t xml:space="preserve">CONCLUIDO	</t>
        </is>
      </c>
      <c r="D9" t="n">
        <v>1.867</v>
      </c>
      <c r="E9" t="n">
        <v>53.56</v>
      </c>
      <c r="F9" t="n">
        <v>49.66</v>
      </c>
      <c r="G9" t="n">
        <v>66.22</v>
      </c>
      <c r="H9" t="n">
        <v>0.8</v>
      </c>
      <c r="I9" t="n">
        <v>45</v>
      </c>
      <c r="J9" t="n">
        <v>178.14</v>
      </c>
      <c r="K9" t="n">
        <v>51.39</v>
      </c>
      <c r="L9" t="n">
        <v>8</v>
      </c>
      <c r="M9" t="n">
        <v>20</v>
      </c>
      <c r="N9" t="n">
        <v>33.75</v>
      </c>
      <c r="O9" t="n">
        <v>22204.83</v>
      </c>
      <c r="P9" t="n">
        <v>480.17</v>
      </c>
      <c r="Q9" t="n">
        <v>3549.36</v>
      </c>
      <c r="R9" t="n">
        <v>145.43</v>
      </c>
      <c r="S9" t="n">
        <v>84.39</v>
      </c>
      <c r="T9" t="n">
        <v>30497.06</v>
      </c>
      <c r="U9" t="n">
        <v>0.58</v>
      </c>
      <c r="V9" t="n">
        <v>0.95</v>
      </c>
      <c r="W9" t="n">
        <v>0.25</v>
      </c>
      <c r="X9" t="n">
        <v>1.83</v>
      </c>
      <c r="Y9" t="n">
        <v>0.5</v>
      </c>
      <c r="Z9" t="n">
        <v>10</v>
      </c>
      <c r="AA9" t="n">
        <v>336.3674362091455</v>
      </c>
      <c r="AB9" t="n">
        <v>460.2327657053214</v>
      </c>
      <c r="AC9" t="n">
        <v>416.3087964871482</v>
      </c>
      <c r="AD9" t="n">
        <v>336367.4362091455</v>
      </c>
      <c r="AE9" t="n">
        <v>460232.7657053213</v>
      </c>
      <c r="AF9" t="n">
        <v>2.792280289935495e-06</v>
      </c>
      <c r="AG9" t="n">
        <v>0.7438888888888889</v>
      </c>
      <c r="AH9" t="n">
        <v>416308.7964871482</v>
      </c>
    </row>
    <row r="10">
      <c r="A10" t="n">
        <v>8</v>
      </c>
      <c r="B10" t="n">
        <v>85</v>
      </c>
      <c r="C10" t="inlineStr">
        <is>
          <t xml:space="preserve">CONCLUIDO	</t>
        </is>
      </c>
      <c r="D10" t="n">
        <v>1.8734</v>
      </c>
      <c r="E10" t="n">
        <v>53.38</v>
      </c>
      <c r="F10" t="n">
        <v>49.52</v>
      </c>
      <c r="G10" t="n">
        <v>67.52</v>
      </c>
      <c r="H10" t="n">
        <v>0.89</v>
      </c>
      <c r="I10" t="n">
        <v>44</v>
      </c>
      <c r="J10" t="n">
        <v>179.63</v>
      </c>
      <c r="K10" t="n">
        <v>51.39</v>
      </c>
      <c r="L10" t="n">
        <v>9</v>
      </c>
      <c r="M10" t="n">
        <v>1</v>
      </c>
      <c r="N10" t="n">
        <v>34.24</v>
      </c>
      <c r="O10" t="n">
        <v>22388.15</v>
      </c>
      <c r="P10" t="n">
        <v>475.92</v>
      </c>
      <c r="Q10" t="n">
        <v>3549.32</v>
      </c>
      <c r="R10" t="n">
        <v>138.94</v>
      </c>
      <c r="S10" t="n">
        <v>84.39</v>
      </c>
      <c r="T10" t="n">
        <v>27256.12</v>
      </c>
      <c r="U10" t="n">
        <v>0.61</v>
      </c>
      <c r="V10" t="n">
        <v>0.96</v>
      </c>
      <c r="W10" t="n">
        <v>0.28</v>
      </c>
      <c r="X10" t="n">
        <v>1.69</v>
      </c>
      <c r="Y10" t="n">
        <v>0.5</v>
      </c>
      <c r="Z10" t="n">
        <v>10</v>
      </c>
      <c r="AA10" t="n">
        <v>332.9443540284272</v>
      </c>
      <c r="AB10" t="n">
        <v>455.5491536499349</v>
      </c>
      <c r="AC10" t="n">
        <v>412.0721817928371</v>
      </c>
      <c r="AD10" t="n">
        <v>332944.3540284272</v>
      </c>
      <c r="AE10" t="n">
        <v>455549.1536499349</v>
      </c>
      <c r="AF10" t="n">
        <v>2.801852113103994e-06</v>
      </c>
      <c r="AG10" t="n">
        <v>0.7413888888888889</v>
      </c>
      <c r="AH10" t="n">
        <v>412072.181792837</v>
      </c>
    </row>
    <row r="11">
      <c r="A11" t="n">
        <v>9</v>
      </c>
      <c r="B11" t="n">
        <v>85</v>
      </c>
      <c r="C11" t="inlineStr">
        <is>
          <t xml:space="preserve">CONCLUIDO	</t>
        </is>
      </c>
      <c r="D11" t="n">
        <v>1.8767</v>
      </c>
      <c r="E11" t="n">
        <v>53.28</v>
      </c>
      <c r="F11" t="n">
        <v>49.46</v>
      </c>
      <c r="G11" t="n">
        <v>69.01000000000001</v>
      </c>
      <c r="H11" t="n">
        <v>0.98</v>
      </c>
      <c r="I11" t="n">
        <v>43</v>
      </c>
      <c r="J11" t="n">
        <v>181.12</v>
      </c>
      <c r="K11" t="n">
        <v>51.39</v>
      </c>
      <c r="L11" t="n">
        <v>10</v>
      </c>
      <c r="M11" t="n">
        <v>0</v>
      </c>
      <c r="N11" t="n">
        <v>34.73</v>
      </c>
      <c r="O11" t="n">
        <v>22572.13</v>
      </c>
      <c r="P11" t="n">
        <v>478.43</v>
      </c>
      <c r="Q11" t="n">
        <v>3549.32</v>
      </c>
      <c r="R11" t="n">
        <v>136.9</v>
      </c>
      <c r="S11" t="n">
        <v>84.39</v>
      </c>
      <c r="T11" t="n">
        <v>26240.49</v>
      </c>
      <c r="U11" t="n">
        <v>0.62</v>
      </c>
      <c r="V11" t="n">
        <v>0.96</v>
      </c>
      <c r="W11" t="n">
        <v>0.28</v>
      </c>
      <c r="X11" t="n">
        <v>1.62</v>
      </c>
      <c r="Y11" t="n">
        <v>0.5</v>
      </c>
      <c r="Z11" t="n">
        <v>10</v>
      </c>
      <c r="AA11" t="n">
        <v>333.3958122379104</v>
      </c>
      <c r="AB11" t="n">
        <v>456.1668586890804</v>
      </c>
      <c r="AC11" t="n">
        <v>412.630933930001</v>
      </c>
      <c r="AD11" t="n">
        <v>333395.8122379105</v>
      </c>
      <c r="AE11" t="n">
        <v>456166.8586890804</v>
      </c>
      <c r="AF11" t="n">
        <v>2.806787584425251e-06</v>
      </c>
      <c r="AG11" t="n">
        <v>0.74</v>
      </c>
      <c r="AH11" t="n">
        <v>412630.933930001</v>
      </c>
    </row>
  </sheetData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20</v>
      </c>
      <c r="C2" t="inlineStr">
        <is>
          <t xml:space="preserve">CONCLUIDO	</t>
        </is>
      </c>
      <c r="D2" t="n">
        <v>1.6287</v>
      </c>
      <c r="E2" t="n">
        <v>61.4</v>
      </c>
      <c r="F2" t="n">
        <v>57.21</v>
      </c>
      <c r="G2" t="n">
        <v>17.16</v>
      </c>
      <c r="H2" t="n">
        <v>0.34</v>
      </c>
      <c r="I2" t="n">
        <v>200</v>
      </c>
      <c r="J2" t="n">
        <v>51.33</v>
      </c>
      <c r="K2" t="n">
        <v>24.83</v>
      </c>
      <c r="L2" t="n">
        <v>1</v>
      </c>
      <c r="M2" t="n">
        <v>133</v>
      </c>
      <c r="N2" t="n">
        <v>5.51</v>
      </c>
      <c r="O2" t="n">
        <v>6564.78</v>
      </c>
      <c r="P2" t="n">
        <v>269.32</v>
      </c>
      <c r="Q2" t="n">
        <v>3549.39</v>
      </c>
      <c r="R2" t="n">
        <v>399.94</v>
      </c>
      <c r="S2" t="n">
        <v>84.39</v>
      </c>
      <c r="T2" t="n">
        <v>156974.14</v>
      </c>
      <c r="U2" t="n">
        <v>0.21</v>
      </c>
      <c r="V2" t="n">
        <v>0.83</v>
      </c>
      <c r="W2" t="n">
        <v>0.54</v>
      </c>
      <c r="X2" t="n">
        <v>9.369999999999999</v>
      </c>
      <c r="Y2" t="n">
        <v>0.5</v>
      </c>
      <c r="Z2" t="n">
        <v>10</v>
      </c>
      <c r="AA2" t="n">
        <v>227.8033946618876</v>
      </c>
      <c r="AB2" t="n">
        <v>311.6906545527302</v>
      </c>
      <c r="AC2" t="n">
        <v>281.9433359428911</v>
      </c>
      <c r="AD2" t="n">
        <v>227803.3946618876</v>
      </c>
      <c r="AE2" t="n">
        <v>311690.6545527302</v>
      </c>
      <c r="AF2" t="n">
        <v>2.915154204945728e-06</v>
      </c>
      <c r="AG2" t="n">
        <v>0.8527777777777777</v>
      </c>
      <c r="AH2" t="n">
        <v>281943.3359428911</v>
      </c>
    </row>
    <row r="3">
      <c r="A3" t="n">
        <v>1</v>
      </c>
      <c r="B3" t="n">
        <v>20</v>
      </c>
      <c r="C3" t="inlineStr">
        <is>
          <t xml:space="preserve">CONCLUIDO	</t>
        </is>
      </c>
      <c r="D3" t="n">
        <v>1.6648</v>
      </c>
      <c r="E3" t="n">
        <v>60.07</v>
      </c>
      <c r="F3" t="n">
        <v>56.13</v>
      </c>
      <c r="G3" t="n">
        <v>18.82</v>
      </c>
      <c r="H3" t="n">
        <v>0.66</v>
      </c>
      <c r="I3" t="n">
        <v>179</v>
      </c>
      <c r="J3" t="n">
        <v>52.47</v>
      </c>
      <c r="K3" t="n">
        <v>24.83</v>
      </c>
      <c r="L3" t="n">
        <v>2</v>
      </c>
      <c r="M3" t="n">
        <v>0</v>
      </c>
      <c r="N3" t="n">
        <v>5.64</v>
      </c>
      <c r="O3" t="n">
        <v>6705.1</v>
      </c>
      <c r="P3" t="n">
        <v>263.57</v>
      </c>
      <c r="Q3" t="n">
        <v>3549.49</v>
      </c>
      <c r="R3" t="n">
        <v>358.02</v>
      </c>
      <c r="S3" t="n">
        <v>84.39</v>
      </c>
      <c r="T3" t="n">
        <v>136119.77</v>
      </c>
      <c r="U3" t="n">
        <v>0.24</v>
      </c>
      <c r="V3" t="n">
        <v>0.84</v>
      </c>
      <c r="W3" t="n">
        <v>0.66</v>
      </c>
      <c r="X3" t="n">
        <v>8.300000000000001</v>
      </c>
      <c r="Y3" t="n">
        <v>0.5</v>
      </c>
      <c r="Z3" t="n">
        <v>10</v>
      </c>
      <c r="AA3" t="n">
        <v>218.4177379720426</v>
      </c>
      <c r="AB3" t="n">
        <v>298.8487850037408</v>
      </c>
      <c r="AC3" t="n">
        <v>270.3270763999761</v>
      </c>
      <c r="AD3" t="n">
        <v>218417.7379720426</v>
      </c>
      <c r="AE3" t="n">
        <v>298848.7850037408</v>
      </c>
      <c r="AF3" t="n">
        <v>2.979768355371553e-06</v>
      </c>
      <c r="AG3" t="n">
        <v>0.8343055555555555</v>
      </c>
      <c r="AH3" t="n">
        <v>270327.0763999762</v>
      </c>
    </row>
  </sheetData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A1:AH8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65</v>
      </c>
      <c r="C2" t="inlineStr">
        <is>
          <t xml:space="preserve">CONCLUIDO	</t>
        </is>
      </c>
      <c r="D2" t="n">
        <v>1.0349</v>
      </c>
      <c r="E2" t="n">
        <v>96.63</v>
      </c>
      <c r="F2" t="n">
        <v>77.84</v>
      </c>
      <c r="G2" t="n">
        <v>7.66</v>
      </c>
      <c r="H2" t="n">
        <v>0.13</v>
      </c>
      <c r="I2" t="n">
        <v>610</v>
      </c>
      <c r="J2" t="n">
        <v>133.21</v>
      </c>
      <c r="K2" t="n">
        <v>46.47</v>
      </c>
      <c r="L2" t="n">
        <v>1</v>
      </c>
      <c r="M2" t="n">
        <v>608</v>
      </c>
      <c r="N2" t="n">
        <v>20.75</v>
      </c>
      <c r="O2" t="n">
        <v>16663.42</v>
      </c>
      <c r="P2" t="n">
        <v>832.1</v>
      </c>
      <c r="Q2" t="n">
        <v>3549.78</v>
      </c>
      <c r="R2" t="n">
        <v>1105.34</v>
      </c>
      <c r="S2" t="n">
        <v>84.39</v>
      </c>
      <c r="T2" t="n">
        <v>507625.67</v>
      </c>
      <c r="U2" t="n">
        <v>0.08</v>
      </c>
      <c r="V2" t="n">
        <v>0.61</v>
      </c>
      <c r="W2" t="n">
        <v>1.13</v>
      </c>
      <c r="X2" t="n">
        <v>30.01</v>
      </c>
      <c r="Y2" t="n">
        <v>0.5</v>
      </c>
      <c r="Z2" t="n">
        <v>10</v>
      </c>
      <c r="AA2" t="n">
        <v>980.9298887829598</v>
      </c>
      <c r="AB2" t="n">
        <v>1342.151549405303</v>
      </c>
      <c r="AC2" t="n">
        <v>1214.05848925159</v>
      </c>
      <c r="AD2" t="n">
        <v>980929.8887829598</v>
      </c>
      <c r="AE2" t="n">
        <v>1342151.549405303</v>
      </c>
      <c r="AF2" t="n">
        <v>1.609162136187691e-06</v>
      </c>
      <c r="AG2" t="n">
        <v>1.342083333333333</v>
      </c>
      <c r="AH2" t="n">
        <v>1214058.48925159</v>
      </c>
    </row>
    <row r="3">
      <c r="A3" t="n">
        <v>1</v>
      </c>
      <c r="B3" t="n">
        <v>65</v>
      </c>
      <c r="C3" t="inlineStr">
        <is>
          <t xml:space="preserve">CONCLUIDO	</t>
        </is>
      </c>
      <c r="D3" t="n">
        <v>1.5168</v>
      </c>
      <c r="E3" t="n">
        <v>65.93000000000001</v>
      </c>
      <c r="F3" t="n">
        <v>57.89</v>
      </c>
      <c r="G3" t="n">
        <v>16.16</v>
      </c>
      <c r="H3" t="n">
        <v>0.26</v>
      </c>
      <c r="I3" t="n">
        <v>215</v>
      </c>
      <c r="J3" t="n">
        <v>134.55</v>
      </c>
      <c r="K3" t="n">
        <v>46.47</v>
      </c>
      <c r="L3" t="n">
        <v>2</v>
      </c>
      <c r="M3" t="n">
        <v>213</v>
      </c>
      <c r="N3" t="n">
        <v>21.09</v>
      </c>
      <c r="O3" t="n">
        <v>16828.84</v>
      </c>
      <c r="P3" t="n">
        <v>592.01</v>
      </c>
      <c r="Q3" t="n">
        <v>3549.39</v>
      </c>
      <c r="R3" t="n">
        <v>426.31</v>
      </c>
      <c r="S3" t="n">
        <v>84.39</v>
      </c>
      <c r="T3" t="n">
        <v>170085.89</v>
      </c>
      <c r="U3" t="n">
        <v>0.2</v>
      </c>
      <c r="V3" t="n">
        <v>0.82</v>
      </c>
      <c r="W3" t="n">
        <v>0.48</v>
      </c>
      <c r="X3" t="n">
        <v>10.06</v>
      </c>
      <c r="Y3" t="n">
        <v>0.5</v>
      </c>
      <c r="Z3" t="n">
        <v>10</v>
      </c>
      <c r="AA3" t="n">
        <v>483.8992274097517</v>
      </c>
      <c r="AB3" t="n">
        <v>662.0922710692613</v>
      </c>
      <c r="AC3" t="n">
        <v>598.903113970749</v>
      </c>
      <c r="AD3" t="n">
        <v>483899.2274097517</v>
      </c>
      <c r="AE3" t="n">
        <v>662092.2710692612</v>
      </c>
      <c r="AF3" t="n">
        <v>2.358466642351425e-06</v>
      </c>
      <c r="AG3" t="n">
        <v>0.9156944444444446</v>
      </c>
      <c r="AH3" t="n">
        <v>598903.113970749</v>
      </c>
    </row>
    <row r="4">
      <c r="A4" t="n">
        <v>2</v>
      </c>
      <c r="B4" t="n">
        <v>65</v>
      </c>
      <c r="C4" t="inlineStr">
        <is>
          <t xml:space="preserve">CONCLUIDO	</t>
        </is>
      </c>
      <c r="D4" t="n">
        <v>1.6847</v>
      </c>
      <c r="E4" t="n">
        <v>59.36</v>
      </c>
      <c r="F4" t="n">
        <v>53.72</v>
      </c>
      <c r="G4" t="n">
        <v>25.38</v>
      </c>
      <c r="H4" t="n">
        <v>0.39</v>
      </c>
      <c r="I4" t="n">
        <v>127</v>
      </c>
      <c r="J4" t="n">
        <v>135.9</v>
      </c>
      <c r="K4" t="n">
        <v>46.47</v>
      </c>
      <c r="L4" t="n">
        <v>3</v>
      </c>
      <c r="M4" t="n">
        <v>125</v>
      </c>
      <c r="N4" t="n">
        <v>21.43</v>
      </c>
      <c r="O4" t="n">
        <v>16994.64</v>
      </c>
      <c r="P4" t="n">
        <v>523.26</v>
      </c>
      <c r="Q4" t="n">
        <v>3549.43</v>
      </c>
      <c r="R4" t="n">
        <v>284.84</v>
      </c>
      <c r="S4" t="n">
        <v>84.39</v>
      </c>
      <c r="T4" t="n">
        <v>99788.8</v>
      </c>
      <c r="U4" t="n">
        <v>0.3</v>
      </c>
      <c r="V4" t="n">
        <v>0.88</v>
      </c>
      <c r="W4" t="n">
        <v>0.34</v>
      </c>
      <c r="X4" t="n">
        <v>5.89</v>
      </c>
      <c r="Y4" t="n">
        <v>0.5</v>
      </c>
      <c r="Z4" t="n">
        <v>10</v>
      </c>
      <c r="AA4" t="n">
        <v>391.2556500175149</v>
      </c>
      <c r="AB4" t="n">
        <v>535.3332413350248</v>
      </c>
      <c r="AC4" t="n">
        <v>484.2417881269323</v>
      </c>
      <c r="AD4" t="n">
        <v>391255.6500175149</v>
      </c>
      <c r="AE4" t="n">
        <v>535333.2413350248</v>
      </c>
      <c r="AF4" t="n">
        <v>2.619533723872262e-06</v>
      </c>
      <c r="AG4" t="n">
        <v>0.8244444444444444</v>
      </c>
      <c r="AH4" t="n">
        <v>484241.7881269323</v>
      </c>
    </row>
    <row r="5">
      <c r="A5" t="n">
        <v>3</v>
      </c>
      <c r="B5" t="n">
        <v>65</v>
      </c>
      <c r="C5" t="inlineStr">
        <is>
          <t xml:space="preserve">CONCLUIDO	</t>
        </is>
      </c>
      <c r="D5" t="n">
        <v>1.7763</v>
      </c>
      <c r="E5" t="n">
        <v>56.3</v>
      </c>
      <c r="F5" t="n">
        <v>51.75</v>
      </c>
      <c r="G5" t="n">
        <v>35.69</v>
      </c>
      <c r="H5" t="n">
        <v>0.52</v>
      </c>
      <c r="I5" t="n">
        <v>87</v>
      </c>
      <c r="J5" t="n">
        <v>137.25</v>
      </c>
      <c r="K5" t="n">
        <v>46.47</v>
      </c>
      <c r="L5" t="n">
        <v>4</v>
      </c>
      <c r="M5" t="n">
        <v>85</v>
      </c>
      <c r="N5" t="n">
        <v>21.78</v>
      </c>
      <c r="O5" t="n">
        <v>17160.92</v>
      </c>
      <c r="P5" t="n">
        <v>475.45</v>
      </c>
      <c r="Q5" t="n">
        <v>3549.35</v>
      </c>
      <c r="R5" t="n">
        <v>217.67</v>
      </c>
      <c r="S5" t="n">
        <v>84.39</v>
      </c>
      <c r="T5" t="n">
        <v>66403.14</v>
      </c>
      <c r="U5" t="n">
        <v>0.39</v>
      </c>
      <c r="V5" t="n">
        <v>0.92</v>
      </c>
      <c r="W5" t="n">
        <v>0.28</v>
      </c>
      <c r="X5" t="n">
        <v>3.92</v>
      </c>
      <c r="Y5" t="n">
        <v>0.5</v>
      </c>
      <c r="Z5" t="n">
        <v>10</v>
      </c>
      <c r="AA5" t="n">
        <v>343.6740928330428</v>
      </c>
      <c r="AB5" t="n">
        <v>470.2300556450776</v>
      </c>
      <c r="AC5" t="n">
        <v>425.3519591063388</v>
      </c>
      <c r="AD5" t="n">
        <v>343674.0928330428</v>
      </c>
      <c r="AE5" t="n">
        <v>470230.0556450777</v>
      </c>
      <c r="AF5" t="n">
        <v>2.761962220997387e-06</v>
      </c>
      <c r="AG5" t="n">
        <v>0.7819444444444444</v>
      </c>
      <c r="AH5" t="n">
        <v>425351.9591063388</v>
      </c>
    </row>
    <row r="6">
      <c r="A6" t="n">
        <v>4</v>
      </c>
      <c r="B6" t="n">
        <v>65</v>
      </c>
      <c r="C6" t="inlineStr">
        <is>
          <t xml:space="preserve">CONCLUIDO	</t>
        </is>
      </c>
      <c r="D6" t="n">
        <v>1.8299</v>
      </c>
      <c r="E6" t="n">
        <v>54.65</v>
      </c>
      <c r="F6" t="n">
        <v>50.73</v>
      </c>
      <c r="G6" t="n">
        <v>47.56</v>
      </c>
      <c r="H6" t="n">
        <v>0.64</v>
      </c>
      <c r="I6" t="n">
        <v>64</v>
      </c>
      <c r="J6" t="n">
        <v>138.6</v>
      </c>
      <c r="K6" t="n">
        <v>46.47</v>
      </c>
      <c r="L6" t="n">
        <v>5</v>
      </c>
      <c r="M6" t="n">
        <v>58</v>
      </c>
      <c r="N6" t="n">
        <v>22.13</v>
      </c>
      <c r="O6" t="n">
        <v>17327.69</v>
      </c>
      <c r="P6" t="n">
        <v>432.62</v>
      </c>
      <c r="Q6" t="n">
        <v>3549.25</v>
      </c>
      <c r="R6" t="n">
        <v>183.04</v>
      </c>
      <c r="S6" t="n">
        <v>84.39</v>
      </c>
      <c r="T6" t="n">
        <v>49205.27</v>
      </c>
      <c r="U6" t="n">
        <v>0.46</v>
      </c>
      <c r="V6" t="n">
        <v>0.93</v>
      </c>
      <c r="W6" t="n">
        <v>0.24</v>
      </c>
      <c r="X6" t="n">
        <v>2.9</v>
      </c>
      <c r="Y6" t="n">
        <v>0.5</v>
      </c>
      <c r="Z6" t="n">
        <v>10</v>
      </c>
      <c r="AA6" t="n">
        <v>311.2381411163375</v>
      </c>
      <c r="AB6" t="n">
        <v>425.8497555330849</v>
      </c>
      <c r="AC6" t="n">
        <v>385.2072525488921</v>
      </c>
      <c r="AD6" t="n">
        <v>311238.1411163376</v>
      </c>
      <c r="AE6" t="n">
        <v>425849.7555330849</v>
      </c>
      <c r="AF6" t="n">
        <v>2.845304660363181e-06</v>
      </c>
      <c r="AG6" t="n">
        <v>0.7590277777777777</v>
      </c>
      <c r="AH6" t="n">
        <v>385207.2525488921</v>
      </c>
    </row>
    <row r="7">
      <c r="A7" t="n">
        <v>5</v>
      </c>
      <c r="B7" t="n">
        <v>65</v>
      </c>
      <c r="C7" t="inlineStr">
        <is>
          <t xml:space="preserve">CONCLUIDO	</t>
        </is>
      </c>
      <c r="D7" t="n">
        <v>1.8461</v>
      </c>
      <c r="E7" t="n">
        <v>54.17</v>
      </c>
      <c r="F7" t="n">
        <v>50.44</v>
      </c>
      <c r="G7" t="n">
        <v>53.09</v>
      </c>
      <c r="H7" t="n">
        <v>0.76</v>
      </c>
      <c r="I7" t="n">
        <v>57</v>
      </c>
      <c r="J7" t="n">
        <v>139.95</v>
      </c>
      <c r="K7" t="n">
        <v>46.47</v>
      </c>
      <c r="L7" t="n">
        <v>6</v>
      </c>
      <c r="M7" t="n">
        <v>3</v>
      </c>
      <c r="N7" t="n">
        <v>22.49</v>
      </c>
      <c r="O7" t="n">
        <v>17494.97</v>
      </c>
      <c r="P7" t="n">
        <v>419.02</v>
      </c>
      <c r="Q7" t="n">
        <v>3549.29</v>
      </c>
      <c r="R7" t="n">
        <v>170.82</v>
      </c>
      <c r="S7" t="n">
        <v>84.39</v>
      </c>
      <c r="T7" t="n">
        <v>43130.58</v>
      </c>
      <c r="U7" t="n">
        <v>0.49</v>
      </c>
      <c r="V7" t="n">
        <v>0.9399999999999999</v>
      </c>
      <c r="W7" t="n">
        <v>0.3</v>
      </c>
      <c r="X7" t="n">
        <v>2.6</v>
      </c>
      <c r="Y7" t="n">
        <v>0.5</v>
      </c>
      <c r="Z7" t="n">
        <v>10</v>
      </c>
      <c r="AA7" t="n">
        <v>301.5326098911916</v>
      </c>
      <c r="AB7" t="n">
        <v>412.5702195330217</v>
      </c>
      <c r="AC7" t="n">
        <v>373.1950968267292</v>
      </c>
      <c r="AD7" t="n">
        <v>301532.6098911916</v>
      </c>
      <c r="AE7" t="n">
        <v>412570.2195330217</v>
      </c>
      <c r="AF7" t="n">
        <v>2.870493979723738e-06</v>
      </c>
      <c r="AG7" t="n">
        <v>0.7523611111111111</v>
      </c>
      <c r="AH7" t="n">
        <v>373195.0968267292</v>
      </c>
    </row>
    <row r="8">
      <c r="A8" t="n">
        <v>6</v>
      </c>
      <c r="B8" t="n">
        <v>65</v>
      </c>
      <c r="C8" t="inlineStr">
        <is>
          <t xml:space="preserve">CONCLUIDO	</t>
        </is>
      </c>
      <c r="D8" t="n">
        <v>1.8491</v>
      </c>
      <c r="E8" t="n">
        <v>54.08</v>
      </c>
      <c r="F8" t="n">
        <v>50.38</v>
      </c>
      <c r="G8" t="n">
        <v>53.97</v>
      </c>
      <c r="H8" t="n">
        <v>0.88</v>
      </c>
      <c r="I8" t="n">
        <v>56</v>
      </c>
      <c r="J8" t="n">
        <v>141.31</v>
      </c>
      <c r="K8" t="n">
        <v>46.47</v>
      </c>
      <c r="L8" t="n">
        <v>7</v>
      </c>
      <c r="M8" t="n">
        <v>0</v>
      </c>
      <c r="N8" t="n">
        <v>22.85</v>
      </c>
      <c r="O8" t="n">
        <v>17662.75</v>
      </c>
      <c r="P8" t="n">
        <v>421.95</v>
      </c>
      <c r="Q8" t="n">
        <v>3549.3</v>
      </c>
      <c r="R8" t="n">
        <v>168.72</v>
      </c>
      <c r="S8" t="n">
        <v>84.39</v>
      </c>
      <c r="T8" t="n">
        <v>42086.97</v>
      </c>
      <c r="U8" t="n">
        <v>0.5</v>
      </c>
      <c r="V8" t="n">
        <v>0.9399999999999999</v>
      </c>
      <c r="W8" t="n">
        <v>0.3</v>
      </c>
      <c r="X8" t="n">
        <v>2.55</v>
      </c>
      <c r="Y8" t="n">
        <v>0.5</v>
      </c>
      <c r="Z8" t="n">
        <v>10</v>
      </c>
      <c r="AA8" t="n">
        <v>302.3070405108213</v>
      </c>
      <c r="AB8" t="n">
        <v>413.6298296722666</v>
      </c>
      <c r="AC8" t="n">
        <v>374.1535792614568</v>
      </c>
      <c r="AD8" t="n">
        <v>302307.0405108213</v>
      </c>
      <c r="AE8" t="n">
        <v>413629.8296722666</v>
      </c>
      <c r="AF8" t="n">
        <v>2.875158668494212e-06</v>
      </c>
      <c r="AG8" t="n">
        <v>0.7511111111111111</v>
      </c>
      <c r="AH8" t="n">
        <v>374153.5792614568</v>
      </c>
    </row>
  </sheetData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75</v>
      </c>
      <c r="C2" t="inlineStr">
        <is>
          <t xml:space="preserve">CONCLUIDO	</t>
        </is>
      </c>
      <c r="D2" t="n">
        <v>0.9320000000000001</v>
      </c>
      <c r="E2" t="n">
        <v>107.29</v>
      </c>
      <c r="F2" t="n">
        <v>83.26000000000001</v>
      </c>
      <c r="G2" t="n">
        <v>7.02</v>
      </c>
      <c r="H2" t="n">
        <v>0.12</v>
      </c>
      <c r="I2" t="n">
        <v>712</v>
      </c>
      <c r="J2" t="n">
        <v>150.44</v>
      </c>
      <c r="K2" t="n">
        <v>49.1</v>
      </c>
      <c r="L2" t="n">
        <v>1</v>
      </c>
      <c r="M2" t="n">
        <v>710</v>
      </c>
      <c r="N2" t="n">
        <v>25.34</v>
      </c>
      <c r="O2" t="n">
        <v>18787.76</v>
      </c>
      <c r="P2" t="n">
        <v>968.67</v>
      </c>
      <c r="Q2" t="n">
        <v>3549.9</v>
      </c>
      <c r="R2" t="n">
        <v>1290.55</v>
      </c>
      <c r="S2" t="n">
        <v>84.39</v>
      </c>
      <c r="T2" t="n">
        <v>599718.3</v>
      </c>
      <c r="U2" t="n">
        <v>0.07000000000000001</v>
      </c>
      <c r="V2" t="n">
        <v>0.57</v>
      </c>
      <c r="W2" t="n">
        <v>1.28</v>
      </c>
      <c r="X2" t="n">
        <v>35.42</v>
      </c>
      <c r="Y2" t="n">
        <v>0.5</v>
      </c>
      <c r="Z2" t="n">
        <v>10</v>
      </c>
      <c r="AA2" t="n">
        <v>1257.395039209772</v>
      </c>
      <c r="AB2" t="n">
        <v>1720.423365000897</v>
      </c>
      <c r="AC2" t="n">
        <v>1556.228573674569</v>
      </c>
      <c r="AD2" t="n">
        <v>1257395.039209772</v>
      </c>
      <c r="AE2" t="n">
        <v>1720423.365000897</v>
      </c>
      <c r="AF2" t="n">
        <v>1.419891329374718e-06</v>
      </c>
      <c r="AG2" t="n">
        <v>1.490138888888889</v>
      </c>
      <c r="AH2" t="n">
        <v>1556228.573674569</v>
      </c>
    </row>
    <row r="3">
      <c r="A3" t="n">
        <v>1</v>
      </c>
      <c r="B3" t="n">
        <v>75</v>
      </c>
      <c r="C3" t="inlineStr">
        <is>
          <t xml:space="preserve">CONCLUIDO	</t>
        </is>
      </c>
      <c r="D3" t="n">
        <v>1.454</v>
      </c>
      <c r="E3" t="n">
        <v>68.78</v>
      </c>
      <c r="F3" t="n">
        <v>59.14</v>
      </c>
      <c r="G3" t="n">
        <v>14.72</v>
      </c>
      <c r="H3" t="n">
        <v>0.23</v>
      </c>
      <c r="I3" t="n">
        <v>241</v>
      </c>
      <c r="J3" t="n">
        <v>151.83</v>
      </c>
      <c r="K3" t="n">
        <v>49.1</v>
      </c>
      <c r="L3" t="n">
        <v>2</v>
      </c>
      <c r="M3" t="n">
        <v>239</v>
      </c>
      <c r="N3" t="n">
        <v>25.73</v>
      </c>
      <c r="O3" t="n">
        <v>18959.54</v>
      </c>
      <c r="P3" t="n">
        <v>663.92</v>
      </c>
      <c r="Q3" t="n">
        <v>3549.64</v>
      </c>
      <c r="R3" t="n">
        <v>468.33</v>
      </c>
      <c r="S3" t="n">
        <v>84.39</v>
      </c>
      <c r="T3" t="n">
        <v>190965.75</v>
      </c>
      <c r="U3" t="n">
        <v>0.18</v>
      </c>
      <c r="V3" t="n">
        <v>0.8</v>
      </c>
      <c r="W3" t="n">
        <v>0.53</v>
      </c>
      <c r="X3" t="n">
        <v>11.3</v>
      </c>
      <c r="Y3" t="n">
        <v>0.5</v>
      </c>
      <c r="Z3" t="n">
        <v>10</v>
      </c>
      <c r="AA3" t="n">
        <v>559.8283085432374</v>
      </c>
      <c r="AB3" t="n">
        <v>765.9817896307422</v>
      </c>
      <c r="AC3" t="n">
        <v>692.8775626905773</v>
      </c>
      <c r="AD3" t="n">
        <v>559828.3085432374</v>
      </c>
      <c r="AE3" t="n">
        <v>765981.7896307423</v>
      </c>
      <c r="AF3" t="n">
        <v>2.215152352908626e-06</v>
      </c>
      <c r="AG3" t="n">
        <v>0.9552777777777778</v>
      </c>
      <c r="AH3" t="n">
        <v>692877.5626905772</v>
      </c>
    </row>
    <row r="4">
      <c r="A4" t="n">
        <v>2</v>
      </c>
      <c r="B4" t="n">
        <v>75</v>
      </c>
      <c r="C4" t="inlineStr">
        <is>
          <t xml:space="preserve">CONCLUIDO	</t>
        </is>
      </c>
      <c r="D4" t="n">
        <v>1.6372</v>
      </c>
      <c r="E4" t="n">
        <v>61.08</v>
      </c>
      <c r="F4" t="n">
        <v>54.44</v>
      </c>
      <c r="G4" t="n">
        <v>22.84</v>
      </c>
      <c r="H4" t="n">
        <v>0.35</v>
      </c>
      <c r="I4" t="n">
        <v>143</v>
      </c>
      <c r="J4" t="n">
        <v>153.23</v>
      </c>
      <c r="K4" t="n">
        <v>49.1</v>
      </c>
      <c r="L4" t="n">
        <v>3</v>
      </c>
      <c r="M4" t="n">
        <v>141</v>
      </c>
      <c r="N4" t="n">
        <v>26.13</v>
      </c>
      <c r="O4" t="n">
        <v>19131.85</v>
      </c>
      <c r="P4" t="n">
        <v>588.78</v>
      </c>
      <c r="Q4" t="n">
        <v>3549.42</v>
      </c>
      <c r="R4" t="n">
        <v>309.04</v>
      </c>
      <c r="S4" t="n">
        <v>84.39</v>
      </c>
      <c r="T4" t="n">
        <v>111811.37</v>
      </c>
      <c r="U4" t="n">
        <v>0.27</v>
      </c>
      <c r="V4" t="n">
        <v>0.87</v>
      </c>
      <c r="W4" t="n">
        <v>0.36</v>
      </c>
      <c r="X4" t="n">
        <v>6.6</v>
      </c>
      <c r="Y4" t="n">
        <v>0.5</v>
      </c>
      <c r="Z4" t="n">
        <v>10</v>
      </c>
      <c r="AA4" t="n">
        <v>446.2882088760304</v>
      </c>
      <c r="AB4" t="n">
        <v>610.6312162303925</v>
      </c>
      <c r="AC4" t="n">
        <v>552.3534299796574</v>
      </c>
      <c r="AD4" t="n">
        <v>446288.2088760303</v>
      </c>
      <c r="AE4" t="n">
        <v>610631.2162303925</v>
      </c>
      <c r="AF4" t="n">
        <v>2.49425545542091e-06</v>
      </c>
      <c r="AG4" t="n">
        <v>0.8483333333333333</v>
      </c>
      <c r="AH4" t="n">
        <v>552353.4299796574</v>
      </c>
    </row>
    <row r="5">
      <c r="A5" t="n">
        <v>3</v>
      </c>
      <c r="B5" t="n">
        <v>75</v>
      </c>
      <c r="C5" t="inlineStr">
        <is>
          <t xml:space="preserve">CONCLUIDO	</t>
        </is>
      </c>
      <c r="D5" t="n">
        <v>1.7342</v>
      </c>
      <c r="E5" t="n">
        <v>57.66</v>
      </c>
      <c r="F5" t="n">
        <v>52.36</v>
      </c>
      <c r="G5" t="n">
        <v>31.74</v>
      </c>
      <c r="H5" t="n">
        <v>0.46</v>
      </c>
      <c r="I5" t="n">
        <v>99</v>
      </c>
      <c r="J5" t="n">
        <v>154.63</v>
      </c>
      <c r="K5" t="n">
        <v>49.1</v>
      </c>
      <c r="L5" t="n">
        <v>4</v>
      </c>
      <c r="M5" t="n">
        <v>97</v>
      </c>
      <c r="N5" t="n">
        <v>26.53</v>
      </c>
      <c r="O5" t="n">
        <v>19304.72</v>
      </c>
      <c r="P5" t="n">
        <v>543.3099999999999</v>
      </c>
      <c r="Q5" t="n">
        <v>3549.36</v>
      </c>
      <c r="R5" t="n">
        <v>238.62</v>
      </c>
      <c r="S5" t="n">
        <v>84.39</v>
      </c>
      <c r="T5" t="n">
        <v>76821.97</v>
      </c>
      <c r="U5" t="n">
        <v>0.35</v>
      </c>
      <c r="V5" t="n">
        <v>0.9</v>
      </c>
      <c r="W5" t="n">
        <v>0.29</v>
      </c>
      <c r="X5" t="n">
        <v>4.53</v>
      </c>
      <c r="Y5" t="n">
        <v>0.5</v>
      </c>
      <c r="Z5" t="n">
        <v>10</v>
      </c>
      <c r="AA5" t="n">
        <v>393.9424602913851</v>
      </c>
      <c r="AB5" t="n">
        <v>539.0094536854375</v>
      </c>
      <c r="AC5" t="n">
        <v>487.5671479302181</v>
      </c>
      <c r="AD5" t="n">
        <v>393942.4602913851</v>
      </c>
      <c r="AE5" t="n">
        <v>539009.4536854376</v>
      </c>
      <c r="AF5" t="n">
        <v>2.64203384485154e-06</v>
      </c>
      <c r="AG5" t="n">
        <v>0.8008333333333333</v>
      </c>
      <c r="AH5" t="n">
        <v>487567.1479302181</v>
      </c>
    </row>
    <row r="6">
      <c r="A6" t="n">
        <v>4</v>
      </c>
      <c r="B6" t="n">
        <v>75</v>
      </c>
      <c r="C6" t="inlineStr">
        <is>
          <t xml:space="preserve">CONCLUIDO	</t>
        </is>
      </c>
      <c r="D6" t="n">
        <v>1.7945</v>
      </c>
      <c r="E6" t="n">
        <v>55.73</v>
      </c>
      <c r="F6" t="n">
        <v>51.19</v>
      </c>
      <c r="G6" t="n">
        <v>41.5</v>
      </c>
      <c r="H6" t="n">
        <v>0.57</v>
      </c>
      <c r="I6" t="n">
        <v>74</v>
      </c>
      <c r="J6" t="n">
        <v>156.03</v>
      </c>
      <c r="K6" t="n">
        <v>49.1</v>
      </c>
      <c r="L6" t="n">
        <v>5</v>
      </c>
      <c r="M6" t="n">
        <v>72</v>
      </c>
      <c r="N6" t="n">
        <v>26.94</v>
      </c>
      <c r="O6" t="n">
        <v>19478.15</v>
      </c>
      <c r="P6" t="n">
        <v>505.6</v>
      </c>
      <c r="Q6" t="n">
        <v>3549.31</v>
      </c>
      <c r="R6" t="n">
        <v>198.67</v>
      </c>
      <c r="S6" t="n">
        <v>84.39</v>
      </c>
      <c r="T6" t="n">
        <v>56967.77</v>
      </c>
      <c r="U6" t="n">
        <v>0.42</v>
      </c>
      <c r="V6" t="n">
        <v>0.93</v>
      </c>
      <c r="W6" t="n">
        <v>0.26</v>
      </c>
      <c r="X6" t="n">
        <v>3.36</v>
      </c>
      <c r="Y6" t="n">
        <v>0.5</v>
      </c>
      <c r="Z6" t="n">
        <v>10</v>
      </c>
      <c r="AA6" t="n">
        <v>359.9379508959494</v>
      </c>
      <c r="AB6" t="n">
        <v>492.4829837575248</v>
      </c>
      <c r="AC6" t="n">
        <v>445.4810989919148</v>
      </c>
      <c r="AD6" t="n">
        <v>359937.9508959494</v>
      </c>
      <c r="AE6" t="n">
        <v>492482.9837575248</v>
      </c>
      <c r="AF6" t="n">
        <v>2.733900204466664e-06</v>
      </c>
      <c r="AG6" t="n">
        <v>0.7740277777777778</v>
      </c>
      <c r="AH6" t="n">
        <v>445481.0989919148</v>
      </c>
    </row>
    <row r="7">
      <c r="A7" t="n">
        <v>5</v>
      </c>
      <c r="B7" t="n">
        <v>75</v>
      </c>
      <c r="C7" t="inlineStr">
        <is>
          <t xml:space="preserve">CONCLUIDO	</t>
        </is>
      </c>
      <c r="D7" t="n">
        <v>1.835</v>
      </c>
      <c r="E7" t="n">
        <v>54.5</v>
      </c>
      <c r="F7" t="n">
        <v>50.45</v>
      </c>
      <c r="G7" t="n">
        <v>52.19</v>
      </c>
      <c r="H7" t="n">
        <v>0.67</v>
      </c>
      <c r="I7" t="n">
        <v>58</v>
      </c>
      <c r="J7" t="n">
        <v>157.44</v>
      </c>
      <c r="K7" t="n">
        <v>49.1</v>
      </c>
      <c r="L7" t="n">
        <v>6</v>
      </c>
      <c r="M7" t="n">
        <v>53</v>
      </c>
      <c r="N7" t="n">
        <v>27.35</v>
      </c>
      <c r="O7" t="n">
        <v>19652.13</v>
      </c>
      <c r="P7" t="n">
        <v>469.68</v>
      </c>
      <c r="Q7" t="n">
        <v>3549.34</v>
      </c>
      <c r="R7" t="n">
        <v>173.43</v>
      </c>
      <c r="S7" t="n">
        <v>84.39</v>
      </c>
      <c r="T7" t="n">
        <v>44429.27</v>
      </c>
      <c r="U7" t="n">
        <v>0.49</v>
      </c>
      <c r="V7" t="n">
        <v>0.9399999999999999</v>
      </c>
      <c r="W7" t="n">
        <v>0.24</v>
      </c>
      <c r="X7" t="n">
        <v>2.62</v>
      </c>
      <c r="Y7" t="n">
        <v>0.5</v>
      </c>
      <c r="Z7" t="n">
        <v>10</v>
      </c>
      <c r="AA7" t="n">
        <v>333.4240358280849</v>
      </c>
      <c r="AB7" t="n">
        <v>456.2054754502939</v>
      </c>
      <c r="AC7" t="n">
        <v>412.6658651617233</v>
      </c>
      <c r="AD7" t="n">
        <v>333424.0358280849</v>
      </c>
      <c r="AE7" t="n">
        <v>456205.4754502939</v>
      </c>
      <c r="AF7" t="n">
        <v>2.795601490775329e-06</v>
      </c>
      <c r="AG7" t="n">
        <v>0.7569444444444444</v>
      </c>
      <c r="AH7" t="n">
        <v>412665.8651617233</v>
      </c>
    </row>
    <row r="8">
      <c r="A8" t="n">
        <v>6</v>
      </c>
      <c r="B8" t="n">
        <v>75</v>
      </c>
      <c r="C8" t="inlineStr">
        <is>
          <t xml:space="preserve">CONCLUIDO	</t>
        </is>
      </c>
      <c r="D8" t="n">
        <v>1.8551</v>
      </c>
      <c r="E8" t="n">
        <v>53.91</v>
      </c>
      <c r="F8" t="n">
        <v>50.1</v>
      </c>
      <c r="G8" t="n">
        <v>60.12</v>
      </c>
      <c r="H8" t="n">
        <v>0.78</v>
      </c>
      <c r="I8" t="n">
        <v>50</v>
      </c>
      <c r="J8" t="n">
        <v>158.86</v>
      </c>
      <c r="K8" t="n">
        <v>49.1</v>
      </c>
      <c r="L8" t="n">
        <v>7</v>
      </c>
      <c r="M8" t="n">
        <v>9</v>
      </c>
      <c r="N8" t="n">
        <v>27.77</v>
      </c>
      <c r="O8" t="n">
        <v>19826.68</v>
      </c>
      <c r="P8" t="n">
        <v>449.21</v>
      </c>
      <c r="Q8" t="n">
        <v>3549.26</v>
      </c>
      <c r="R8" t="n">
        <v>160.16</v>
      </c>
      <c r="S8" t="n">
        <v>84.39</v>
      </c>
      <c r="T8" t="n">
        <v>37836.28</v>
      </c>
      <c r="U8" t="n">
        <v>0.53</v>
      </c>
      <c r="V8" t="n">
        <v>0.95</v>
      </c>
      <c r="W8" t="n">
        <v>0.27</v>
      </c>
      <c r="X8" t="n">
        <v>2.27</v>
      </c>
      <c r="Y8" t="n">
        <v>0.5</v>
      </c>
      <c r="Z8" t="n">
        <v>10</v>
      </c>
      <c r="AA8" t="n">
        <v>319.4906414092908</v>
      </c>
      <c r="AB8" t="n">
        <v>437.1411905085213</v>
      </c>
      <c r="AC8" t="n">
        <v>395.4210488179015</v>
      </c>
      <c r="AD8" t="n">
        <v>319490.6414092908</v>
      </c>
      <c r="AE8" t="n">
        <v>437141.1905085213</v>
      </c>
      <c r="AF8" t="n">
        <v>2.826223610647037e-06</v>
      </c>
      <c r="AG8" t="n">
        <v>0.7487499999999999</v>
      </c>
      <c r="AH8" t="n">
        <v>395421.0488179015</v>
      </c>
    </row>
    <row r="9">
      <c r="A9" t="n">
        <v>7</v>
      </c>
      <c r="B9" t="n">
        <v>75</v>
      </c>
      <c r="C9" t="inlineStr">
        <is>
          <t xml:space="preserve">CONCLUIDO	</t>
        </is>
      </c>
      <c r="D9" t="n">
        <v>1.8561</v>
      </c>
      <c r="E9" t="n">
        <v>53.88</v>
      </c>
      <c r="F9" t="n">
        <v>50.1</v>
      </c>
      <c r="G9" t="n">
        <v>61.35</v>
      </c>
      <c r="H9" t="n">
        <v>0.88</v>
      </c>
      <c r="I9" t="n">
        <v>49</v>
      </c>
      <c r="J9" t="n">
        <v>160.28</v>
      </c>
      <c r="K9" t="n">
        <v>49.1</v>
      </c>
      <c r="L9" t="n">
        <v>8</v>
      </c>
      <c r="M9" t="n">
        <v>0</v>
      </c>
      <c r="N9" t="n">
        <v>28.19</v>
      </c>
      <c r="O9" t="n">
        <v>20001.93</v>
      </c>
      <c r="P9" t="n">
        <v>451.48</v>
      </c>
      <c r="Q9" t="n">
        <v>3549.25</v>
      </c>
      <c r="R9" t="n">
        <v>159.8</v>
      </c>
      <c r="S9" t="n">
        <v>84.39</v>
      </c>
      <c r="T9" t="n">
        <v>37659.62</v>
      </c>
      <c r="U9" t="n">
        <v>0.53</v>
      </c>
      <c r="V9" t="n">
        <v>0.95</v>
      </c>
      <c r="W9" t="n">
        <v>0.28</v>
      </c>
      <c r="X9" t="n">
        <v>2.27</v>
      </c>
      <c r="Y9" t="n">
        <v>0.5</v>
      </c>
      <c r="Z9" t="n">
        <v>10</v>
      </c>
      <c r="AA9" t="n">
        <v>320.3842255488133</v>
      </c>
      <c r="AB9" t="n">
        <v>438.3638317503661</v>
      </c>
      <c r="AC9" t="n">
        <v>396.5270028956124</v>
      </c>
      <c r="AD9" t="n">
        <v>320384.2255488134</v>
      </c>
      <c r="AE9" t="n">
        <v>438363.8317503661</v>
      </c>
      <c r="AF9" t="n">
        <v>2.827747099197868e-06</v>
      </c>
      <c r="AG9" t="n">
        <v>0.7483333333333334</v>
      </c>
      <c r="AH9" t="n">
        <v>396527.0028956124</v>
      </c>
    </row>
  </sheetData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A1:AH1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95</v>
      </c>
      <c r="C2" t="inlineStr">
        <is>
          <t xml:space="preserve">CONCLUIDO	</t>
        </is>
      </c>
      <c r="D2" t="n">
        <v>0.7389</v>
      </c>
      <c r="E2" t="n">
        <v>135.34</v>
      </c>
      <c r="F2" t="n">
        <v>97.06</v>
      </c>
      <c r="G2" t="n">
        <v>6.05</v>
      </c>
      <c r="H2" t="n">
        <v>0.1</v>
      </c>
      <c r="I2" t="n">
        <v>962</v>
      </c>
      <c r="J2" t="n">
        <v>185.69</v>
      </c>
      <c r="K2" t="n">
        <v>53.44</v>
      </c>
      <c r="L2" t="n">
        <v>1</v>
      </c>
      <c r="M2" t="n">
        <v>960</v>
      </c>
      <c r="N2" t="n">
        <v>36.26</v>
      </c>
      <c r="O2" t="n">
        <v>23136.14</v>
      </c>
      <c r="P2" t="n">
        <v>1302.2</v>
      </c>
      <c r="Q2" t="n">
        <v>3550.4</v>
      </c>
      <c r="R2" t="n">
        <v>1762.35</v>
      </c>
      <c r="S2" t="n">
        <v>84.39</v>
      </c>
      <c r="T2" t="n">
        <v>834372.01</v>
      </c>
      <c r="U2" t="n">
        <v>0.05</v>
      </c>
      <c r="V2" t="n">
        <v>0.49</v>
      </c>
      <c r="W2" t="n">
        <v>1.7</v>
      </c>
      <c r="X2" t="n">
        <v>49.22</v>
      </c>
      <c r="Y2" t="n">
        <v>0.5</v>
      </c>
      <c r="Z2" t="n">
        <v>10</v>
      </c>
      <c r="AA2" t="n">
        <v>2102.194835226962</v>
      </c>
      <c r="AB2" t="n">
        <v>2876.315715848236</v>
      </c>
      <c r="AC2" t="n">
        <v>2601.804180862142</v>
      </c>
      <c r="AD2" t="n">
        <v>2102194.835226962</v>
      </c>
      <c r="AE2" t="n">
        <v>2876315.715848236</v>
      </c>
      <c r="AF2" t="n">
        <v>1.086557126142418e-06</v>
      </c>
      <c r="AG2" t="n">
        <v>1.879722222222222</v>
      </c>
      <c r="AH2" t="n">
        <v>2601804.180862142</v>
      </c>
    </row>
    <row r="3">
      <c r="A3" t="n">
        <v>1</v>
      </c>
      <c r="B3" t="n">
        <v>95</v>
      </c>
      <c r="C3" t="inlineStr">
        <is>
          <t xml:space="preserve">CONCLUIDO	</t>
        </is>
      </c>
      <c r="D3" t="n">
        <v>1.331</v>
      </c>
      <c r="E3" t="n">
        <v>75.13</v>
      </c>
      <c r="F3" t="n">
        <v>61.72</v>
      </c>
      <c r="G3" t="n">
        <v>12.6</v>
      </c>
      <c r="H3" t="n">
        <v>0.19</v>
      </c>
      <c r="I3" t="n">
        <v>294</v>
      </c>
      <c r="J3" t="n">
        <v>187.21</v>
      </c>
      <c r="K3" t="n">
        <v>53.44</v>
      </c>
      <c r="L3" t="n">
        <v>2</v>
      </c>
      <c r="M3" t="n">
        <v>292</v>
      </c>
      <c r="N3" t="n">
        <v>36.77</v>
      </c>
      <c r="O3" t="n">
        <v>23322.88</v>
      </c>
      <c r="P3" t="n">
        <v>807.8099999999999</v>
      </c>
      <c r="Q3" t="n">
        <v>3549.45</v>
      </c>
      <c r="R3" t="n">
        <v>556.36</v>
      </c>
      <c r="S3" t="n">
        <v>84.39</v>
      </c>
      <c r="T3" t="n">
        <v>234714.79</v>
      </c>
      <c r="U3" t="n">
        <v>0.15</v>
      </c>
      <c r="V3" t="n">
        <v>0.77</v>
      </c>
      <c r="W3" t="n">
        <v>0.61</v>
      </c>
      <c r="X3" t="n">
        <v>13.89</v>
      </c>
      <c r="Y3" t="n">
        <v>0.5</v>
      </c>
      <c r="Z3" t="n">
        <v>10</v>
      </c>
      <c r="AA3" t="n">
        <v>731.1302490314386</v>
      </c>
      <c r="AB3" t="n">
        <v>1000.364661914945</v>
      </c>
      <c r="AC3" t="n">
        <v>904.8912626024033</v>
      </c>
      <c r="AD3" t="n">
        <v>731130.2490314386</v>
      </c>
      <c r="AE3" t="n">
        <v>1000364.661914945</v>
      </c>
      <c r="AF3" t="n">
        <v>1.9572439232583e-06</v>
      </c>
      <c r="AG3" t="n">
        <v>1.043472222222222</v>
      </c>
      <c r="AH3" t="n">
        <v>904891.2626024033</v>
      </c>
    </row>
    <row r="4">
      <c r="A4" t="n">
        <v>2</v>
      </c>
      <c r="B4" t="n">
        <v>95</v>
      </c>
      <c r="C4" t="inlineStr">
        <is>
          <t xml:space="preserve">CONCLUIDO	</t>
        </is>
      </c>
      <c r="D4" t="n">
        <v>1.5438</v>
      </c>
      <c r="E4" t="n">
        <v>64.77</v>
      </c>
      <c r="F4" t="n">
        <v>55.87</v>
      </c>
      <c r="G4" t="n">
        <v>19.38</v>
      </c>
      <c r="H4" t="n">
        <v>0.28</v>
      </c>
      <c r="I4" t="n">
        <v>173</v>
      </c>
      <c r="J4" t="n">
        <v>188.73</v>
      </c>
      <c r="K4" t="n">
        <v>53.44</v>
      </c>
      <c r="L4" t="n">
        <v>3</v>
      </c>
      <c r="M4" t="n">
        <v>171</v>
      </c>
      <c r="N4" t="n">
        <v>37.29</v>
      </c>
      <c r="O4" t="n">
        <v>23510.33</v>
      </c>
      <c r="P4" t="n">
        <v>713.9</v>
      </c>
      <c r="Q4" t="n">
        <v>3549.45</v>
      </c>
      <c r="R4" t="n">
        <v>357.48</v>
      </c>
      <c r="S4" t="n">
        <v>84.39</v>
      </c>
      <c r="T4" t="n">
        <v>135879.54</v>
      </c>
      <c r="U4" t="n">
        <v>0.24</v>
      </c>
      <c r="V4" t="n">
        <v>0.85</v>
      </c>
      <c r="W4" t="n">
        <v>0.41</v>
      </c>
      <c r="X4" t="n">
        <v>8.029999999999999</v>
      </c>
      <c r="Y4" t="n">
        <v>0.5</v>
      </c>
      <c r="Z4" t="n">
        <v>10</v>
      </c>
      <c r="AA4" t="n">
        <v>561.4666756664647</v>
      </c>
      <c r="AB4" t="n">
        <v>768.2234758083979</v>
      </c>
      <c r="AC4" t="n">
        <v>694.9053054856636</v>
      </c>
      <c r="AD4" t="n">
        <v>561466.6756664646</v>
      </c>
      <c r="AE4" t="n">
        <v>768223.4758083979</v>
      </c>
      <c r="AF4" t="n">
        <v>2.270167669967065e-06</v>
      </c>
      <c r="AG4" t="n">
        <v>0.8995833333333333</v>
      </c>
      <c r="AH4" t="n">
        <v>694905.3054856636</v>
      </c>
    </row>
    <row r="5">
      <c r="A5" t="n">
        <v>3</v>
      </c>
      <c r="B5" t="n">
        <v>95</v>
      </c>
      <c r="C5" t="inlineStr">
        <is>
          <t xml:space="preserve">CONCLUIDO	</t>
        </is>
      </c>
      <c r="D5" t="n">
        <v>1.6559</v>
      </c>
      <c r="E5" t="n">
        <v>60.39</v>
      </c>
      <c r="F5" t="n">
        <v>53.42</v>
      </c>
      <c r="G5" t="n">
        <v>26.49</v>
      </c>
      <c r="H5" t="n">
        <v>0.37</v>
      </c>
      <c r="I5" t="n">
        <v>121</v>
      </c>
      <c r="J5" t="n">
        <v>190.25</v>
      </c>
      <c r="K5" t="n">
        <v>53.44</v>
      </c>
      <c r="L5" t="n">
        <v>4</v>
      </c>
      <c r="M5" t="n">
        <v>119</v>
      </c>
      <c r="N5" t="n">
        <v>37.82</v>
      </c>
      <c r="O5" t="n">
        <v>23698.48</v>
      </c>
      <c r="P5" t="n">
        <v>665.05</v>
      </c>
      <c r="Q5" t="n">
        <v>3549.48</v>
      </c>
      <c r="R5" t="n">
        <v>274.07</v>
      </c>
      <c r="S5" t="n">
        <v>84.39</v>
      </c>
      <c r="T5" t="n">
        <v>94433.92</v>
      </c>
      <c r="U5" t="n">
        <v>0.31</v>
      </c>
      <c r="V5" t="n">
        <v>0.89</v>
      </c>
      <c r="W5" t="n">
        <v>0.34</v>
      </c>
      <c r="X5" t="n">
        <v>5.58</v>
      </c>
      <c r="Y5" t="n">
        <v>0.5</v>
      </c>
      <c r="Z5" t="n">
        <v>10</v>
      </c>
      <c r="AA5" t="n">
        <v>491.5782850314726</v>
      </c>
      <c r="AB5" t="n">
        <v>672.5990964834126</v>
      </c>
      <c r="AC5" t="n">
        <v>608.4071827137956</v>
      </c>
      <c r="AD5" t="n">
        <v>491578.2850314726</v>
      </c>
      <c r="AE5" t="n">
        <v>672599.0964834127</v>
      </c>
      <c r="AF5" t="n">
        <v>2.435011429394004e-06</v>
      </c>
      <c r="AG5" t="n">
        <v>0.83875</v>
      </c>
      <c r="AH5" t="n">
        <v>608407.1827137956</v>
      </c>
    </row>
    <row r="6">
      <c r="A6" t="n">
        <v>4</v>
      </c>
      <c r="B6" t="n">
        <v>95</v>
      </c>
      <c r="C6" t="inlineStr">
        <is>
          <t xml:space="preserve">CONCLUIDO	</t>
        </is>
      </c>
      <c r="D6" t="n">
        <v>1.7265</v>
      </c>
      <c r="E6" t="n">
        <v>57.92</v>
      </c>
      <c r="F6" t="n">
        <v>52.03</v>
      </c>
      <c r="G6" t="n">
        <v>33.93</v>
      </c>
      <c r="H6" t="n">
        <v>0.46</v>
      </c>
      <c r="I6" t="n">
        <v>92</v>
      </c>
      <c r="J6" t="n">
        <v>191.78</v>
      </c>
      <c r="K6" t="n">
        <v>53.44</v>
      </c>
      <c r="L6" t="n">
        <v>5</v>
      </c>
      <c r="M6" t="n">
        <v>90</v>
      </c>
      <c r="N6" t="n">
        <v>38.35</v>
      </c>
      <c r="O6" t="n">
        <v>23887.36</v>
      </c>
      <c r="P6" t="n">
        <v>630.67</v>
      </c>
      <c r="Q6" t="n">
        <v>3549.31</v>
      </c>
      <c r="R6" t="n">
        <v>227.1</v>
      </c>
      <c r="S6" t="n">
        <v>84.39</v>
      </c>
      <c r="T6" t="n">
        <v>71096.71000000001</v>
      </c>
      <c r="U6" t="n">
        <v>0.37</v>
      </c>
      <c r="V6" t="n">
        <v>0.91</v>
      </c>
      <c r="W6" t="n">
        <v>0.29</v>
      </c>
      <c r="X6" t="n">
        <v>4.2</v>
      </c>
      <c r="Y6" t="n">
        <v>0.5</v>
      </c>
      <c r="Z6" t="n">
        <v>10</v>
      </c>
      <c r="AA6" t="n">
        <v>450.7751444331309</v>
      </c>
      <c r="AB6" t="n">
        <v>616.7704394092433</v>
      </c>
      <c r="AC6" t="n">
        <v>557.9067343147728</v>
      </c>
      <c r="AD6" t="n">
        <v>450775.1444331309</v>
      </c>
      <c r="AE6" t="n">
        <v>616770.4394092433</v>
      </c>
      <c r="AF6" t="n">
        <v>2.538829176187419e-06</v>
      </c>
      <c r="AG6" t="n">
        <v>0.8044444444444445</v>
      </c>
      <c r="AH6" t="n">
        <v>557906.7343147729</v>
      </c>
    </row>
    <row r="7">
      <c r="A7" t="n">
        <v>5</v>
      </c>
      <c r="B7" t="n">
        <v>95</v>
      </c>
      <c r="C7" t="inlineStr">
        <is>
          <t xml:space="preserve">CONCLUIDO	</t>
        </is>
      </c>
      <c r="D7" t="n">
        <v>1.7758</v>
      </c>
      <c r="E7" t="n">
        <v>56.31</v>
      </c>
      <c r="F7" t="n">
        <v>51.13</v>
      </c>
      <c r="G7" t="n">
        <v>42.02</v>
      </c>
      <c r="H7" t="n">
        <v>0.55</v>
      </c>
      <c r="I7" t="n">
        <v>73</v>
      </c>
      <c r="J7" t="n">
        <v>193.32</v>
      </c>
      <c r="K7" t="n">
        <v>53.44</v>
      </c>
      <c r="L7" t="n">
        <v>6</v>
      </c>
      <c r="M7" t="n">
        <v>71</v>
      </c>
      <c r="N7" t="n">
        <v>38.89</v>
      </c>
      <c r="O7" t="n">
        <v>24076.95</v>
      </c>
      <c r="P7" t="n">
        <v>600.88</v>
      </c>
      <c r="Q7" t="n">
        <v>3549.32</v>
      </c>
      <c r="R7" t="n">
        <v>196.74</v>
      </c>
      <c r="S7" t="n">
        <v>84.39</v>
      </c>
      <c r="T7" t="n">
        <v>56008.36</v>
      </c>
      <c r="U7" t="n">
        <v>0.43</v>
      </c>
      <c r="V7" t="n">
        <v>0.93</v>
      </c>
      <c r="W7" t="n">
        <v>0.25</v>
      </c>
      <c r="X7" t="n">
        <v>3.3</v>
      </c>
      <c r="Y7" t="n">
        <v>0.5</v>
      </c>
      <c r="Z7" t="n">
        <v>10</v>
      </c>
      <c r="AA7" t="n">
        <v>421.5402233849997</v>
      </c>
      <c r="AB7" t="n">
        <v>576.7699306774999</v>
      </c>
      <c r="AC7" t="n">
        <v>521.7238179953205</v>
      </c>
      <c r="AD7" t="n">
        <v>421540.2233849997</v>
      </c>
      <c r="AE7" t="n">
        <v>576769.9306775</v>
      </c>
      <c r="AF7" t="n">
        <v>2.611325138183388e-06</v>
      </c>
      <c r="AG7" t="n">
        <v>0.7820833333333334</v>
      </c>
      <c r="AH7" t="n">
        <v>521723.8179953205</v>
      </c>
    </row>
    <row r="8">
      <c r="A8" t="n">
        <v>6</v>
      </c>
      <c r="B8" t="n">
        <v>95</v>
      </c>
      <c r="C8" t="inlineStr">
        <is>
          <t xml:space="preserve">CONCLUIDO	</t>
        </is>
      </c>
      <c r="D8" t="n">
        <v>1.8105</v>
      </c>
      <c r="E8" t="n">
        <v>55.23</v>
      </c>
      <c r="F8" t="n">
        <v>50.53</v>
      </c>
      <c r="G8" t="n">
        <v>50.53</v>
      </c>
      <c r="H8" t="n">
        <v>0.64</v>
      </c>
      <c r="I8" t="n">
        <v>60</v>
      </c>
      <c r="J8" t="n">
        <v>194.86</v>
      </c>
      <c r="K8" t="n">
        <v>53.44</v>
      </c>
      <c r="L8" t="n">
        <v>7</v>
      </c>
      <c r="M8" t="n">
        <v>58</v>
      </c>
      <c r="N8" t="n">
        <v>39.43</v>
      </c>
      <c r="O8" t="n">
        <v>24267.28</v>
      </c>
      <c r="P8" t="n">
        <v>575.01</v>
      </c>
      <c r="Q8" t="n">
        <v>3549.34</v>
      </c>
      <c r="R8" t="n">
        <v>176.46</v>
      </c>
      <c r="S8" t="n">
        <v>84.39</v>
      </c>
      <c r="T8" t="n">
        <v>45936.22</v>
      </c>
      <c r="U8" t="n">
        <v>0.48</v>
      </c>
      <c r="V8" t="n">
        <v>0.9399999999999999</v>
      </c>
      <c r="W8" t="n">
        <v>0.23</v>
      </c>
      <c r="X8" t="n">
        <v>2.7</v>
      </c>
      <c r="Y8" t="n">
        <v>0.5</v>
      </c>
      <c r="Z8" t="n">
        <v>10</v>
      </c>
      <c r="AA8" t="n">
        <v>399.6390000578615</v>
      </c>
      <c r="AB8" t="n">
        <v>546.8037107075281</v>
      </c>
      <c r="AC8" t="n">
        <v>494.617532001429</v>
      </c>
      <c r="AD8" t="n">
        <v>399639.0000578615</v>
      </c>
      <c r="AE8" t="n">
        <v>546803.7107075282</v>
      </c>
      <c r="AF8" t="n">
        <v>2.662351707782984e-06</v>
      </c>
      <c r="AG8" t="n">
        <v>0.7670833333333333</v>
      </c>
      <c r="AH8" t="n">
        <v>494617.5320014289</v>
      </c>
    </row>
    <row r="9">
      <c r="A9" t="n">
        <v>7</v>
      </c>
      <c r="B9" t="n">
        <v>95</v>
      </c>
      <c r="C9" t="inlineStr">
        <is>
          <t xml:space="preserve">CONCLUIDO	</t>
        </is>
      </c>
      <c r="D9" t="n">
        <v>1.8364</v>
      </c>
      <c r="E9" t="n">
        <v>54.45</v>
      </c>
      <c r="F9" t="n">
        <v>50.09</v>
      </c>
      <c r="G9" t="n">
        <v>58.93</v>
      </c>
      <c r="H9" t="n">
        <v>0.72</v>
      </c>
      <c r="I9" t="n">
        <v>51</v>
      </c>
      <c r="J9" t="n">
        <v>196.41</v>
      </c>
      <c r="K9" t="n">
        <v>53.44</v>
      </c>
      <c r="L9" t="n">
        <v>8</v>
      </c>
      <c r="M9" t="n">
        <v>49</v>
      </c>
      <c r="N9" t="n">
        <v>39.98</v>
      </c>
      <c r="O9" t="n">
        <v>24458.36</v>
      </c>
      <c r="P9" t="n">
        <v>548.21</v>
      </c>
      <c r="Q9" t="n">
        <v>3549.29</v>
      </c>
      <c r="R9" t="n">
        <v>161.34</v>
      </c>
      <c r="S9" t="n">
        <v>84.39</v>
      </c>
      <c r="T9" t="n">
        <v>38420.6</v>
      </c>
      <c r="U9" t="n">
        <v>0.52</v>
      </c>
      <c r="V9" t="n">
        <v>0.95</v>
      </c>
      <c r="W9" t="n">
        <v>0.22</v>
      </c>
      <c r="X9" t="n">
        <v>2.26</v>
      </c>
      <c r="Y9" t="n">
        <v>0.5</v>
      </c>
      <c r="Z9" t="n">
        <v>10</v>
      </c>
      <c r="AA9" t="n">
        <v>380.2979315148647</v>
      </c>
      <c r="AB9" t="n">
        <v>520.3404074592765</v>
      </c>
      <c r="AC9" t="n">
        <v>470.6798492737111</v>
      </c>
      <c r="AD9" t="n">
        <v>380297.9315148647</v>
      </c>
      <c r="AE9" t="n">
        <v>520340.4074592766</v>
      </c>
      <c r="AF9" t="n">
        <v>2.700437821691617e-06</v>
      </c>
      <c r="AG9" t="n">
        <v>0.7562500000000001</v>
      </c>
      <c r="AH9" t="n">
        <v>470679.8492737111</v>
      </c>
    </row>
    <row r="10">
      <c r="A10" t="n">
        <v>8</v>
      </c>
      <c r="B10" t="n">
        <v>95</v>
      </c>
      <c r="C10" t="inlineStr">
        <is>
          <t xml:space="preserve">CONCLUIDO	</t>
        </is>
      </c>
      <c r="D10" t="n">
        <v>1.849</v>
      </c>
      <c r="E10" t="n">
        <v>54.08</v>
      </c>
      <c r="F10" t="n">
        <v>50.02</v>
      </c>
      <c r="G10" t="n">
        <v>69.79000000000001</v>
      </c>
      <c r="H10" t="n">
        <v>0.8100000000000001</v>
      </c>
      <c r="I10" t="n">
        <v>43</v>
      </c>
      <c r="J10" t="n">
        <v>197.97</v>
      </c>
      <c r="K10" t="n">
        <v>53.44</v>
      </c>
      <c r="L10" t="n">
        <v>9</v>
      </c>
      <c r="M10" t="n">
        <v>40</v>
      </c>
      <c r="N10" t="n">
        <v>40.53</v>
      </c>
      <c r="O10" t="n">
        <v>24650.18</v>
      </c>
      <c r="P10" t="n">
        <v>526.09</v>
      </c>
      <c r="Q10" t="n">
        <v>3549.27</v>
      </c>
      <c r="R10" t="n">
        <v>160.49</v>
      </c>
      <c r="S10" t="n">
        <v>84.39</v>
      </c>
      <c r="T10" t="n">
        <v>38036.81</v>
      </c>
      <c r="U10" t="n">
        <v>0.53</v>
      </c>
      <c r="V10" t="n">
        <v>0.95</v>
      </c>
      <c r="W10" t="n">
        <v>0.18</v>
      </c>
      <c r="X10" t="n">
        <v>2.18</v>
      </c>
      <c r="Y10" t="n">
        <v>0.5</v>
      </c>
      <c r="Z10" t="n">
        <v>10</v>
      </c>
      <c r="AA10" t="n">
        <v>367.1397569055744</v>
      </c>
      <c r="AB10" t="n">
        <v>502.3368124611513</v>
      </c>
      <c r="AC10" t="n">
        <v>454.3944921140025</v>
      </c>
      <c r="AD10" t="n">
        <v>367139.7569055744</v>
      </c>
      <c r="AE10" t="n">
        <v>502336.8124611513</v>
      </c>
      <c r="AF10" t="n">
        <v>2.718966201430952e-06</v>
      </c>
      <c r="AG10" t="n">
        <v>0.7511111111111111</v>
      </c>
      <c r="AH10" t="n">
        <v>454394.4921140025</v>
      </c>
    </row>
    <row r="11">
      <c r="A11" t="n">
        <v>9</v>
      </c>
      <c r="B11" t="n">
        <v>95</v>
      </c>
      <c r="C11" t="inlineStr">
        <is>
          <t xml:space="preserve">CONCLUIDO	</t>
        </is>
      </c>
      <c r="D11" t="n">
        <v>1.8679</v>
      </c>
      <c r="E11" t="n">
        <v>53.53</v>
      </c>
      <c r="F11" t="n">
        <v>49.61</v>
      </c>
      <c r="G11" t="n">
        <v>76.33</v>
      </c>
      <c r="H11" t="n">
        <v>0.89</v>
      </c>
      <c r="I11" t="n">
        <v>39</v>
      </c>
      <c r="J11" t="n">
        <v>199.53</v>
      </c>
      <c r="K11" t="n">
        <v>53.44</v>
      </c>
      <c r="L11" t="n">
        <v>10</v>
      </c>
      <c r="M11" t="n">
        <v>7</v>
      </c>
      <c r="N11" t="n">
        <v>41.1</v>
      </c>
      <c r="O11" t="n">
        <v>24842.77</v>
      </c>
      <c r="P11" t="n">
        <v>507.36</v>
      </c>
      <c r="Q11" t="n">
        <v>3549.26</v>
      </c>
      <c r="R11" t="n">
        <v>144.07</v>
      </c>
      <c r="S11" t="n">
        <v>84.39</v>
      </c>
      <c r="T11" t="n">
        <v>29845.25</v>
      </c>
      <c r="U11" t="n">
        <v>0.59</v>
      </c>
      <c r="V11" t="n">
        <v>0.96</v>
      </c>
      <c r="W11" t="n">
        <v>0.24</v>
      </c>
      <c r="X11" t="n">
        <v>1.78</v>
      </c>
      <c r="Y11" t="n">
        <v>0.5</v>
      </c>
      <c r="Z11" t="n">
        <v>10</v>
      </c>
      <c r="AA11" t="n">
        <v>353.7753592550577</v>
      </c>
      <c r="AB11" t="n">
        <v>484.0510540001015</v>
      </c>
      <c r="AC11" t="n">
        <v>437.8539007762523</v>
      </c>
      <c r="AD11" t="n">
        <v>353775.3592550577</v>
      </c>
      <c r="AE11" t="n">
        <v>484051.0540001015</v>
      </c>
      <c r="AF11" t="n">
        <v>2.746758771039953e-06</v>
      </c>
      <c r="AG11" t="n">
        <v>0.7434722222222222</v>
      </c>
      <c r="AH11" t="n">
        <v>437853.9007762523</v>
      </c>
    </row>
    <row r="12">
      <c r="A12" t="n">
        <v>10</v>
      </c>
      <c r="B12" t="n">
        <v>95</v>
      </c>
      <c r="C12" t="inlineStr">
        <is>
          <t xml:space="preserve">CONCLUIDO	</t>
        </is>
      </c>
      <c r="D12" t="n">
        <v>1.8674</v>
      </c>
      <c r="E12" t="n">
        <v>53.55</v>
      </c>
      <c r="F12" t="n">
        <v>49.63</v>
      </c>
      <c r="G12" t="n">
        <v>76.36</v>
      </c>
      <c r="H12" t="n">
        <v>0.97</v>
      </c>
      <c r="I12" t="n">
        <v>39</v>
      </c>
      <c r="J12" t="n">
        <v>201.1</v>
      </c>
      <c r="K12" t="n">
        <v>53.44</v>
      </c>
      <c r="L12" t="n">
        <v>11</v>
      </c>
      <c r="M12" t="n">
        <v>0</v>
      </c>
      <c r="N12" t="n">
        <v>41.66</v>
      </c>
      <c r="O12" t="n">
        <v>25036.12</v>
      </c>
      <c r="P12" t="n">
        <v>510.39</v>
      </c>
      <c r="Q12" t="n">
        <v>3549.25</v>
      </c>
      <c r="R12" t="n">
        <v>144.38</v>
      </c>
      <c r="S12" t="n">
        <v>84.39</v>
      </c>
      <c r="T12" t="n">
        <v>30001.59</v>
      </c>
      <c r="U12" t="n">
        <v>0.58</v>
      </c>
      <c r="V12" t="n">
        <v>0.95</v>
      </c>
      <c r="W12" t="n">
        <v>0.25</v>
      </c>
      <c r="X12" t="n">
        <v>1.8</v>
      </c>
      <c r="Y12" t="n">
        <v>0.5</v>
      </c>
      <c r="Z12" t="n">
        <v>10</v>
      </c>
      <c r="AA12" t="n">
        <v>355.3283341588359</v>
      </c>
      <c r="AB12" t="n">
        <v>486.1759027758682</v>
      </c>
      <c r="AC12" t="n">
        <v>439.7759569671037</v>
      </c>
      <c r="AD12" t="n">
        <v>355328.3341588359</v>
      </c>
      <c r="AE12" t="n">
        <v>486175.9027758682</v>
      </c>
      <c r="AF12" t="n">
        <v>2.746023517875695e-06</v>
      </c>
      <c r="AG12" t="n">
        <v>0.7437499999999999</v>
      </c>
      <c r="AH12" t="n">
        <v>439775.9569671037</v>
      </c>
    </row>
  </sheetData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55</v>
      </c>
      <c r="C2" t="inlineStr">
        <is>
          <t xml:space="preserve">CONCLUIDO	</t>
        </is>
      </c>
      <c r="D2" t="n">
        <v>1.1438</v>
      </c>
      <c r="E2" t="n">
        <v>87.43000000000001</v>
      </c>
      <c r="F2" t="n">
        <v>72.98999999999999</v>
      </c>
      <c r="G2" t="n">
        <v>8.470000000000001</v>
      </c>
      <c r="H2" t="n">
        <v>0.15</v>
      </c>
      <c r="I2" t="n">
        <v>517</v>
      </c>
      <c r="J2" t="n">
        <v>116.05</v>
      </c>
      <c r="K2" t="n">
        <v>43.4</v>
      </c>
      <c r="L2" t="n">
        <v>1</v>
      </c>
      <c r="M2" t="n">
        <v>515</v>
      </c>
      <c r="N2" t="n">
        <v>16.65</v>
      </c>
      <c r="O2" t="n">
        <v>14546.17</v>
      </c>
      <c r="P2" t="n">
        <v>706.79</v>
      </c>
      <c r="Q2" t="n">
        <v>3549.63</v>
      </c>
      <c r="R2" t="n">
        <v>940.09</v>
      </c>
      <c r="S2" t="n">
        <v>84.39</v>
      </c>
      <c r="T2" t="n">
        <v>425465.71</v>
      </c>
      <c r="U2" t="n">
        <v>0.09</v>
      </c>
      <c r="V2" t="n">
        <v>0.65</v>
      </c>
      <c r="W2" t="n">
        <v>0.97</v>
      </c>
      <c r="X2" t="n">
        <v>25.16</v>
      </c>
      <c r="Y2" t="n">
        <v>0.5</v>
      </c>
      <c r="Z2" t="n">
        <v>10</v>
      </c>
      <c r="AA2" t="n">
        <v>761.5174073275408</v>
      </c>
      <c r="AB2" t="n">
        <v>1041.941712482482</v>
      </c>
      <c r="AC2" t="n">
        <v>942.5002578175316</v>
      </c>
      <c r="AD2" t="n">
        <v>761517.4073275408</v>
      </c>
      <c r="AE2" t="n">
        <v>1041941.712482482</v>
      </c>
      <c r="AF2" t="n">
        <v>1.819628994600325e-06</v>
      </c>
      <c r="AG2" t="n">
        <v>1.214305555555556</v>
      </c>
      <c r="AH2" t="n">
        <v>942500.2578175316</v>
      </c>
    </row>
    <row r="3">
      <c r="A3" t="n">
        <v>1</v>
      </c>
      <c r="B3" t="n">
        <v>55</v>
      </c>
      <c r="C3" t="inlineStr">
        <is>
          <t xml:space="preserve">CONCLUIDO	</t>
        </is>
      </c>
      <c r="D3" t="n">
        <v>1.583</v>
      </c>
      <c r="E3" t="n">
        <v>63.17</v>
      </c>
      <c r="F3" t="n">
        <v>56.6</v>
      </c>
      <c r="G3" t="n">
        <v>18.06</v>
      </c>
      <c r="H3" t="n">
        <v>0.3</v>
      </c>
      <c r="I3" t="n">
        <v>188</v>
      </c>
      <c r="J3" t="n">
        <v>117.34</v>
      </c>
      <c r="K3" t="n">
        <v>43.4</v>
      </c>
      <c r="L3" t="n">
        <v>2</v>
      </c>
      <c r="M3" t="n">
        <v>186</v>
      </c>
      <c r="N3" t="n">
        <v>16.94</v>
      </c>
      <c r="O3" t="n">
        <v>14705.49</v>
      </c>
      <c r="P3" t="n">
        <v>517.39</v>
      </c>
      <c r="Q3" t="n">
        <v>3549.44</v>
      </c>
      <c r="R3" t="n">
        <v>382.19</v>
      </c>
      <c r="S3" t="n">
        <v>84.39</v>
      </c>
      <c r="T3" t="n">
        <v>148159.16</v>
      </c>
      <c r="U3" t="n">
        <v>0.22</v>
      </c>
      <c r="V3" t="n">
        <v>0.84</v>
      </c>
      <c r="W3" t="n">
        <v>0.44</v>
      </c>
      <c r="X3" t="n">
        <v>8.76</v>
      </c>
      <c r="Y3" t="n">
        <v>0.5</v>
      </c>
      <c r="Z3" t="n">
        <v>10</v>
      </c>
      <c r="AA3" t="n">
        <v>411.1314232574113</v>
      </c>
      <c r="AB3" t="n">
        <v>562.5281511390807</v>
      </c>
      <c r="AC3" t="n">
        <v>508.8412539075848</v>
      </c>
      <c r="AD3" t="n">
        <v>411131.4232574113</v>
      </c>
      <c r="AE3" t="n">
        <v>562528.1511390808</v>
      </c>
      <c r="AF3" t="n">
        <v>2.518335983959009e-06</v>
      </c>
      <c r="AG3" t="n">
        <v>0.8773611111111111</v>
      </c>
      <c r="AH3" t="n">
        <v>508841.2539075848</v>
      </c>
    </row>
    <row r="4">
      <c r="A4" t="n">
        <v>2</v>
      </c>
      <c r="B4" t="n">
        <v>55</v>
      </c>
      <c r="C4" t="inlineStr">
        <is>
          <t xml:space="preserve">CONCLUIDO	</t>
        </is>
      </c>
      <c r="D4" t="n">
        <v>1.7389</v>
      </c>
      <c r="E4" t="n">
        <v>57.51</v>
      </c>
      <c r="F4" t="n">
        <v>52.82</v>
      </c>
      <c r="G4" t="n">
        <v>29.08</v>
      </c>
      <c r="H4" t="n">
        <v>0.45</v>
      </c>
      <c r="I4" t="n">
        <v>109</v>
      </c>
      <c r="J4" t="n">
        <v>118.63</v>
      </c>
      <c r="K4" t="n">
        <v>43.4</v>
      </c>
      <c r="L4" t="n">
        <v>3</v>
      </c>
      <c r="M4" t="n">
        <v>107</v>
      </c>
      <c r="N4" t="n">
        <v>17.23</v>
      </c>
      <c r="O4" t="n">
        <v>14865.24</v>
      </c>
      <c r="P4" t="n">
        <v>450.15</v>
      </c>
      <c r="Q4" t="n">
        <v>3549.26</v>
      </c>
      <c r="R4" t="n">
        <v>253.98</v>
      </c>
      <c r="S4" t="n">
        <v>84.39</v>
      </c>
      <c r="T4" t="n">
        <v>84450.35000000001</v>
      </c>
      <c r="U4" t="n">
        <v>0.33</v>
      </c>
      <c r="V4" t="n">
        <v>0.9</v>
      </c>
      <c r="W4" t="n">
        <v>0.32</v>
      </c>
      <c r="X4" t="n">
        <v>4.99</v>
      </c>
      <c r="Y4" t="n">
        <v>0.5</v>
      </c>
      <c r="Z4" t="n">
        <v>10</v>
      </c>
      <c r="AA4" t="n">
        <v>333.3213090980908</v>
      </c>
      <c r="AB4" t="n">
        <v>456.0649202063324</v>
      </c>
      <c r="AC4" t="n">
        <v>412.5387243129749</v>
      </c>
      <c r="AD4" t="n">
        <v>333321.3090980907</v>
      </c>
      <c r="AE4" t="n">
        <v>456064.9202063323</v>
      </c>
      <c r="AF4" t="n">
        <v>2.766351511374807e-06</v>
      </c>
      <c r="AG4" t="n">
        <v>0.79875</v>
      </c>
      <c r="AH4" t="n">
        <v>412538.7243129748</v>
      </c>
    </row>
    <row r="5">
      <c r="A5" t="n">
        <v>3</v>
      </c>
      <c r="B5" t="n">
        <v>55</v>
      </c>
      <c r="C5" t="inlineStr">
        <is>
          <t xml:space="preserve">CONCLUIDO	</t>
        </is>
      </c>
      <c r="D5" t="n">
        <v>1.8165</v>
      </c>
      <c r="E5" t="n">
        <v>55.05</v>
      </c>
      <c r="F5" t="n">
        <v>51.2</v>
      </c>
      <c r="G5" t="n">
        <v>41.51</v>
      </c>
      <c r="H5" t="n">
        <v>0.59</v>
      </c>
      <c r="I5" t="n">
        <v>74</v>
      </c>
      <c r="J5" t="n">
        <v>119.93</v>
      </c>
      <c r="K5" t="n">
        <v>43.4</v>
      </c>
      <c r="L5" t="n">
        <v>4</v>
      </c>
      <c r="M5" t="n">
        <v>62</v>
      </c>
      <c r="N5" t="n">
        <v>17.53</v>
      </c>
      <c r="O5" t="n">
        <v>15025.44</v>
      </c>
      <c r="P5" t="n">
        <v>400.48</v>
      </c>
      <c r="Q5" t="n">
        <v>3549.37</v>
      </c>
      <c r="R5" t="n">
        <v>198.76</v>
      </c>
      <c r="S5" t="n">
        <v>84.39</v>
      </c>
      <c r="T5" t="n">
        <v>57015.85</v>
      </c>
      <c r="U5" t="n">
        <v>0.42</v>
      </c>
      <c r="V5" t="n">
        <v>0.93</v>
      </c>
      <c r="W5" t="n">
        <v>0.27</v>
      </c>
      <c r="X5" t="n">
        <v>3.37</v>
      </c>
      <c r="Y5" t="n">
        <v>0.5</v>
      </c>
      <c r="Z5" t="n">
        <v>10</v>
      </c>
      <c r="AA5" t="n">
        <v>292.2955303498088</v>
      </c>
      <c r="AB5" t="n">
        <v>399.9316397933133</v>
      </c>
      <c r="AC5" t="n">
        <v>361.7627253990204</v>
      </c>
      <c r="AD5" t="n">
        <v>292295.5303498088</v>
      </c>
      <c r="AE5" t="n">
        <v>399931.6397933132</v>
      </c>
      <c r="AF5" t="n">
        <v>2.889802473064775e-06</v>
      </c>
      <c r="AG5" t="n">
        <v>0.7645833333333333</v>
      </c>
      <c r="AH5" t="n">
        <v>361762.7253990204</v>
      </c>
    </row>
    <row r="6">
      <c r="A6" t="n">
        <v>4</v>
      </c>
      <c r="B6" t="n">
        <v>55</v>
      </c>
      <c r="C6" t="inlineStr">
        <is>
          <t xml:space="preserve">CONCLUIDO	</t>
        </is>
      </c>
      <c r="D6" t="n">
        <v>1.8319</v>
      </c>
      <c r="E6" t="n">
        <v>54.59</v>
      </c>
      <c r="F6" t="n">
        <v>50.9</v>
      </c>
      <c r="G6" t="n">
        <v>45.58</v>
      </c>
      <c r="H6" t="n">
        <v>0.73</v>
      </c>
      <c r="I6" t="n">
        <v>67</v>
      </c>
      <c r="J6" t="n">
        <v>121.23</v>
      </c>
      <c r="K6" t="n">
        <v>43.4</v>
      </c>
      <c r="L6" t="n">
        <v>5</v>
      </c>
      <c r="M6" t="n">
        <v>1</v>
      </c>
      <c r="N6" t="n">
        <v>17.83</v>
      </c>
      <c r="O6" t="n">
        <v>15186.08</v>
      </c>
      <c r="P6" t="n">
        <v>389.29</v>
      </c>
      <c r="Q6" t="n">
        <v>3549.36</v>
      </c>
      <c r="R6" t="n">
        <v>186.13</v>
      </c>
      <c r="S6" t="n">
        <v>84.39</v>
      </c>
      <c r="T6" t="n">
        <v>50732.9</v>
      </c>
      <c r="U6" t="n">
        <v>0.45</v>
      </c>
      <c r="V6" t="n">
        <v>0.93</v>
      </c>
      <c r="W6" t="n">
        <v>0.33</v>
      </c>
      <c r="X6" t="n">
        <v>3.07</v>
      </c>
      <c r="Y6" t="n">
        <v>0.5</v>
      </c>
      <c r="Z6" t="n">
        <v>10</v>
      </c>
      <c r="AA6" t="n">
        <v>283.9738969504193</v>
      </c>
      <c r="AB6" t="n">
        <v>388.5456138517132</v>
      </c>
      <c r="AC6" t="n">
        <v>351.4633657928989</v>
      </c>
      <c r="AD6" t="n">
        <v>283973.8969504192</v>
      </c>
      <c r="AE6" t="n">
        <v>388545.6138517132</v>
      </c>
      <c r="AF6" t="n">
        <v>2.914301761853764e-06</v>
      </c>
      <c r="AG6" t="n">
        <v>0.7581944444444445</v>
      </c>
      <c r="AH6" t="n">
        <v>351463.3657928989</v>
      </c>
    </row>
    <row r="7">
      <c r="A7" t="n">
        <v>5</v>
      </c>
      <c r="B7" t="n">
        <v>55</v>
      </c>
      <c r="C7" t="inlineStr">
        <is>
          <t xml:space="preserve">CONCLUIDO	</t>
        </is>
      </c>
      <c r="D7" t="n">
        <v>1.8348</v>
      </c>
      <c r="E7" t="n">
        <v>54.5</v>
      </c>
      <c r="F7" t="n">
        <v>50.84</v>
      </c>
      <c r="G7" t="n">
        <v>46.22</v>
      </c>
      <c r="H7" t="n">
        <v>0.86</v>
      </c>
      <c r="I7" t="n">
        <v>66</v>
      </c>
      <c r="J7" t="n">
        <v>122.54</v>
      </c>
      <c r="K7" t="n">
        <v>43.4</v>
      </c>
      <c r="L7" t="n">
        <v>6</v>
      </c>
      <c r="M7" t="n">
        <v>0</v>
      </c>
      <c r="N7" t="n">
        <v>18.14</v>
      </c>
      <c r="O7" t="n">
        <v>15347.16</v>
      </c>
      <c r="P7" t="n">
        <v>392.63</v>
      </c>
      <c r="Q7" t="n">
        <v>3549.36</v>
      </c>
      <c r="R7" t="n">
        <v>184.11</v>
      </c>
      <c r="S7" t="n">
        <v>84.39</v>
      </c>
      <c r="T7" t="n">
        <v>49730.36</v>
      </c>
      <c r="U7" t="n">
        <v>0.46</v>
      </c>
      <c r="V7" t="n">
        <v>0.93</v>
      </c>
      <c r="W7" t="n">
        <v>0.33</v>
      </c>
      <c r="X7" t="n">
        <v>3.01</v>
      </c>
      <c r="Y7" t="n">
        <v>0.5</v>
      </c>
      <c r="Z7" t="n">
        <v>10</v>
      </c>
      <c r="AA7" t="n">
        <v>285.0007509438709</v>
      </c>
      <c r="AB7" t="n">
        <v>389.9506007871548</v>
      </c>
      <c r="AC7" t="n">
        <v>352.7342627471334</v>
      </c>
      <c r="AD7" t="n">
        <v>285000.7509438709</v>
      </c>
      <c r="AE7" t="n">
        <v>389950.6007871547</v>
      </c>
      <c r="AF7" t="n">
        <v>2.918915264288054e-06</v>
      </c>
      <c r="AG7" t="n">
        <v>0.7569444444444444</v>
      </c>
      <c r="AH7" t="n">
        <v>352734.2627471334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40</v>
      </c>
      <c r="C2" t="inlineStr">
        <is>
          <t xml:space="preserve">CONCLUIDO	</t>
        </is>
      </c>
      <c r="D2" t="n">
        <v>1.3233</v>
      </c>
      <c r="E2" t="n">
        <v>75.56999999999999</v>
      </c>
      <c r="F2" t="n">
        <v>66.34</v>
      </c>
      <c r="G2" t="n">
        <v>10.31</v>
      </c>
      <c r="H2" t="n">
        <v>0.2</v>
      </c>
      <c r="I2" t="n">
        <v>386</v>
      </c>
      <c r="J2" t="n">
        <v>89.87</v>
      </c>
      <c r="K2" t="n">
        <v>37.55</v>
      </c>
      <c r="L2" t="n">
        <v>1</v>
      </c>
      <c r="M2" t="n">
        <v>384</v>
      </c>
      <c r="N2" t="n">
        <v>11.32</v>
      </c>
      <c r="O2" t="n">
        <v>11317.98</v>
      </c>
      <c r="P2" t="n">
        <v>529.33</v>
      </c>
      <c r="Q2" t="n">
        <v>3549.54</v>
      </c>
      <c r="R2" t="n">
        <v>713.45</v>
      </c>
      <c r="S2" t="n">
        <v>84.39</v>
      </c>
      <c r="T2" t="n">
        <v>312797.73</v>
      </c>
      <c r="U2" t="n">
        <v>0.12</v>
      </c>
      <c r="V2" t="n">
        <v>0.71</v>
      </c>
      <c r="W2" t="n">
        <v>0.76</v>
      </c>
      <c r="X2" t="n">
        <v>18.5</v>
      </c>
      <c r="Y2" t="n">
        <v>0.5</v>
      </c>
      <c r="Z2" t="n">
        <v>10</v>
      </c>
      <c r="AA2" t="n">
        <v>503.7288618862503</v>
      </c>
      <c r="AB2" t="n">
        <v>689.2240517817378</v>
      </c>
      <c r="AC2" t="n">
        <v>623.4454756117201</v>
      </c>
      <c r="AD2" t="n">
        <v>503728.8618862503</v>
      </c>
      <c r="AE2" t="n">
        <v>689224.0517817378</v>
      </c>
      <c r="AF2" t="n">
        <v>2.192908976506516e-06</v>
      </c>
      <c r="AG2" t="n">
        <v>1.049583333333333</v>
      </c>
      <c r="AH2" t="n">
        <v>623445.4756117201</v>
      </c>
    </row>
    <row r="3">
      <c r="A3" t="n">
        <v>1</v>
      </c>
      <c r="B3" t="n">
        <v>40</v>
      </c>
      <c r="C3" t="inlineStr">
        <is>
          <t xml:space="preserve">CONCLUIDO	</t>
        </is>
      </c>
      <c r="D3" t="n">
        <v>1.6922</v>
      </c>
      <c r="E3" t="n">
        <v>59.1</v>
      </c>
      <c r="F3" t="n">
        <v>54.45</v>
      </c>
      <c r="G3" t="n">
        <v>22.85</v>
      </c>
      <c r="H3" t="n">
        <v>0.39</v>
      </c>
      <c r="I3" t="n">
        <v>143</v>
      </c>
      <c r="J3" t="n">
        <v>91.09999999999999</v>
      </c>
      <c r="K3" t="n">
        <v>37.55</v>
      </c>
      <c r="L3" t="n">
        <v>2</v>
      </c>
      <c r="M3" t="n">
        <v>141</v>
      </c>
      <c r="N3" t="n">
        <v>11.54</v>
      </c>
      <c r="O3" t="n">
        <v>11468.97</v>
      </c>
      <c r="P3" t="n">
        <v>392.86</v>
      </c>
      <c r="Q3" t="n">
        <v>3549.37</v>
      </c>
      <c r="R3" t="n">
        <v>309.55</v>
      </c>
      <c r="S3" t="n">
        <v>84.39</v>
      </c>
      <c r="T3" t="n">
        <v>112062.63</v>
      </c>
      <c r="U3" t="n">
        <v>0.27</v>
      </c>
      <c r="V3" t="n">
        <v>0.87</v>
      </c>
      <c r="W3" t="n">
        <v>0.37</v>
      </c>
      <c r="X3" t="n">
        <v>6.62</v>
      </c>
      <c r="Y3" t="n">
        <v>0.5</v>
      </c>
      <c r="Z3" t="n">
        <v>10</v>
      </c>
      <c r="AA3" t="n">
        <v>302.9364708942563</v>
      </c>
      <c r="AB3" t="n">
        <v>414.4910440913913</v>
      </c>
      <c r="AC3" t="n">
        <v>374.9326005851423</v>
      </c>
      <c r="AD3" t="n">
        <v>302936.4708942563</v>
      </c>
      <c r="AE3" t="n">
        <v>414491.0440913913</v>
      </c>
      <c r="AF3" t="n">
        <v>2.804232275405673e-06</v>
      </c>
      <c r="AG3" t="n">
        <v>0.8208333333333333</v>
      </c>
      <c r="AH3" t="n">
        <v>374932.6005851423</v>
      </c>
    </row>
    <row r="4">
      <c r="A4" t="n">
        <v>2</v>
      </c>
      <c r="B4" t="n">
        <v>40</v>
      </c>
      <c r="C4" t="inlineStr">
        <is>
          <t xml:space="preserve">CONCLUIDO	</t>
        </is>
      </c>
      <c r="D4" t="n">
        <v>1.7962</v>
      </c>
      <c r="E4" t="n">
        <v>55.67</v>
      </c>
      <c r="F4" t="n">
        <v>52.01</v>
      </c>
      <c r="G4" t="n">
        <v>34.3</v>
      </c>
      <c r="H4" t="n">
        <v>0.57</v>
      </c>
      <c r="I4" t="n">
        <v>91</v>
      </c>
      <c r="J4" t="n">
        <v>92.31999999999999</v>
      </c>
      <c r="K4" t="n">
        <v>37.55</v>
      </c>
      <c r="L4" t="n">
        <v>3</v>
      </c>
      <c r="M4" t="n">
        <v>8</v>
      </c>
      <c r="N4" t="n">
        <v>11.77</v>
      </c>
      <c r="O4" t="n">
        <v>11620.34</v>
      </c>
      <c r="P4" t="n">
        <v>341.38</v>
      </c>
      <c r="Q4" t="n">
        <v>3549.34</v>
      </c>
      <c r="R4" t="n">
        <v>223.09</v>
      </c>
      <c r="S4" t="n">
        <v>84.39</v>
      </c>
      <c r="T4" t="n">
        <v>69093.88</v>
      </c>
      <c r="U4" t="n">
        <v>0.38</v>
      </c>
      <c r="V4" t="n">
        <v>0.91</v>
      </c>
      <c r="W4" t="n">
        <v>0.39</v>
      </c>
      <c r="X4" t="n">
        <v>4.18</v>
      </c>
      <c r="Y4" t="n">
        <v>0.5</v>
      </c>
      <c r="Z4" t="n">
        <v>10</v>
      </c>
      <c r="AA4" t="n">
        <v>256.4532435073022</v>
      </c>
      <c r="AB4" t="n">
        <v>350.8906416851333</v>
      </c>
      <c r="AC4" t="n">
        <v>317.4021313209176</v>
      </c>
      <c r="AD4" t="n">
        <v>256453.2435073022</v>
      </c>
      <c r="AE4" t="n">
        <v>350890.6416851333</v>
      </c>
      <c r="AF4" t="n">
        <v>2.976576062571605e-06</v>
      </c>
      <c r="AG4" t="n">
        <v>0.7731944444444445</v>
      </c>
      <c r="AH4" t="n">
        <v>317402.1313209176</v>
      </c>
    </row>
    <row r="5">
      <c r="A5" t="n">
        <v>3</v>
      </c>
      <c r="B5" t="n">
        <v>40</v>
      </c>
      <c r="C5" t="inlineStr">
        <is>
          <t xml:space="preserve">CONCLUIDO	</t>
        </is>
      </c>
      <c r="D5" t="n">
        <v>1.796</v>
      </c>
      <c r="E5" t="n">
        <v>55.68</v>
      </c>
      <c r="F5" t="n">
        <v>52.02</v>
      </c>
      <c r="G5" t="n">
        <v>34.3</v>
      </c>
      <c r="H5" t="n">
        <v>0.75</v>
      </c>
      <c r="I5" t="n">
        <v>91</v>
      </c>
      <c r="J5" t="n">
        <v>93.55</v>
      </c>
      <c r="K5" t="n">
        <v>37.55</v>
      </c>
      <c r="L5" t="n">
        <v>4</v>
      </c>
      <c r="M5" t="n">
        <v>1</v>
      </c>
      <c r="N5" t="n">
        <v>12</v>
      </c>
      <c r="O5" t="n">
        <v>11772.07</v>
      </c>
      <c r="P5" t="n">
        <v>344.78</v>
      </c>
      <c r="Q5" t="n">
        <v>3549.3</v>
      </c>
      <c r="R5" t="n">
        <v>223</v>
      </c>
      <c r="S5" t="n">
        <v>84.39</v>
      </c>
      <c r="T5" t="n">
        <v>69049</v>
      </c>
      <c r="U5" t="n">
        <v>0.38</v>
      </c>
      <c r="V5" t="n">
        <v>0.91</v>
      </c>
      <c r="W5" t="n">
        <v>0.4</v>
      </c>
      <c r="X5" t="n">
        <v>4.19</v>
      </c>
      <c r="Y5" t="n">
        <v>0.5</v>
      </c>
      <c r="Z5" t="n">
        <v>10</v>
      </c>
      <c r="AA5" t="n">
        <v>258.1468547093397</v>
      </c>
      <c r="AB5" t="n">
        <v>353.2079152487799</v>
      </c>
      <c r="AC5" t="n">
        <v>319.4982475478581</v>
      </c>
      <c r="AD5" t="n">
        <v>258146.8547093397</v>
      </c>
      <c r="AE5" t="n">
        <v>353207.9152487799</v>
      </c>
      <c r="AF5" t="n">
        <v>2.97624463221167e-06</v>
      </c>
      <c r="AG5" t="n">
        <v>0.7733333333333333</v>
      </c>
      <c r="AH5" t="n">
        <v>319498.2475478581</v>
      </c>
    </row>
    <row r="6">
      <c r="A6" t="n">
        <v>4</v>
      </c>
      <c r="B6" t="n">
        <v>40</v>
      </c>
      <c r="C6" t="inlineStr">
        <is>
          <t xml:space="preserve">CONCLUIDO	</t>
        </is>
      </c>
      <c r="D6" t="n">
        <v>1.7985</v>
      </c>
      <c r="E6" t="n">
        <v>55.6</v>
      </c>
      <c r="F6" t="n">
        <v>51.96</v>
      </c>
      <c r="G6" t="n">
        <v>34.64</v>
      </c>
      <c r="H6" t="n">
        <v>0.93</v>
      </c>
      <c r="I6" t="n">
        <v>90</v>
      </c>
      <c r="J6" t="n">
        <v>94.79000000000001</v>
      </c>
      <c r="K6" t="n">
        <v>37.55</v>
      </c>
      <c r="L6" t="n">
        <v>5</v>
      </c>
      <c r="M6" t="n">
        <v>0</v>
      </c>
      <c r="N6" t="n">
        <v>12.23</v>
      </c>
      <c r="O6" t="n">
        <v>11924.18</v>
      </c>
      <c r="P6" t="n">
        <v>348.48</v>
      </c>
      <c r="Q6" t="n">
        <v>3549.3</v>
      </c>
      <c r="R6" t="n">
        <v>220.98</v>
      </c>
      <c r="S6" t="n">
        <v>84.39</v>
      </c>
      <c r="T6" t="n">
        <v>68046.72</v>
      </c>
      <c r="U6" t="n">
        <v>0.38</v>
      </c>
      <c r="V6" t="n">
        <v>0.91</v>
      </c>
      <c r="W6" t="n">
        <v>0.4</v>
      </c>
      <c r="X6" t="n">
        <v>4.13</v>
      </c>
      <c r="Y6" t="n">
        <v>0.5</v>
      </c>
      <c r="Z6" t="n">
        <v>10</v>
      </c>
      <c r="AA6" t="n">
        <v>259.48121562587</v>
      </c>
      <c r="AB6" t="n">
        <v>355.0336467226256</v>
      </c>
      <c r="AC6" t="n">
        <v>321.1497337722702</v>
      </c>
      <c r="AD6" t="n">
        <v>259481.21562587</v>
      </c>
      <c r="AE6" t="n">
        <v>355033.6467226256</v>
      </c>
      <c r="AF6" t="n">
        <v>2.980387511710851e-06</v>
      </c>
      <c r="AG6" t="n">
        <v>0.7722222222222223</v>
      </c>
      <c r="AH6" t="n">
        <v>321149.7337722701</v>
      </c>
    </row>
  </sheetData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A1:Z119"/>
  <sheetViews>
    <sheetView workbookViewId="0">
      <selection activeCell="A1" sqref="A1"/>
    </sheetView>
  </sheetViews>
  <sheetFormatPr baseColWidth="8" defaultRowHeight="15"/>
  <sheetData>
    <row r="1">
      <c r="A1" s="1" t="inlineStr">
        <is>
          <t>Unnamed: 0</t>
        </is>
      </c>
      <c r="B1" s="1" t="inlineStr">
        <is>
          <t>Volume de calda [L]</t>
        </is>
      </c>
      <c r="C1" s="1" t="inlineStr">
        <is>
          <t>STATUS</t>
        </is>
      </c>
      <c r="D1" s="1" t="inlineStr">
        <is>
          <t>Capacidade operacional [ha/h]</t>
        </is>
      </c>
      <c r="E1" s="1" t="inlineStr">
        <is>
          <t>Tempo de missao [h]</t>
        </is>
      </c>
      <c r="F1" s="1" t="inlineStr">
        <is>
          <t>Tempo util [h]</t>
        </is>
      </c>
      <c r="G1" s="1" t="inlineStr">
        <is>
          <t>Tempo por voo [min]</t>
        </is>
      </c>
      <c r="H1" s="1" t="inlineStr">
        <is>
          <t>Autonomia Projetada [h]</t>
        </is>
      </c>
      <c r="I1" s="1" t="inlineStr">
        <is>
          <t>N° Voos</t>
        </is>
      </c>
      <c r="J1" s="1" t="inlineStr">
        <is>
          <t>MTOW [kg]</t>
        </is>
      </c>
      <c r="K1" s="1" t="inlineStr">
        <is>
          <t>Massa Estrutura [kg]</t>
        </is>
      </c>
      <c r="L1" s="1" t="inlineStr">
        <is>
          <t>Combustível [kg]</t>
        </is>
      </c>
      <c r="M1" s="1" t="inlineStr">
        <is>
          <t>Abastecimentos</t>
        </is>
      </c>
      <c r="N1" s="1" t="inlineStr">
        <is>
          <t>Massa gerador</t>
        </is>
      </c>
      <c r="O1" s="1" t="inlineStr">
        <is>
          <t>Potência gerador [W]</t>
        </is>
      </c>
      <c r="P1" s="1" t="inlineStr">
        <is>
          <t>Combustível consumido [L]</t>
        </is>
      </c>
      <c r="Q1" s="1" t="inlineStr">
        <is>
          <t>Calda cons [L]</t>
        </is>
      </c>
      <c r="R1" s="1" t="inlineStr">
        <is>
          <t>Distância percorrida [km]</t>
        </is>
      </c>
      <c r="S1" s="1" t="inlineStr">
        <is>
          <t>Distância Pulverizando [km]</t>
        </is>
      </c>
      <c r="T1" s="1" t="inlineStr">
        <is>
          <t>RTL ACUMULADO[m]</t>
        </is>
      </c>
      <c r="U1" s="1" t="inlineStr">
        <is>
          <t>EOC [km/km]</t>
        </is>
      </c>
      <c r="V1" s="1" t="inlineStr">
        <is>
          <t>EOC [h/h]</t>
        </is>
      </c>
      <c r="W1" s="1" t="inlineStr">
        <is>
          <t>Tempo de manobra [h]</t>
        </is>
      </c>
      <c r="X1" s="1" t="inlineStr">
        <is>
          <t>Tempo rtl_rtw [h]</t>
        </is>
      </c>
      <c r="Y1" s="1" t="inlineStr">
        <is>
          <t>V pulv [m/s]</t>
        </is>
      </c>
      <c r="Z1" s="1" t="inlineStr">
        <is>
          <t>V desloc [m/s]</t>
        </is>
      </c>
    </row>
    <row r="2">
      <c r="A2" t="n">
        <v>0</v>
      </c>
      <c r="B2" t="n">
        <v>100</v>
      </c>
      <c r="C2" t="inlineStr">
        <is>
          <t xml:space="preserve">CONCLUIDO	</t>
        </is>
      </c>
      <c r="D2" t="n">
        <v>0.6921</v>
      </c>
      <c r="E2" t="n">
        <v>144.49</v>
      </c>
      <c r="F2" t="n">
        <v>101.53</v>
      </c>
      <c r="G2" t="n">
        <v>5.86</v>
      </c>
      <c r="H2" t="n">
        <v>0.09</v>
      </c>
      <c r="I2" t="n">
        <v>1040</v>
      </c>
      <c r="J2" t="n">
        <v>194.77</v>
      </c>
      <c r="K2" t="n">
        <v>54.38</v>
      </c>
      <c r="L2" t="n">
        <v>1</v>
      </c>
      <c r="M2" t="n">
        <v>1038</v>
      </c>
      <c r="N2" t="n">
        <v>39.4</v>
      </c>
      <c r="O2" t="n">
        <v>24256.19</v>
      </c>
      <c r="P2" t="n">
        <v>1405.92</v>
      </c>
      <c r="Q2" t="n">
        <v>3550.61</v>
      </c>
      <c r="R2" t="n">
        <v>1915.64</v>
      </c>
      <c r="S2" t="n">
        <v>84.39</v>
      </c>
      <c r="T2" t="n">
        <v>910622.63</v>
      </c>
      <c r="U2" t="n">
        <v>0.04</v>
      </c>
      <c r="V2" t="n">
        <v>0.47</v>
      </c>
      <c r="W2" t="n">
        <v>1.81</v>
      </c>
      <c r="X2" t="n">
        <v>53.68</v>
      </c>
      <c r="Y2" t="n">
        <v>0.5</v>
      </c>
      <c r="Z2" t="n">
        <v>10</v>
      </c>
    </row>
    <row r="3">
      <c r="A3" t="n">
        <v>1</v>
      </c>
      <c r="B3" t="n">
        <v>100</v>
      </c>
      <c r="C3" t="inlineStr">
        <is>
          <t xml:space="preserve">CONCLUIDO	</t>
        </is>
      </c>
      <c r="D3" t="n">
        <v>1.3018</v>
      </c>
      <c r="E3" t="n">
        <v>76.81999999999999</v>
      </c>
      <c r="F3" t="n">
        <v>62.36</v>
      </c>
      <c r="G3" t="n">
        <v>12.19</v>
      </c>
      <c r="H3" t="n">
        <v>0.18</v>
      </c>
      <c r="I3" t="n">
        <v>307</v>
      </c>
      <c r="J3" t="n">
        <v>196.32</v>
      </c>
      <c r="K3" t="n">
        <v>54.38</v>
      </c>
      <c r="L3" t="n">
        <v>2</v>
      </c>
      <c r="M3" t="n">
        <v>305</v>
      </c>
      <c r="N3" t="n">
        <v>39.95</v>
      </c>
      <c r="O3" t="n">
        <v>24447.22</v>
      </c>
      <c r="P3" t="n">
        <v>844.12</v>
      </c>
      <c r="Q3" t="n">
        <v>3549.49</v>
      </c>
      <c r="R3" t="n">
        <v>578.1900000000001</v>
      </c>
      <c r="S3" t="n">
        <v>84.39</v>
      </c>
      <c r="T3" t="n">
        <v>245566.24</v>
      </c>
      <c r="U3" t="n">
        <v>0.15</v>
      </c>
      <c r="V3" t="n">
        <v>0.76</v>
      </c>
      <c r="W3" t="n">
        <v>0.63</v>
      </c>
      <c r="X3" t="n">
        <v>14.53</v>
      </c>
      <c r="Y3" t="n">
        <v>0.5</v>
      </c>
      <c r="Z3" t="n">
        <v>10</v>
      </c>
    </row>
    <row r="4">
      <c r="A4" t="n">
        <v>2</v>
      </c>
      <c r="B4" t="n">
        <v>100</v>
      </c>
      <c r="C4" t="inlineStr">
        <is>
          <t xml:space="preserve">CONCLUIDO	</t>
        </is>
      </c>
      <c r="D4" t="n">
        <v>1.5217</v>
      </c>
      <c r="E4" t="n">
        <v>65.72</v>
      </c>
      <c r="F4" t="n">
        <v>56.2</v>
      </c>
      <c r="G4" t="n">
        <v>18.73</v>
      </c>
      <c r="H4" t="n">
        <v>0.27</v>
      </c>
      <c r="I4" t="n">
        <v>180</v>
      </c>
      <c r="J4" t="n">
        <v>197.88</v>
      </c>
      <c r="K4" t="n">
        <v>54.38</v>
      </c>
      <c r="L4" t="n">
        <v>3</v>
      </c>
      <c r="M4" t="n">
        <v>178</v>
      </c>
      <c r="N4" t="n">
        <v>40.5</v>
      </c>
      <c r="O4" t="n">
        <v>24639</v>
      </c>
      <c r="P4" t="n">
        <v>744.33</v>
      </c>
      <c r="Q4" t="n">
        <v>3549.41</v>
      </c>
      <c r="R4" t="n">
        <v>368.69</v>
      </c>
      <c r="S4" t="n">
        <v>84.39</v>
      </c>
      <c r="T4" t="n">
        <v>141452.04</v>
      </c>
      <c r="U4" t="n">
        <v>0.23</v>
      </c>
      <c r="V4" t="n">
        <v>0.84</v>
      </c>
      <c r="W4" t="n">
        <v>0.43</v>
      </c>
      <c r="X4" t="n">
        <v>8.369999999999999</v>
      </c>
      <c r="Y4" t="n">
        <v>0.5</v>
      </c>
      <c r="Z4" t="n">
        <v>10</v>
      </c>
    </row>
    <row r="5">
      <c r="A5" t="n">
        <v>3</v>
      </c>
      <c r="B5" t="n">
        <v>100</v>
      </c>
      <c r="C5" t="inlineStr">
        <is>
          <t xml:space="preserve">CONCLUIDO	</t>
        </is>
      </c>
      <c r="D5" t="n">
        <v>1.6374</v>
      </c>
      <c r="E5" t="n">
        <v>61.07</v>
      </c>
      <c r="F5" t="n">
        <v>53.66</v>
      </c>
      <c r="G5" t="n">
        <v>25.55</v>
      </c>
      <c r="H5" t="n">
        <v>0.36</v>
      </c>
      <c r="I5" t="n">
        <v>126</v>
      </c>
      <c r="J5" t="n">
        <v>199.44</v>
      </c>
      <c r="K5" t="n">
        <v>54.38</v>
      </c>
      <c r="L5" t="n">
        <v>4</v>
      </c>
      <c r="M5" t="n">
        <v>124</v>
      </c>
      <c r="N5" t="n">
        <v>41.06</v>
      </c>
      <c r="O5" t="n">
        <v>24831.54</v>
      </c>
      <c r="P5" t="n">
        <v>694.74</v>
      </c>
      <c r="Q5" t="n">
        <v>3549.29</v>
      </c>
      <c r="R5" t="n">
        <v>282.62</v>
      </c>
      <c r="S5" t="n">
        <v>84.39</v>
      </c>
      <c r="T5" t="n">
        <v>98684.75999999999</v>
      </c>
      <c r="U5" t="n">
        <v>0.3</v>
      </c>
      <c r="V5" t="n">
        <v>0.88</v>
      </c>
      <c r="W5" t="n">
        <v>0.34</v>
      </c>
      <c r="X5" t="n">
        <v>5.83</v>
      </c>
      <c r="Y5" t="n">
        <v>0.5</v>
      </c>
      <c r="Z5" t="n">
        <v>10</v>
      </c>
    </row>
    <row r="6">
      <c r="A6" t="n">
        <v>4</v>
      </c>
      <c r="B6" t="n">
        <v>100</v>
      </c>
      <c r="C6" t="inlineStr">
        <is>
          <t xml:space="preserve">CONCLUIDO	</t>
        </is>
      </c>
      <c r="D6" t="n">
        <v>1.7104</v>
      </c>
      <c r="E6" t="n">
        <v>58.47</v>
      </c>
      <c r="F6" t="n">
        <v>52.22</v>
      </c>
      <c r="G6" t="n">
        <v>32.64</v>
      </c>
      <c r="H6" t="n">
        <v>0.44</v>
      </c>
      <c r="I6" t="n">
        <v>96</v>
      </c>
      <c r="J6" t="n">
        <v>201.01</v>
      </c>
      <c r="K6" t="n">
        <v>54.38</v>
      </c>
      <c r="L6" t="n">
        <v>5</v>
      </c>
      <c r="M6" t="n">
        <v>94</v>
      </c>
      <c r="N6" t="n">
        <v>41.63</v>
      </c>
      <c r="O6" t="n">
        <v>25024.84</v>
      </c>
      <c r="P6" t="n">
        <v>658.9</v>
      </c>
      <c r="Q6" t="n">
        <v>3549.25</v>
      </c>
      <c r="R6" t="n">
        <v>233.52</v>
      </c>
      <c r="S6" t="n">
        <v>84.39</v>
      </c>
      <c r="T6" t="n">
        <v>74285.35000000001</v>
      </c>
      <c r="U6" t="n">
        <v>0.36</v>
      </c>
      <c r="V6" t="n">
        <v>0.91</v>
      </c>
      <c r="W6" t="n">
        <v>0.29</v>
      </c>
      <c r="X6" t="n">
        <v>4.39</v>
      </c>
      <c r="Y6" t="n">
        <v>0.5</v>
      </c>
      <c r="Z6" t="n">
        <v>10</v>
      </c>
    </row>
    <row r="7">
      <c r="A7" t="n">
        <v>5</v>
      </c>
      <c r="B7" t="n">
        <v>100</v>
      </c>
      <c r="C7" t="inlineStr">
        <is>
          <t xml:space="preserve">CONCLUIDO	</t>
        </is>
      </c>
      <c r="D7" t="n">
        <v>1.7595</v>
      </c>
      <c r="E7" t="n">
        <v>56.83</v>
      </c>
      <c r="F7" t="n">
        <v>51.32</v>
      </c>
      <c r="G7" t="n">
        <v>39.99</v>
      </c>
      <c r="H7" t="n">
        <v>0.53</v>
      </c>
      <c r="I7" t="n">
        <v>77</v>
      </c>
      <c r="J7" t="n">
        <v>202.58</v>
      </c>
      <c r="K7" t="n">
        <v>54.38</v>
      </c>
      <c r="L7" t="n">
        <v>6</v>
      </c>
      <c r="M7" t="n">
        <v>75</v>
      </c>
      <c r="N7" t="n">
        <v>42.2</v>
      </c>
      <c r="O7" t="n">
        <v>25218.93</v>
      </c>
      <c r="P7" t="n">
        <v>630.79</v>
      </c>
      <c r="Q7" t="n">
        <v>3549.34</v>
      </c>
      <c r="R7" t="n">
        <v>203.25</v>
      </c>
      <c r="S7" t="n">
        <v>84.39</v>
      </c>
      <c r="T7" t="n">
        <v>59247.3</v>
      </c>
      <c r="U7" t="n">
        <v>0.42</v>
      </c>
      <c r="V7" t="n">
        <v>0.92</v>
      </c>
      <c r="W7" t="n">
        <v>0.26</v>
      </c>
      <c r="X7" t="n">
        <v>3.49</v>
      </c>
      <c r="Y7" t="n">
        <v>0.5</v>
      </c>
      <c r="Z7" t="n">
        <v>10</v>
      </c>
    </row>
    <row r="8">
      <c r="A8" t="n">
        <v>6</v>
      </c>
      <c r="B8" t="n">
        <v>100</v>
      </c>
      <c r="C8" t="inlineStr">
        <is>
          <t xml:space="preserve">CONCLUIDO	</t>
        </is>
      </c>
      <c r="D8" t="n">
        <v>1.7971</v>
      </c>
      <c r="E8" t="n">
        <v>55.64</v>
      </c>
      <c r="F8" t="n">
        <v>50.68</v>
      </c>
      <c r="G8" t="n">
        <v>48.27</v>
      </c>
      <c r="H8" t="n">
        <v>0.61</v>
      </c>
      <c r="I8" t="n">
        <v>63</v>
      </c>
      <c r="J8" t="n">
        <v>204.16</v>
      </c>
      <c r="K8" t="n">
        <v>54.38</v>
      </c>
      <c r="L8" t="n">
        <v>7</v>
      </c>
      <c r="M8" t="n">
        <v>61</v>
      </c>
      <c r="N8" t="n">
        <v>42.78</v>
      </c>
      <c r="O8" t="n">
        <v>25413.94</v>
      </c>
      <c r="P8" t="n">
        <v>605.2</v>
      </c>
      <c r="Q8" t="n">
        <v>3549.27</v>
      </c>
      <c r="R8" t="n">
        <v>181.38</v>
      </c>
      <c r="S8" t="n">
        <v>84.39</v>
      </c>
      <c r="T8" t="n">
        <v>48379.38</v>
      </c>
      <c r="U8" t="n">
        <v>0.47</v>
      </c>
      <c r="V8" t="n">
        <v>0.93</v>
      </c>
      <c r="W8" t="n">
        <v>0.24</v>
      </c>
      <c r="X8" t="n">
        <v>2.85</v>
      </c>
      <c r="Y8" t="n">
        <v>0.5</v>
      </c>
      <c r="Z8" t="n">
        <v>10</v>
      </c>
    </row>
    <row r="9">
      <c r="A9" t="n">
        <v>7</v>
      </c>
      <c r="B9" t="n">
        <v>100</v>
      </c>
      <c r="C9" t="inlineStr">
        <is>
          <t xml:space="preserve">CONCLUIDO	</t>
        </is>
      </c>
      <c r="D9" t="n">
        <v>1.8262</v>
      </c>
      <c r="E9" t="n">
        <v>54.76</v>
      </c>
      <c r="F9" t="n">
        <v>50.18</v>
      </c>
      <c r="G9" t="n">
        <v>56.81</v>
      </c>
      <c r="H9" t="n">
        <v>0.6899999999999999</v>
      </c>
      <c r="I9" t="n">
        <v>53</v>
      </c>
      <c r="J9" t="n">
        <v>205.75</v>
      </c>
      <c r="K9" t="n">
        <v>54.38</v>
      </c>
      <c r="L9" t="n">
        <v>8</v>
      </c>
      <c r="M9" t="n">
        <v>51</v>
      </c>
      <c r="N9" t="n">
        <v>43.37</v>
      </c>
      <c r="O9" t="n">
        <v>25609.61</v>
      </c>
      <c r="P9" t="n">
        <v>579.8099999999999</v>
      </c>
      <c r="Q9" t="n">
        <v>3549.28</v>
      </c>
      <c r="R9" t="n">
        <v>164.49</v>
      </c>
      <c r="S9" t="n">
        <v>84.39</v>
      </c>
      <c r="T9" t="n">
        <v>39986.53</v>
      </c>
      <c r="U9" t="n">
        <v>0.51</v>
      </c>
      <c r="V9" t="n">
        <v>0.9399999999999999</v>
      </c>
      <c r="W9" t="n">
        <v>0.22</v>
      </c>
      <c r="X9" t="n">
        <v>2.35</v>
      </c>
      <c r="Y9" t="n">
        <v>0.5</v>
      </c>
      <c r="Z9" t="n">
        <v>10</v>
      </c>
    </row>
    <row r="10">
      <c r="A10" t="n">
        <v>8</v>
      </c>
      <c r="B10" t="n">
        <v>100</v>
      </c>
      <c r="C10" t="inlineStr">
        <is>
          <t xml:space="preserve">CONCLUIDO	</t>
        </is>
      </c>
      <c r="D10" t="n">
        <v>1.8579</v>
      </c>
      <c r="E10" t="n">
        <v>53.82</v>
      </c>
      <c r="F10" t="n">
        <v>49.56</v>
      </c>
      <c r="G10" t="n">
        <v>66.08</v>
      </c>
      <c r="H10" t="n">
        <v>0.77</v>
      </c>
      <c r="I10" t="n">
        <v>45</v>
      </c>
      <c r="J10" t="n">
        <v>207.34</v>
      </c>
      <c r="K10" t="n">
        <v>54.38</v>
      </c>
      <c r="L10" t="n">
        <v>9</v>
      </c>
      <c r="M10" t="n">
        <v>43</v>
      </c>
      <c r="N10" t="n">
        <v>43.96</v>
      </c>
      <c r="O10" t="n">
        <v>25806.1</v>
      </c>
      <c r="P10" t="n">
        <v>551.61</v>
      </c>
      <c r="Q10" t="n">
        <v>3549.35</v>
      </c>
      <c r="R10" t="n">
        <v>142.49</v>
      </c>
      <c r="S10" t="n">
        <v>84.39</v>
      </c>
      <c r="T10" t="n">
        <v>29026.16</v>
      </c>
      <c r="U10" t="n">
        <v>0.59</v>
      </c>
      <c r="V10" t="n">
        <v>0.96</v>
      </c>
      <c r="W10" t="n">
        <v>0.22</v>
      </c>
      <c r="X10" t="n">
        <v>1.73</v>
      </c>
      <c r="Y10" t="n">
        <v>0.5</v>
      </c>
      <c r="Z10" t="n">
        <v>10</v>
      </c>
    </row>
    <row r="11">
      <c r="A11" t="n">
        <v>9</v>
      </c>
      <c r="B11" t="n">
        <v>100</v>
      </c>
      <c r="C11" t="inlineStr">
        <is>
          <t xml:space="preserve">CONCLUIDO	</t>
        </is>
      </c>
      <c r="D11" t="n">
        <v>1.8596</v>
      </c>
      <c r="E11" t="n">
        <v>53.77</v>
      </c>
      <c r="F11" t="n">
        <v>49.7</v>
      </c>
      <c r="G11" t="n">
        <v>74.55</v>
      </c>
      <c r="H11" t="n">
        <v>0.85</v>
      </c>
      <c r="I11" t="n">
        <v>40</v>
      </c>
      <c r="J11" t="n">
        <v>208.94</v>
      </c>
      <c r="K11" t="n">
        <v>54.38</v>
      </c>
      <c r="L11" t="n">
        <v>10</v>
      </c>
      <c r="M11" t="n">
        <v>30</v>
      </c>
      <c r="N11" t="n">
        <v>44.56</v>
      </c>
      <c r="O11" t="n">
        <v>26003.41</v>
      </c>
      <c r="P11" t="n">
        <v>533.85</v>
      </c>
      <c r="Q11" t="n">
        <v>3549.32</v>
      </c>
      <c r="R11" t="n">
        <v>148.17</v>
      </c>
      <c r="S11" t="n">
        <v>84.39</v>
      </c>
      <c r="T11" t="n">
        <v>31890.16</v>
      </c>
      <c r="U11" t="n">
        <v>0.57</v>
      </c>
      <c r="V11" t="n">
        <v>0.95</v>
      </c>
      <c r="W11" t="n">
        <v>0.21</v>
      </c>
      <c r="X11" t="n">
        <v>1.87</v>
      </c>
      <c r="Y11" t="n">
        <v>0.5</v>
      </c>
      <c r="Z11" t="n">
        <v>10</v>
      </c>
    </row>
    <row r="12">
      <c r="A12" t="n">
        <v>10</v>
      </c>
      <c r="B12" t="n">
        <v>100</v>
      </c>
      <c r="C12" t="inlineStr">
        <is>
          <t xml:space="preserve">CONCLUIDO	</t>
        </is>
      </c>
      <c r="D12" t="n">
        <v>1.8672</v>
      </c>
      <c r="E12" t="n">
        <v>53.56</v>
      </c>
      <c r="F12" t="n">
        <v>49.56</v>
      </c>
      <c r="G12" t="n">
        <v>78.25</v>
      </c>
      <c r="H12" t="n">
        <v>0.93</v>
      </c>
      <c r="I12" t="n">
        <v>38</v>
      </c>
      <c r="J12" t="n">
        <v>210.55</v>
      </c>
      <c r="K12" t="n">
        <v>54.38</v>
      </c>
      <c r="L12" t="n">
        <v>11</v>
      </c>
      <c r="M12" t="n">
        <v>4</v>
      </c>
      <c r="N12" t="n">
        <v>45.17</v>
      </c>
      <c r="O12" t="n">
        <v>26201.54</v>
      </c>
      <c r="P12" t="n">
        <v>523.54</v>
      </c>
      <c r="Q12" t="n">
        <v>3549.27</v>
      </c>
      <c r="R12" t="n">
        <v>142.19</v>
      </c>
      <c r="S12" t="n">
        <v>84.39</v>
      </c>
      <c r="T12" t="n">
        <v>28910.86</v>
      </c>
      <c r="U12" t="n">
        <v>0.59</v>
      </c>
      <c r="V12" t="n">
        <v>0.96</v>
      </c>
      <c r="W12" t="n">
        <v>0.24</v>
      </c>
      <c r="X12" t="n">
        <v>1.73</v>
      </c>
      <c r="Y12" t="n">
        <v>0.5</v>
      </c>
      <c r="Z12" t="n">
        <v>10</v>
      </c>
    </row>
    <row r="13">
      <c r="A13" t="n">
        <v>11</v>
      </c>
      <c r="B13" t="n">
        <v>100</v>
      </c>
      <c r="C13" t="inlineStr">
        <is>
          <t xml:space="preserve">CONCLUIDO	</t>
        </is>
      </c>
      <c r="D13" t="n">
        <v>1.8709</v>
      </c>
      <c r="E13" t="n">
        <v>53.45</v>
      </c>
      <c r="F13" t="n">
        <v>49.5</v>
      </c>
      <c r="G13" t="n">
        <v>80.26000000000001</v>
      </c>
      <c r="H13" t="n">
        <v>1</v>
      </c>
      <c r="I13" t="n">
        <v>37</v>
      </c>
      <c r="J13" t="n">
        <v>212.16</v>
      </c>
      <c r="K13" t="n">
        <v>54.38</v>
      </c>
      <c r="L13" t="n">
        <v>12</v>
      </c>
      <c r="M13" t="n">
        <v>0</v>
      </c>
      <c r="N13" t="n">
        <v>45.78</v>
      </c>
      <c r="O13" t="n">
        <v>26400.51</v>
      </c>
      <c r="P13" t="n">
        <v>526.17</v>
      </c>
      <c r="Q13" t="n">
        <v>3549.29</v>
      </c>
      <c r="R13" t="n">
        <v>139.77</v>
      </c>
      <c r="S13" t="n">
        <v>84.39</v>
      </c>
      <c r="T13" t="n">
        <v>27706.54</v>
      </c>
      <c r="U13" t="n">
        <v>0.6</v>
      </c>
      <c r="V13" t="n">
        <v>0.96</v>
      </c>
      <c r="W13" t="n">
        <v>0.24</v>
      </c>
      <c r="X13" t="n">
        <v>1.67</v>
      </c>
      <c r="Y13" t="n">
        <v>0.5</v>
      </c>
      <c r="Z13" t="n">
        <v>10</v>
      </c>
    </row>
    <row r="14">
      <c r="A14" t="n">
        <v>0</v>
      </c>
      <c r="B14" t="n">
        <v>40</v>
      </c>
      <c r="C14" t="inlineStr">
        <is>
          <t xml:space="preserve">CONCLUIDO	</t>
        </is>
      </c>
      <c r="D14" t="n">
        <v>1.3233</v>
      </c>
      <c r="E14" t="n">
        <v>75.56999999999999</v>
      </c>
      <c r="F14" t="n">
        <v>66.34</v>
      </c>
      <c r="G14" t="n">
        <v>10.31</v>
      </c>
      <c r="H14" t="n">
        <v>0.2</v>
      </c>
      <c r="I14" t="n">
        <v>386</v>
      </c>
      <c r="J14" t="n">
        <v>89.87</v>
      </c>
      <c r="K14" t="n">
        <v>37.55</v>
      </c>
      <c r="L14" t="n">
        <v>1</v>
      </c>
      <c r="M14" t="n">
        <v>384</v>
      </c>
      <c r="N14" t="n">
        <v>11.32</v>
      </c>
      <c r="O14" t="n">
        <v>11317.98</v>
      </c>
      <c r="P14" t="n">
        <v>529.33</v>
      </c>
      <c r="Q14" t="n">
        <v>3549.54</v>
      </c>
      <c r="R14" t="n">
        <v>713.45</v>
      </c>
      <c r="S14" t="n">
        <v>84.39</v>
      </c>
      <c r="T14" t="n">
        <v>312797.73</v>
      </c>
      <c r="U14" t="n">
        <v>0.12</v>
      </c>
      <c r="V14" t="n">
        <v>0.71</v>
      </c>
      <c r="W14" t="n">
        <v>0.76</v>
      </c>
      <c r="X14" t="n">
        <v>18.5</v>
      </c>
      <c r="Y14" t="n">
        <v>0.5</v>
      </c>
      <c r="Z14" t="n">
        <v>10</v>
      </c>
    </row>
    <row r="15">
      <c r="A15" t="n">
        <v>1</v>
      </c>
      <c r="B15" t="n">
        <v>40</v>
      </c>
      <c r="C15" t="inlineStr">
        <is>
          <t xml:space="preserve">CONCLUIDO	</t>
        </is>
      </c>
      <c r="D15" t="n">
        <v>1.6922</v>
      </c>
      <c r="E15" t="n">
        <v>59.1</v>
      </c>
      <c r="F15" t="n">
        <v>54.45</v>
      </c>
      <c r="G15" t="n">
        <v>22.85</v>
      </c>
      <c r="H15" t="n">
        <v>0.39</v>
      </c>
      <c r="I15" t="n">
        <v>143</v>
      </c>
      <c r="J15" t="n">
        <v>91.09999999999999</v>
      </c>
      <c r="K15" t="n">
        <v>37.55</v>
      </c>
      <c r="L15" t="n">
        <v>2</v>
      </c>
      <c r="M15" t="n">
        <v>141</v>
      </c>
      <c r="N15" t="n">
        <v>11.54</v>
      </c>
      <c r="O15" t="n">
        <v>11468.97</v>
      </c>
      <c r="P15" t="n">
        <v>392.86</v>
      </c>
      <c r="Q15" t="n">
        <v>3549.37</v>
      </c>
      <c r="R15" t="n">
        <v>309.55</v>
      </c>
      <c r="S15" t="n">
        <v>84.39</v>
      </c>
      <c r="T15" t="n">
        <v>112062.63</v>
      </c>
      <c r="U15" t="n">
        <v>0.27</v>
      </c>
      <c r="V15" t="n">
        <v>0.87</v>
      </c>
      <c r="W15" t="n">
        <v>0.37</v>
      </c>
      <c r="X15" t="n">
        <v>6.62</v>
      </c>
      <c r="Y15" t="n">
        <v>0.5</v>
      </c>
      <c r="Z15" t="n">
        <v>10</v>
      </c>
    </row>
    <row r="16">
      <c r="A16" t="n">
        <v>2</v>
      </c>
      <c r="B16" t="n">
        <v>40</v>
      </c>
      <c r="C16" t="inlineStr">
        <is>
          <t xml:space="preserve">CONCLUIDO	</t>
        </is>
      </c>
      <c r="D16" t="n">
        <v>1.7962</v>
      </c>
      <c r="E16" t="n">
        <v>55.67</v>
      </c>
      <c r="F16" t="n">
        <v>52.01</v>
      </c>
      <c r="G16" t="n">
        <v>34.3</v>
      </c>
      <c r="H16" t="n">
        <v>0.57</v>
      </c>
      <c r="I16" t="n">
        <v>91</v>
      </c>
      <c r="J16" t="n">
        <v>92.31999999999999</v>
      </c>
      <c r="K16" t="n">
        <v>37.55</v>
      </c>
      <c r="L16" t="n">
        <v>3</v>
      </c>
      <c r="M16" t="n">
        <v>8</v>
      </c>
      <c r="N16" t="n">
        <v>11.77</v>
      </c>
      <c r="O16" t="n">
        <v>11620.34</v>
      </c>
      <c r="P16" t="n">
        <v>341.38</v>
      </c>
      <c r="Q16" t="n">
        <v>3549.34</v>
      </c>
      <c r="R16" t="n">
        <v>223.09</v>
      </c>
      <c r="S16" t="n">
        <v>84.39</v>
      </c>
      <c r="T16" t="n">
        <v>69093.88</v>
      </c>
      <c r="U16" t="n">
        <v>0.38</v>
      </c>
      <c r="V16" t="n">
        <v>0.91</v>
      </c>
      <c r="W16" t="n">
        <v>0.39</v>
      </c>
      <c r="X16" t="n">
        <v>4.18</v>
      </c>
      <c r="Y16" t="n">
        <v>0.5</v>
      </c>
      <c r="Z16" t="n">
        <v>10</v>
      </c>
    </row>
    <row r="17">
      <c r="A17" t="n">
        <v>3</v>
      </c>
      <c r="B17" t="n">
        <v>40</v>
      </c>
      <c r="C17" t="inlineStr">
        <is>
          <t xml:space="preserve">CONCLUIDO	</t>
        </is>
      </c>
      <c r="D17" t="n">
        <v>1.796</v>
      </c>
      <c r="E17" t="n">
        <v>55.68</v>
      </c>
      <c r="F17" t="n">
        <v>52.02</v>
      </c>
      <c r="G17" t="n">
        <v>34.3</v>
      </c>
      <c r="H17" t="n">
        <v>0.75</v>
      </c>
      <c r="I17" t="n">
        <v>91</v>
      </c>
      <c r="J17" t="n">
        <v>93.55</v>
      </c>
      <c r="K17" t="n">
        <v>37.55</v>
      </c>
      <c r="L17" t="n">
        <v>4</v>
      </c>
      <c r="M17" t="n">
        <v>1</v>
      </c>
      <c r="N17" t="n">
        <v>12</v>
      </c>
      <c r="O17" t="n">
        <v>11772.07</v>
      </c>
      <c r="P17" t="n">
        <v>344.78</v>
      </c>
      <c r="Q17" t="n">
        <v>3549.3</v>
      </c>
      <c r="R17" t="n">
        <v>223</v>
      </c>
      <c r="S17" t="n">
        <v>84.39</v>
      </c>
      <c r="T17" t="n">
        <v>69049</v>
      </c>
      <c r="U17" t="n">
        <v>0.38</v>
      </c>
      <c r="V17" t="n">
        <v>0.91</v>
      </c>
      <c r="W17" t="n">
        <v>0.4</v>
      </c>
      <c r="X17" t="n">
        <v>4.19</v>
      </c>
      <c r="Y17" t="n">
        <v>0.5</v>
      </c>
      <c r="Z17" t="n">
        <v>10</v>
      </c>
    </row>
    <row r="18">
      <c r="A18" t="n">
        <v>4</v>
      </c>
      <c r="B18" t="n">
        <v>40</v>
      </c>
      <c r="C18" t="inlineStr">
        <is>
          <t xml:space="preserve">CONCLUIDO	</t>
        </is>
      </c>
      <c r="D18" t="n">
        <v>1.7985</v>
      </c>
      <c r="E18" t="n">
        <v>55.6</v>
      </c>
      <c r="F18" t="n">
        <v>51.96</v>
      </c>
      <c r="G18" t="n">
        <v>34.64</v>
      </c>
      <c r="H18" t="n">
        <v>0.93</v>
      </c>
      <c r="I18" t="n">
        <v>90</v>
      </c>
      <c r="J18" t="n">
        <v>94.79000000000001</v>
      </c>
      <c r="K18" t="n">
        <v>37.55</v>
      </c>
      <c r="L18" t="n">
        <v>5</v>
      </c>
      <c r="M18" t="n">
        <v>0</v>
      </c>
      <c r="N18" t="n">
        <v>12.23</v>
      </c>
      <c r="O18" t="n">
        <v>11924.18</v>
      </c>
      <c r="P18" t="n">
        <v>348.48</v>
      </c>
      <c r="Q18" t="n">
        <v>3549.3</v>
      </c>
      <c r="R18" t="n">
        <v>220.98</v>
      </c>
      <c r="S18" t="n">
        <v>84.39</v>
      </c>
      <c r="T18" t="n">
        <v>68046.72</v>
      </c>
      <c r="U18" t="n">
        <v>0.38</v>
      </c>
      <c r="V18" t="n">
        <v>0.91</v>
      </c>
      <c r="W18" t="n">
        <v>0.4</v>
      </c>
      <c r="X18" t="n">
        <v>4.13</v>
      </c>
      <c r="Y18" t="n">
        <v>0.5</v>
      </c>
      <c r="Z18" t="n">
        <v>10</v>
      </c>
    </row>
    <row r="19">
      <c r="A19" t="n">
        <v>0</v>
      </c>
      <c r="B19" t="n">
        <v>30</v>
      </c>
      <c r="C19" t="inlineStr">
        <is>
          <t xml:space="preserve">CONCLUIDO	</t>
        </is>
      </c>
      <c r="D19" t="n">
        <v>1.4622</v>
      </c>
      <c r="E19" t="n">
        <v>68.39</v>
      </c>
      <c r="F19" t="n">
        <v>61.93</v>
      </c>
      <c r="G19" t="n">
        <v>12.51</v>
      </c>
      <c r="H19" t="n">
        <v>0.24</v>
      </c>
      <c r="I19" t="n">
        <v>297</v>
      </c>
      <c r="J19" t="n">
        <v>71.52</v>
      </c>
      <c r="K19" t="n">
        <v>32.27</v>
      </c>
      <c r="L19" t="n">
        <v>1</v>
      </c>
      <c r="M19" t="n">
        <v>295</v>
      </c>
      <c r="N19" t="n">
        <v>8.25</v>
      </c>
      <c r="O19" t="n">
        <v>9054.6</v>
      </c>
      <c r="P19" t="n">
        <v>407.86</v>
      </c>
      <c r="Q19" t="n">
        <v>3549.5</v>
      </c>
      <c r="R19" t="n">
        <v>563.45</v>
      </c>
      <c r="S19" t="n">
        <v>84.39</v>
      </c>
      <c r="T19" t="n">
        <v>238244.4</v>
      </c>
      <c r="U19" t="n">
        <v>0.15</v>
      </c>
      <c r="V19" t="n">
        <v>0.77</v>
      </c>
      <c r="W19" t="n">
        <v>0.62</v>
      </c>
      <c r="X19" t="n">
        <v>14.09</v>
      </c>
      <c r="Y19" t="n">
        <v>0.5</v>
      </c>
      <c r="Z19" t="n">
        <v>10</v>
      </c>
    </row>
    <row r="20">
      <c r="A20" t="n">
        <v>1</v>
      </c>
      <c r="B20" t="n">
        <v>30</v>
      </c>
      <c r="C20" t="inlineStr">
        <is>
          <t xml:space="preserve">CONCLUIDO	</t>
        </is>
      </c>
      <c r="D20" t="n">
        <v>1.7467</v>
      </c>
      <c r="E20" t="n">
        <v>57.25</v>
      </c>
      <c r="F20" t="n">
        <v>53.51</v>
      </c>
      <c r="G20" t="n">
        <v>26.32</v>
      </c>
      <c r="H20" t="n">
        <v>0.48</v>
      </c>
      <c r="I20" t="n">
        <v>122</v>
      </c>
      <c r="J20" t="n">
        <v>72.7</v>
      </c>
      <c r="K20" t="n">
        <v>32.27</v>
      </c>
      <c r="L20" t="n">
        <v>2</v>
      </c>
      <c r="M20" t="n">
        <v>14</v>
      </c>
      <c r="N20" t="n">
        <v>8.43</v>
      </c>
      <c r="O20" t="n">
        <v>9200.25</v>
      </c>
      <c r="P20" t="n">
        <v>305.84</v>
      </c>
      <c r="Q20" t="n">
        <v>3549.38</v>
      </c>
      <c r="R20" t="n">
        <v>272.23</v>
      </c>
      <c r="S20" t="n">
        <v>84.39</v>
      </c>
      <c r="T20" t="n">
        <v>93508.19</v>
      </c>
      <c r="U20" t="n">
        <v>0.31</v>
      </c>
      <c r="V20" t="n">
        <v>0.89</v>
      </c>
      <c r="W20" t="n">
        <v>0.48</v>
      </c>
      <c r="X20" t="n">
        <v>5.68</v>
      </c>
      <c r="Y20" t="n">
        <v>0.5</v>
      </c>
      <c r="Z20" t="n">
        <v>10</v>
      </c>
    </row>
    <row r="21">
      <c r="A21" t="n">
        <v>2</v>
      </c>
      <c r="B21" t="n">
        <v>30</v>
      </c>
      <c r="C21" t="inlineStr">
        <is>
          <t xml:space="preserve">CONCLUIDO	</t>
        </is>
      </c>
      <c r="D21" t="n">
        <v>1.7512</v>
      </c>
      <c r="E21" t="n">
        <v>57.1</v>
      </c>
      <c r="F21" t="n">
        <v>53.39</v>
      </c>
      <c r="G21" t="n">
        <v>26.7</v>
      </c>
      <c r="H21" t="n">
        <v>0.71</v>
      </c>
      <c r="I21" t="n">
        <v>120</v>
      </c>
      <c r="J21" t="n">
        <v>73.88</v>
      </c>
      <c r="K21" t="n">
        <v>32.27</v>
      </c>
      <c r="L21" t="n">
        <v>3</v>
      </c>
      <c r="M21" t="n">
        <v>0</v>
      </c>
      <c r="N21" t="n">
        <v>8.609999999999999</v>
      </c>
      <c r="O21" t="n">
        <v>9346.23</v>
      </c>
      <c r="P21" t="n">
        <v>309.04</v>
      </c>
      <c r="Q21" t="n">
        <v>3549.38</v>
      </c>
      <c r="R21" t="n">
        <v>267.83</v>
      </c>
      <c r="S21" t="n">
        <v>84.39</v>
      </c>
      <c r="T21" t="n">
        <v>91318.89999999999</v>
      </c>
      <c r="U21" t="n">
        <v>0.32</v>
      </c>
      <c r="V21" t="n">
        <v>0.89</v>
      </c>
      <c r="W21" t="n">
        <v>0.49</v>
      </c>
      <c r="X21" t="n">
        <v>5.56</v>
      </c>
      <c r="Y21" t="n">
        <v>0.5</v>
      </c>
      <c r="Z21" t="n">
        <v>10</v>
      </c>
    </row>
    <row r="22">
      <c r="A22" t="n">
        <v>0</v>
      </c>
      <c r="B22" t="n">
        <v>15</v>
      </c>
      <c r="C22" t="inlineStr">
        <is>
          <t xml:space="preserve">CONCLUIDO	</t>
        </is>
      </c>
      <c r="D22" t="n">
        <v>1.5795</v>
      </c>
      <c r="E22" t="n">
        <v>63.31</v>
      </c>
      <c r="F22" t="n">
        <v>58.96</v>
      </c>
      <c r="G22" t="n">
        <v>14.8</v>
      </c>
      <c r="H22" t="n">
        <v>0.43</v>
      </c>
      <c r="I22" t="n">
        <v>239</v>
      </c>
      <c r="J22" t="n">
        <v>39.78</v>
      </c>
      <c r="K22" t="n">
        <v>19.54</v>
      </c>
      <c r="L22" t="n">
        <v>1</v>
      </c>
      <c r="M22" t="n">
        <v>2</v>
      </c>
      <c r="N22" t="n">
        <v>4.24</v>
      </c>
      <c r="O22" t="n">
        <v>5140</v>
      </c>
      <c r="P22" t="n">
        <v>229.85</v>
      </c>
      <c r="Q22" t="n">
        <v>3549.48</v>
      </c>
      <c r="R22" t="n">
        <v>450.96</v>
      </c>
      <c r="S22" t="n">
        <v>84.39</v>
      </c>
      <c r="T22" t="n">
        <v>182291.23</v>
      </c>
      <c r="U22" t="n">
        <v>0.19</v>
      </c>
      <c r="V22" t="n">
        <v>0.8</v>
      </c>
      <c r="W22" t="n">
        <v>0.83</v>
      </c>
      <c r="X22" t="n">
        <v>11.13</v>
      </c>
      <c r="Y22" t="n">
        <v>0.5</v>
      </c>
      <c r="Z22" t="n">
        <v>10</v>
      </c>
    </row>
    <row r="23">
      <c r="A23" t="n">
        <v>1</v>
      </c>
      <c r="B23" t="n">
        <v>15</v>
      </c>
      <c r="C23" t="inlineStr">
        <is>
          <t xml:space="preserve">CONCLUIDO	</t>
        </is>
      </c>
      <c r="D23" t="n">
        <v>1.5813</v>
      </c>
      <c r="E23" t="n">
        <v>63.24</v>
      </c>
      <c r="F23" t="n">
        <v>58.9</v>
      </c>
      <c r="G23" t="n">
        <v>14.85</v>
      </c>
      <c r="H23" t="n">
        <v>0.84</v>
      </c>
      <c r="I23" t="n">
        <v>238</v>
      </c>
      <c r="J23" t="n">
        <v>40.89</v>
      </c>
      <c r="K23" t="n">
        <v>19.54</v>
      </c>
      <c r="L23" t="n">
        <v>2</v>
      </c>
      <c r="M23" t="n">
        <v>0</v>
      </c>
      <c r="N23" t="n">
        <v>4.35</v>
      </c>
      <c r="O23" t="n">
        <v>5277.26</v>
      </c>
      <c r="P23" t="n">
        <v>235.32</v>
      </c>
      <c r="Q23" t="n">
        <v>3549.48</v>
      </c>
      <c r="R23" t="n">
        <v>448.8</v>
      </c>
      <c r="S23" t="n">
        <v>84.39</v>
      </c>
      <c r="T23" t="n">
        <v>181214.75</v>
      </c>
      <c r="U23" t="n">
        <v>0.19</v>
      </c>
      <c r="V23" t="n">
        <v>0.8</v>
      </c>
      <c r="W23" t="n">
        <v>0.83</v>
      </c>
      <c r="X23" t="n">
        <v>11.06</v>
      </c>
      <c r="Y23" t="n">
        <v>0.5</v>
      </c>
      <c r="Z23" t="n">
        <v>10</v>
      </c>
    </row>
    <row r="24">
      <c r="A24" t="n">
        <v>0</v>
      </c>
      <c r="B24" t="n">
        <v>70</v>
      </c>
      <c r="C24" t="inlineStr">
        <is>
          <t xml:space="preserve">CONCLUIDO	</t>
        </is>
      </c>
      <c r="D24" t="n">
        <v>0.9825</v>
      </c>
      <c r="E24" t="n">
        <v>101.78</v>
      </c>
      <c r="F24" t="n">
        <v>80.48999999999999</v>
      </c>
      <c r="G24" t="n">
        <v>7.32</v>
      </c>
      <c r="H24" t="n">
        <v>0.12</v>
      </c>
      <c r="I24" t="n">
        <v>660</v>
      </c>
      <c r="J24" t="n">
        <v>141.81</v>
      </c>
      <c r="K24" t="n">
        <v>47.83</v>
      </c>
      <c r="L24" t="n">
        <v>1</v>
      </c>
      <c r="M24" t="n">
        <v>658</v>
      </c>
      <c r="N24" t="n">
        <v>22.98</v>
      </c>
      <c r="O24" t="n">
        <v>17723.39</v>
      </c>
      <c r="P24" t="n">
        <v>898.92</v>
      </c>
      <c r="Q24" t="n">
        <v>3550.01</v>
      </c>
      <c r="R24" t="n">
        <v>1195.68</v>
      </c>
      <c r="S24" t="n">
        <v>84.39</v>
      </c>
      <c r="T24" t="n">
        <v>552542.62</v>
      </c>
      <c r="U24" t="n">
        <v>0.07000000000000001</v>
      </c>
      <c r="V24" t="n">
        <v>0.59</v>
      </c>
      <c r="W24" t="n">
        <v>1.2</v>
      </c>
      <c r="X24" t="n">
        <v>32.65</v>
      </c>
      <c r="Y24" t="n">
        <v>0.5</v>
      </c>
      <c r="Z24" t="n">
        <v>10</v>
      </c>
    </row>
    <row r="25">
      <c r="A25" t="n">
        <v>1</v>
      </c>
      <c r="B25" t="n">
        <v>70</v>
      </c>
      <c r="C25" t="inlineStr">
        <is>
          <t xml:space="preserve">CONCLUIDO	</t>
        </is>
      </c>
      <c r="D25" t="n">
        <v>1.4859</v>
      </c>
      <c r="E25" t="n">
        <v>67.3</v>
      </c>
      <c r="F25" t="n">
        <v>58.48</v>
      </c>
      <c r="G25" t="n">
        <v>15.39</v>
      </c>
      <c r="H25" t="n">
        <v>0.25</v>
      </c>
      <c r="I25" t="n">
        <v>228</v>
      </c>
      <c r="J25" t="n">
        <v>143.17</v>
      </c>
      <c r="K25" t="n">
        <v>47.83</v>
      </c>
      <c r="L25" t="n">
        <v>2</v>
      </c>
      <c r="M25" t="n">
        <v>226</v>
      </c>
      <c r="N25" t="n">
        <v>23.34</v>
      </c>
      <c r="O25" t="n">
        <v>17891.86</v>
      </c>
      <c r="P25" t="n">
        <v>628</v>
      </c>
      <c r="Q25" t="n">
        <v>3549.42</v>
      </c>
      <c r="R25" t="n">
        <v>446.3</v>
      </c>
      <c r="S25" t="n">
        <v>84.39</v>
      </c>
      <c r="T25" t="n">
        <v>180015.95</v>
      </c>
      <c r="U25" t="n">
        <v>0.19</v>
      </c>
      <c r="V25" t="n">
        <v>0.8100000000000001</v>
      </c>
      <c r="W25" t="n">
        <v>0.5</v>
      </c>
      <c r="X25" t="n">
        <v>10.65</v>
      </c>
      <c r="Y25" t="n">
        <v>0.5</v>
      </c>
      <c r="Z25" t="n">
        <v>10</v>
      </c>
    </row>
    <row r="26">
      <c r="A26" t="n">
        <v>2</v>
      </c>
      <c r="B26" t="n">
        <v>70</v>
      </c>
      <c r="C26" t="inlineStr">
        <is>
          <t xml:space="preserve">CONCLUIDO	</t>
        </is>
      </c>
      <c r="D26" t="n">
        <v>1.6627</v>
      </c>
      <c r="E26" t="n">
        <v>60.14</v>
      </c>
      <c r="F26" t="n">
        <v>54.01</v>
      </c>
      <c r="G26" t="n">
        <v>24.01</v>
      </c>
      <c r="H26" t="n">
        <v>0.37</v>
      </c>
      <c r="I26" t="n">
        <v>135</v>
      </c>
      <c r="J26" t="n">
        <v>144.54</v>
      </c>
      <c r="K26" t="n">
        <v>47.83</v>
      </c>
      <c r="L26" t="n">
        <v>3</v>
      </c>
      <c r="M26" t="n">
        <v>133</v>
      </c>
      <c r="N26" t="n">
        <v>23.71</v>
      </c>
      <c r="O26" t="n">
        <v>18060.85</v>
      </c>
      <c r="P26" t="n">
        <v>555.53</v>
      </c>
      <c r="Q26" t="n">
        <v>3549.31</v>
      </c>
      <c r="R26" t="n">
        <v>294.36</v>
      </c>
      <c r="S26" t="n">
        <v>84.39</v>
      </c>
      <c r="T26" t="n">
        <v>104510.09</v>
      </c>
      <c r="U26" t="n">
        <v>0.29</v>
      </c>
      <c r="V26" t="n">
        <v>0.88</v>
      </c>
      <c r="W26" t="n">
        <v>0.36</v>
      </c>
      <c r="X26" t="n">
        <v>6.18</v>
      </c>
      <c r="Y26" t="n">
        <v>0.5</v>
      </c>
      <c r="Z26" t="n">
        <v>10</v>
      </c>
    </row>
    <row r="27">
      <c r="A27" t="n">
        <v>3</v>
      </c>
      <c r="B27" t="n">
        <v>70</v>
      </c>
      <c r="C27" t="inlineStr">
        <is>
          <t xml:space="preserve">CONCLUIDO	</t>
        </is>
      </c>
      <c r="D27" t="n">
        <v>1.7545</v>
      </c>
      <c r="E27" t="n">
        <v>57</v>
      </c>
      <c r="F27" t="n">
        <v>52.08</v>
      </c>
      <c r="G27" t="n">
        <v>33.6</v>
      </c>
      <c r="H27" t="n">
        <v>0.49</v>
      </c>
      <c r="I27" t="n">
        <v>93</v>
      </c>
      <c r="J27" t="n">
        <v>145.92</v>
      </c>
      <c r="K27" t="n">
        <v>47.83</v>
      </c>
      <c r="L27" t="n">
        <v>4</v>
      </c>
      <c r="M27" t="n">
        <v>91</v>
      </c>
      <c r="N27" t="n">
        <v>24.09</v>
      </c>
      <c r="O27" t="n">
        <v>18230.35</v>
      </c>
      <c r="P27" t="n">
        <v>509.83</v>
      </c>
      <c r="Q27" t="n">
        <v>3549.34</v>
      </c>
      <c r="R27" t="n">
        <v>228.87</v>
      </c>
      <c r="S27" t="n">
        <v>84.39</v>
      </c>
      <c r="T27" t="n">
        <v>71973.59</v>
      </c>
      <c r="U27" t="n">
        <v>0.37</v>
      </c>
      <c r="V27" t="n">
        <v>0.91</v>
      </c>
      <c r="W27" t="n">
        <v>0.29</v>
      </c>
      <c r="X27" t="n">
        <v>4.25</v>
      </c>
      <c r="Y27" t="n">
        <v>0.5</v>
      </c>
      <c r="Z27" t="n">
        <v>10</v>
      </c>
    </row>
    <row r="28">
      <c r="A28" t="n">
        <v>4</v>
      </c>
      <c r="B28" t="n">
        <v>70</v>
      </c>
      <c r="C28" t="inlineStr">
        <is>
          <t xml:space="preserve">CONCLUIDO	</t>
        </is>
      </c>
      <c r="D28" t="n">
        <v>1.8126</v>
      </c>
      <c r="E28" t="n">
        <v>55.17</v>
      </c>
      <c r="F28" t="n">
        <v>50.95</v>
      </c>
      <c r="G28" t="n">
        <v>44.3</v>
      </c>
      <c r="H28" t="n">
        <v>0.6</v>
      </c>
      <c r="I28" t="n">
        <v>69</v>
      </c>
      <c r="J28" t="n">
        <v>147.3</v>
      </c>
      <c r="K28" t="n">
        <v>47.83</v>
      </c>
      <c r="L28" t="n">
        <v>5</v>
      </c>
      <c r="M28" t="n">
        <v>67</v>
      </c>
      <c r="N28" t="n">
        <v>24.47</v>
      </c>
      <c r="O28" t="n">
        <v>18400.38</v>
      </c>
      <c r="P28" t="n">
        <v>471.34</v>
      </c>
      <c r="Q28" t="n">
        <v>3549.28</v>
      </c>
      <c r="R28" t="n">
        <v>190.62</v>
      </c>
      <c r="S28" t="n">
        <v>84.39</v>
      </c>
      <c r="T28" t="n">
        <v>52969.64</v>
      </c>
      <c r="U28" t="n">
        <v>0.44</v>
      </c>
      <c r="V28" t="n">
        <v>0.93</v>
      </c>
      <c r="W28" t="n">
        <v>0.25</v>
      </c>
      <c r="X28" t="n">
        <v>3.12</v>
      </c>
      <c r="Y28" t="n">
        <v>0.5</v>
      </c>
      <c r="Z28" t="n">
        <v>10</v>
      </c>
    </row>
    <row r="29">
      <c r="A29" t="n">
        <v>5</v>
      </c>
      <c r="B29" t="n">
        <v>70</v>
      </c>
      <c r="C29" t="inlineStr">
        <is>
          <t xml:space="preserve">CONCLUIDO	</t>
        </is>
      </c>
      <c r="D29" t="n">
        <v>1.8465</v>
      </c>
      <c r="E29" t="n">
        <v>54.16</v>
      </c>
      <c r="F29" t="n">
        <v>50.34</v>
      </c>
      <c r="G29" t="n">
        <v>54.92</v>
      </c>
      <c r="H29" t="n">
        <v>0.71</v>
      </c>
      <c r="I29" t="n">
        <v>55</v>
      </c>
      <c r="J29" t="n">
        <v>148.68</v>
      </c>
      <c r="K29" t="n">
        <v>47.83</v>
      </c>
      <c r="L29" t="n">
        <v>6</v>
      </c>
      <c r="M29" t="n">
        <v>32</v>
      </c>
      <c r="N29" t="n">
        <v>24.85</v>
      </c>
      <c r="O29" t="n">
        <v>18570.94</v>
      </c>
      <c r="P29" t="n">
        <v>437.25</v>
      </c>
      <c r="Q29" t="n">
        <v>3549.31</v>
      </c>
      <c r="R29" t="n">
        <v>169.09</v>
      </c>
      <c r="S29" t="n">
        <v>84.39</v>
      </c>
      <c r="T29" t="n">
        <v>42276.66</v>
      </c>
      <c r="U29" t="n">
        <v>0.5</v>
      </c>
      <c r="V29" t="n">
        <v>0.9399999999999999</v>
      </c>
      <c r="W29" t="n">
        <v>0.25</v>
      </c>
      <c r="X29" t="n">
        <v>2.51</v>
      </c>
      <c r="Y29" t="n">
        <v>0.5</v>
      </c>
      <c r="Z29" t="n">
        <v>10</v>
      </c>
    </row>
    <row r="30">
      <c r="A30" t="n">
        <v>6</v>
      </c>
      <c r="B30" t="n">
        <v>70</v>
      </c>
      <c r="C30" t="inlineStr">
        <is>
          <t xml:space="preserve">CONCLUIDO	</t>
        </is>
      </c>
      <c r="D30" t="n">
        <v>1.8511</v>
      </c>
      <c r="E30" t="n">
        <v>54.02</v>
      </c>
      <c r="F30" t="n">
        <v>50.26</v>
      </c>
      <c r="G30" t="n">
        <v>56.9</v>
      </c>
      <c r="H30" t="n">
        <v>0.83</v>
      </c>
      <c r="I30" t="n">
        <v>53</v>
      </c>
      <c r="J30" t="n">
        <v>150.07</v>
      </c>
      <c r="K30" t="n">
        <v>47.83</v>
      </c>
      <c r="L30" t="n">
        <v>7</v>
      </c>
      <c r="M30" t="n">
        <v>1</v>
      </c>
      <c r="N30" t="n">
        <v>25.24</v>
      </c>
      <c r="O30" t="n">
        <v>18742.03</v>
      </c>
      <c r="P30" t="n">
        <v>434.92</v>
      </c>
      <c r="Q30" t="n">
        <v>3549.3</v>
      </c>
      <c r="R30" t="n">
        <v>165</v>
      </c>
      <c r="S30" t="n">
        <v>84.39</v>
      </c>
      <c r="T30" t="n">
        <v>40241.5</v>
      </c>
      <c r="U30" t="n">
        <v>0.51</v>
      </c>
      <c r="V30" t="n">
        <v>0.9399999999999999</v>
      </c>
      <c r="W30" t="n">
        <v>0.29</v>
      </c>
      <c r="X30" t="n">
        <v>2.43</v>
      </c>
      <c r="Y30" t="n">
        <v>0.5</v>
      </c>
      <c r="Z30" t="n">
        <v>10</v>
      </c>
    </row>
    <row r="31">
      <c r="A31" t="n">
        <v>7</v>
      </c>
      <c r="B31" t="n">
        <v>70</v>
      </c>
      <c r="C31" t="inlineStr">
        <is>
          <t xml:space="preserve">CONCLUIDO	</t>
        </is>
      </c>
      <c r="D31" t="n">
        <v>1.8542</v>
      </c>
      <c r="E31" t="n">
        <v>53.93</v>
      </c>
      <c r="F31" t="n">
        <v>50.2</v>
      </c>
      <c r="G31" t="n">
        <v>57.92</v>
      </c>
      <c r="H31" t="n">
        <v>0.9399999999999999</v>
      </c>
      <c r="I31" t="n">
        <v>52</v>
      </c>
      <c r="J31" t="n">
        <v>151.46</v>
      </c>
      <c r="K31" t="n">
        <v>47.83</v>
      </c>
      <c r="L31" t="n">
        <v>8</v>
      </c>
      <c r="M31" t="n">
        <v>0</v>
      </c>
      <c r="N31" t="n">
        <v>25.63</v>
      </c>
      <c r="O31" t="n">
        <v>18913.66</v>
      </c>
      <c r="P31" t="n">
        <v>437.73</v>
      </c>
      <c r="Q31" t="n">
        <v>3549.3</v>
      </c>
      <c r="R31" t="n">
        <v>162.97</v>
      </c>
      <c r="S31" t="n">
        <v>84.39</v>
      </c>
      <c r="T31" t="n">
        <v>39229.27</v>
      </c>
      <c r="U31" t="n">
        <v>0.52</v>
      </c>
      <c r="V31" t="n">
        <v>0.9399999999999999</v>
      </c>
      <c r="W31" t="n">
        <v>0.29</v>
      </c>
      <c r="X31" t="n">
        <v>2.37</v>
      </c>
      <c r="Y31" t="n">
        <v>0.5</v>
      </c>
      <c r="Z31" t="n">
        <v>10</v>
      </c>
    </row>
    <row r="32">
      <c r="A32" t="n">
        <v>0</v>
      </c>
      <c r="B32" t="n">
        <v>90</v>
      </c>
      <c r="C32" t="inlineStr">
        <is>
          <t xml:space="preserve">CONCLUIDO	</t>
        </is>
      </c>
      <c r="D32" t="n">
        <v>0.7863</v>
      </c>
      <c r="E32" t="n">
        <v>127.17</v>
      </c>
      <c r="F32" t="n">
        <v>93.06999999999999</v>
      </c>
      <c r="G32" t="n">
        <v>6.27</v>
      </c>
      <c r="H32" t="n">
        <v>0.1</v>
      </c>
      <c r="I32" t="n">
        <v>891</v>
      </c>
      <c r="J32" t="n">
        <v>176.73</v>
      </c>
      <c r="K32" t="n">
        <v>52.44</v>
      </c>
      <c r="L32" t="n">
        <v>1</v>
      </c>
      <c r="M32" t="n">
        <v>889</v>
      </c>
      <c r="N32" t="n">
        <v>33.29</v>
      </c>
      <c r="O32" t="n">
        <v>22031.19</v>
      </c>
      <c r="P32" t="n">
        <v>1208.02</v>
      </c>
      <c r="Q32" t="n">
        <v>3550.35</v>
      </c>
      <c r="R32" t="n">
        <v>1625.77</v>
      </c>
      <c r="S32" t="n">
        <v>84.39</v>
      </c>
      <c r="T32" t="n">
        <v>766433.92</v>
      </c>
      <c r="U32" t="n">
        <v>0.05</v>
      </c>
      <c r="V32" t="n">
        <v>0.51</v>
      </c>
      <c r="W32" t="n">
        <v>1.57</v>
      </c>
      <c r="X32" t="n">
        <v>45.23</v>
      </c>
      <c r="Y32" t="n">
        <v>0.5</v>
      </c>
      <c r="Z32" t="n">
        <v>10</v>
      </c>
    </row>
    <row r="33">
      <c r="A33" t="n">
        <v>1</v>
      </c>
      <c r="B33" t="n">
        <v>90</v>
      </c>
      <c r="C33" t="inlineStr">
        <is>
          <t xml:space="preserve">CONCLUIDO	</t>
        </is>
      </c>
      <c r="D33" t="n">
        <v>1.3602</v>
      </c>
      <c r="E33" t="n">
        <v>73.52</v>
      </c>
      <c r="F33" t="n">
        <v>61.11</v>
      </c>
      <c r="G33" t="n">
        <v>13.05</v>
      </c>
      <c r="H33" t="n">
        <v>0.2</v>
      </c>
      <c r="I33" t="n">
        <v>281</v>
      </c>
      <c r="J33" t="n">
        <v>178.21</v>
      </c>
      <c r="K33" t="n">
        <v>52.44</v>
      </c>
      <c r="L33" t="n">
        <v>2</v>
      </c>
      <c r="M33" t="n">
        <v>279</v>
      </c>
      <c r="N33" t="n">
        <v>33.77</v>
      </c>
      <c r="O33" t="n">
        <v>22213.89</v>
      </c>
      <c r="P33" t="n">
        <v>772.22</v>
      </c>
      <c r="Q33" t="n">
        <v>3549.65</v>
      </c>
      <c r="R33" t="n">
        <v>535.0700000000001</v>
      </c>
      <c r="S33" t="n">
        <v>84.39</v>
      </c>
      <c r="T33" t="n">
        <v>224134.9</v>
      </c>
      <c r="U33" t="n">
        <v>0.16</v>
      </c>
      <c r="V33" t="n">
        <v>0.78</v>
      </c>
      <c r="W33" t="n">
        <v>0.6</v>
      </c>
      <c r="X33" t="n">
        <v>13.27</v>
      </c>
      <c r="Y33" t="n">
        <v>0.5</v>
      </c>
      <c r="Z33" t="n">
        <v>10</v>
      </c>
    </row>
    <row r="34">
      <c r="A34" t="n">
        <v>2</v>
      </c>
      <c r="B34" t="n">
        <v>90</v>
      </c>
      <c r="C34" t="inlineStr">
        <is>
          <t xml:space="preserve">CONCLUIDO	</t>
        </is>
      </c>
      <c r="D34" t="n">
        <v>1.5681</v>
      </c>
      <c r="E34" t="n">
        <v>63.77</v>
      </c>
      <c r="F34" t="n">
        <v>55.48</v>
      </c>
      <c r="G34" t="n">
        <v>20.18</v>
      </c>
      <c r="H34" t="n">
        <v>0.3</v>
      </c>
      <c r="I34" t="n">
        <v>165</v>
      </c>
      <c r="J34" t="n">
        <v>179.7</v>
      </c>
      <c r="K34" t="n">
        <v>52.44</v>
      </c>
      <c r="L34" t="n">
        <v>3</v>
      </c>
      <c r="M34" t="n">
        <v>163</v>
      </c>
      <c r="N34" t="n">
        <v>34.26</v>
      </c>
      <c r="O34" t="n">
        <v>22397.24</v>
      </c>
      <c r="P34" t="n">
        <v>682.5700000000001</v>
      </c>
      <c r="Q34" t="n">
        <v>3549.42</v>
      </c>
      <c r="R34" t="n">
        <v>344.48</v>
      </c>
      <c r="S34" t="n">
        <v>84.39</v>
      </c>
      <c r="T34" t="n">
        <v>129420.16</v>
      </c>
      <c r="U34" t="n">
        <v>0.24</v>
      </c>
      <c r="V34" t="n">
        <v>0.85</v>
      </c>
      <c r="W34" t="n">
        <v>0.4</v>
      </c>
      <c r="X34" t="n">
        <v>7.65</v>
      </c>
      <c r="Y34" t="n">
        <v>0.5</v>
      </c>
      <c r="Z34" t="n">
        <v>10</v>
      </c>
    </row>
    <row r="35">
      <c r="A35" t="n">
        <v>3</v>
      </c>
      <c r="B35" t="n">
        <v>90</v>
      </c>
      <c r="C35" t="inlineStr">
        <is>
          <t xml:space="preserve">CONCLUIDO	</t>
        </is>
      </c>
      <c r="D35" t="n">
        <v>1.6745</v>
      </c>
      <c r="E35" t="n">
        <v>59.72</v>
      </c>
      <c r="F35" t="n">
        <v>53.17</v>
      </c>
      <c r="G35" t="n">
        <v>27.5</v>
      </c>
      <c r="H35" t="n">
        <v>0.39</v>
      </c>
      <c r="I35" t="n">
        <v>116</v>
      </c>
      <c r="J35" t="n">
        <v>181.19</v>
      </c>
      <c r="K35" t="n">
        <v>52.44</v>
      </c>
      <c r="L35" t="n">
        <v>4</v>
      </c>
      <c r="M35" t="n">
        <v>114</v>
      </c>
      <c r="N35" t="n">
        <v>34.75</v>
      </c>
      <c r="O35" t="n">
        <v>22581.25</v>
      </c>
      <c r="P35" t="n">
        <v>635.53</v>
      </c>
      <c r="Q35" t="n">
        <v>3549.44</v>
      </c>
      <c r="R35" t="n">
        <v>265.95</v>
      </c>
      <c r="S35" t="n">
        <v>84.39</v>
      </c>
      <c r="T35" t="n">
        <v>90402.17999999999</v>
      </c>
      <c r="U35" t="n">
        <v>0.32</v>
      </c>
      <c r="V35" t="n">
        <v>0.89</v>
      </c>
      <c r="W35" t="n">
        <v>0.33</v>
      </c>
      <c r="X35" t="n">
        <v>5.34</v>
      </c>
      <c r="Y35" t="n">
        <v>0.5</v>
      </c>
      <c r="Z35" t="n">
        <v>10</v>
      </c>
    </row>
    <row r="36">
      <c r="A36" t="n">
        <v>4</v>
      </c>
      <c r="B36" t="n">
        <v>90</v>
      </c>
      <c r="C36" t="inlineStr">
        <is>
          <t xml:space="preserve">CONCLUIDO	</t>
        </is>
      </c>
      <c r="D36" t="n">
        <v>1.741</v>
      </c>
      <c r="E36" t="n">
        <v>57.44</v>
      </c>
      <c r="F36" t="n">
        <v>51.89</v>
      </c>
      <c r="G36" t="n">
        <v>35.38</v>
      </c>
      <c r="H36" t="n">
        <v>0.49</v>
      </c>
      <c r="I36" t="n">
        <v>88</v>
      </c>
      <c r="J36" t="n">
        <v>182.69</v>
      </c>
      <c r="K36" t="n">
        <v>52.44</v>
      </c>
      <c r="L36" t="n">
        <v>5</v>
      </c>
      <c r="M36" t="n">
        <v>86</v>
      </c>
      <c r="N36" t="n">
        <v>35.25</v>
      </c>
      <c r="O36" t="n">
        <v>22766.06</v>
      </c>
      <c r="P36" t="n">
        <v>601.33</v>
      </c>
      <c r="Q36" t="n">
        <v>3549.38</v>
      </c>
      <c r="R36" t="n">
        <v>222.66</v>
      </c>
      <c r="S36" t="n">
        <v>84.39</v>
      </c>
      <c r="T36" t="n">
        <v>68894.46000000001</v>
      </c>
      <c r="U36" t="n">
        <v>0.38</v>
      </c>
      <c r="V36" t="n">
        <v>0.91</v>
      </c>
      <c r="W36" t="n">
        <v>0.28</v>
      </c>
      <c r="X36" t="n">
        <v>4.06</v>
      </c>
      <c r="Y36" t="n">
        <v>0.5</v>
      </c>
      <c r="Z36" t="n">
        <v>10</v>
      </c>
    </row>
    <row r="37">
      <c r="A37" t="n">
        <v>5</v>
      </c>
      <c r="B37" t="n">
        <v>90</v>
      </c>
      <c r="C37" t="inlineStr">
        <is>
          <t xml:space="preserve">CONCLUIDO	</t>
        </is>
      </c>
      <c r="D37" t="n">
        <v>1.7885</v>
      </c>
      <c r="E37" t="n">
        <v>55.91</v>
      </c>
      <c r="F37" t="n">
        <v>51</v>
      </c>
      <c r="G37" t="n">
        <v>43.72</v>
      </c>
      <c r="H37" t="n">
        <v>0.58</v>
      </c>
      <c r="I37" t="n">
        <v>70</v>
      </c>
      <c r="J37" t="n">
        <v>184.19</v>
      </c>
      <c r="K37" t="n">
        <v>52.44</v>
      </c>
      <c r="L37" t="n">
        <v>6</v>
      </c>
      <c r="M37" t="n">
        <v>68</v>
      </c>
      <c r="N37" t="n">
        <v>35.75</v>
      </c>
      <c r="O37" t="n">
        <v>22951.43</v>
      </c>
      <c r="P37" t="n">
        <v>570.9</v>
      </c>
      <c r="Q37" t="n">
        <v>3549.27</v>
      </c>
      <c r="R37" t="n">
        <v>192.42</v>
      </c>
      <c r="S37" t="n">
        <v>84.39</v>
      </c>
      <c r="T37" t="n">
        <v>53865.81</v>
      </c>
      <c r="U37" t="n">
        <v>0.44</v>
      </c>
      <c r="V37" t="n">
        <v>0.93</v>
      </c>
      <c r="W37" t="n">
        <v>0.25</v>
      </c>
      <c r="X37" t="n">
        <v>3.17</v>
      </c>
      <c r="Y37" t="n">
        <v>0.5</v>
      </c>
      <c r="Z37" t="n">
        <v>10</v>
      </c>
    </row>
    <row r="38">
      <c r="A38" t="n">
        <v>6</v>
      </c>
      <c r="B38" t="n">
        <v>90</v>
      </c>
      <c r="C38" t="inlineStr">
        <is>
          <t xml:space="preserve">CONCLUIDO	</t>
        </is>
      </c>
      <c r="D38" t="n">
        <v>1.824</v>
      </c>
      <c r="E38" t="n">
        <v>54.82</v>
      </c>
      <c r="F38" t="n">
        <v>50.38</v>
      </c>
      <c r="G38" t="n">
        <v>53.03</v>
      </c>
      <c r="H38" t="n">
        <v>0.67</v>
      </c>
      <c r="I38" t="n">
        <v>57</v>
      </c>
      <c r="J38" t="n">
        <v>185.7</v>
      </c>
      <c r="K38" t="n">
        <v>52.44</v>
      </c>
      <c r="L38" t="n">
        <v>7</v>
      </c>
      <c r="M38" t="n">
        <v>55</v>
      </c>
      <c r="N38" t="n">
        <v>36.26</v>
      </c>
      <c r="O38" t="n">
        <v>23137.49</v>
      </c>
      <c r="P38" t="n">
        <v>541.08</v>
      </c>
      <c r="Q38" t="n">
        <v>3549.27</v>
      </c>
      <c r="R38" t="n">
        <v>171.4</v>
      </c>
      <c r="S38" t="n">
        <v>84.39</v>
      </c>
      <c r="T38" t="n">
        <v>43417.61</v>
      </c>
      <c r="U38" t="n">
        <v>0.49</v>
      </c>
      <c r="V38" t="n">
        <v>0.9399999999999999</v>
      </c>
      <c r="W38" t="n">
        <v>0.23</v>
      </c>
      <c r="X38" t="n">
        <v>2.55</v>
      </c>
      <c r="Y38" t="n">
        <v>0.5</v>
      </c>
      <c r="Z38" t="n">
        <v>10</v>
      </c>
    </row>
    <row r="39">
      <c r="A39" t="n">
        <v>7</v>
      </c>
      <c r="B39" t="n">
        <v>90</v>
      </c>
      <c r="C39" t="inlineStr">
        <is>
          <t xml:space="preserve">CONCLUIDO	</t>
        </is>
      </c>
      <c r="D39" t="n">
        <v>1.8499</v>
      </c>
      <c r="E39" t="n">
        <v>54.06</v>
      </c>
      <c r="F39" t="n">
        <v>49.93</v>
      </c>
      <c r="G39" t="n">
        <v>62.41</v>
      </c>
      <c r="H39" t="n">
        <v>0.76</v>
      </c>
      <c r="I39" t="n">
        <v>48</v>
      </c>
      <c r="J39" t="n">
        <v>187.22</v>
      </c>
      <c r="K39" t="n">
        <v>52.44</v>
      </c>
      <c r="L39" t="n">
        <v>8</v>
      </c>
      <c r="M39" t="n">
        <v>44</v>
      </c>
      <c r="N39" t="n">
        <v>36.78</v>
      </c>
      <c r="O39" t="n">
        <v>23324.24</v>
      </c>
      <c r="P39" t="n">
        <v>514.59</v>
      </c>
      <c r="Q39" t="n">
        <v>3549.3</v>
      </c>
      <c r="R39" t="n">
        <v>155.87</v>
      </c>
      <c r="S39" t="n">
        <v>84.39</v>
      </c>
      <c r="T39" t="n">
        <v>35701.58</v>
      </c>
      <c r="U39" t="n">
        <v>0.54</v>
      </c>
      <c r="V39" t="n">
        <v>0.95</v>
      </c>
      <c r="W39" t="n">
        <v>0.22</v>
      </c>
      <c r="X39" t="n">
        <v>2.1</v>
      </c>
      <c r="Y39" t="n">
        <v>0.5</v>
      </c>
      <c r="Z39" t="n">
        <v>10</v>
      </c>
    </row>
    <row r="40">
      <c r="A40" t="n">
        <v>8</v>
      </c>
      <c r="B40" t="n">
        <v>90</v>
      </c>
      <c r="C40" t="inlineStr">
        <is>
          <t xml:space="preserve">CONCLUIDO	</t>
        </is>
      </c>
      <c r="D40" t="n">
        <v>1.8605</v>
      </c>
      <c r="E40" t="n">
        <v>53.75</v>
      </c>
      <c r="F40" t="n">
        <v>49.84</v>
      </c>
      <c r="G40" t="n">
        <v>71.19</v>
      </c>
      <c r="H40" t="n">
        <v>0.85</v>
      </c>
      <c r="I40" t="n">
        <v>42</v>
      </c>
      <c r="J40" t="n">
        <v>188.74</v>
      </c>
      <c r="K40" t="n">
        <v>52.44</v>
      </c>
      <c r="L40" t="n">
        <v>9</v>
      </c>
      <c r="M40" t="n">
        <v>13</v>
      </c>
      <c r="N40" t="n">
        <v>37.3</v>
      </c>
      <c r="O40" t="n">
        <v>23511.69</v>
      </c>
      <c r="P40" t="n">
        <v>495.76</v>
      </c>
      <c r="Q40" t="n">
        <v>3549.35</v>
      </c>
      <c r="R40" t="n">
        <v>151.96</v>
      </c>
      <c r="S40" t="n">
        <v>84.39</v>
      </c>
      <c r="T40" t="n">
        <v>33775.47</v>
      </c>
      <c r="U40" t="n">
        <v>0.5600000000000001</v>
      </c>
      <c r="V40" t="n">
        <v>0.95</v>
      </c>
      <c r="W40" t="n">
        <v>0.24</v>
      </c>
      <c r="X40" t="n">
        <v>2</v>
      </c>
      <c r="Y40" t="n">
        <v>0.5</v>
      </c>
      <c r="Z40" t="n">
        <v>10</v>
      </c>
    </row>
    <row r="41">
      <c r="A41" t="n">
        <v>9</v>
      </c>
      <c r="B41" t="n">
        <v>90</v>
      </c>
      <c r="C41" t="inlineStr">
        <is>
          <t xml:space="preserve">CONCLUIDO	</t>
        </is>
      </c>
      <c r="D41" t="n">
        <v>1.8661</v>
      </c>
      <c r="E41" t="n">
        <v>53.59</v>
      </c>
      <c r="F41" t="n">
        <v>49.71</v>
      </c>
      <c r="G41" t="n">
        <v>72.73999999999999</v>
      </c>
      <c r="H41" t="n">
        <v>0.93</v>
      </c>
      <c r="I41" t="n">
        <v>41</v>
      </c>
      <c r="J41" t="n">
        <v>190.26</v>
      </c>
      <c r="K41" t="n">
        <v>52.44</v>
      </c>
      <c r="L41" t="n">
        <v>10</v>
      </c>
      <c r="M41" t="n">
        <v>0</v>
      </c>
      <c r="N41" t="n">
        <v>37.82</v>
      </c>
      <c r="O41" t="n">
        <v>23699.85</v>
      </c>
      <c r="P41" t="n">
        <v>495.69</v>
      </c>
      <c r="Q41" t="n">
        <v>3549.35</v>
      </c>
      <c r="R41" t="n">
        <v>146.83</v>
      </c>
      <c r="S41" t="n">
        <v>84.39</v>
      </c>
      <c r="T41" t="n">
        <v>31214.11</v>
      </c>
      <c r="U41" t="n">
        <v>0.57</v>
      </c>
      <c r="V41" t="n">
        <v>0.95</v>
      </c>
      <c r="W41" t="n">
        <v>0.26</v>
      </c>
      <c r="X41" t="n">
        <v>1.88</v>
      </c>
      <c r="Y41" t="n">
        <v>0.5</v>
      </c>
      <c r="Z41" t="n">
        <v>10</v>
      </c>
    </row>
    <row r="42">
      <c r="A42" t="n">
        <v>0</v>
      </c>
      <c r="B42" t="n">
        <v>10</v>
      </c>
      <c r="C42" t="inlineStr">
        <is>
          <t xml:space="preserve">CONCLUIDO	</t>
        </is>
      </c>
      <c r="D42" t="n">
        <v>1.4287</v>
      </c>
      <c r="E42" t="n">
        <v>69.98999999999999</v>
      </c>
      <c r="F42" t="n">
        <v>64.39</v>
      </c>
      <c r="G42" t="n">
        <v>10.85</v>
      </c>
      <c r="H42" t="n">
        <v>0.64</v>
      </c>
      <c r="I42" t="n">
        <v>356</v>
      </c>
      <c r="J42" t="n">
        <v>26.11</v>
      </c>
      <c r="K42" t="n">
        <v>12.1</v>
      </c>
      <c r="L42" t="n">
        <v>1</v>
      </c>
      <c r="M42" t="n">
        <v>0</v>
      </c>
      <c r="N42" t="n">
        <v>3.01</v>
      </c>
      <c r="O42" t="n">
        <v>3454.41</v>
      </c>
      <c r="P42" t="n">
        <v>186.58</v>
      </c>
      <c r="Q42" t="n">
        <v>3549.67</v>
      </c>
      <c r="R42" t="n">
        <v>629.45</v>
      </c>
      <c r="S42" t="n">
        <v>84.39</v>
      </c>
      <c r="T42" t="n">
        <v>270949.47</v>
      </c>
      <c r="U42" t="n">
        <v>0.13</v>
      </c>
      <c r="V42" t="n">
        <v>0.74</v>
      </c>
      <c r="W42" t="n">
        <v>1.18</v>
      </c>
      <c r="X42" t="n">
        <v>16.56</v>
      </c>
      <c r="Y42" t="n">
        <v>0.5</v>
      </c>
      <c r="Z42" t="n">
        <v>10</v>
      </c>
    </row>
    <row r="43">
      <c r="A43" t="n">
        <v>0</v>
      </c>
      <c r="B43" t="n">
        <v>45</v>
      </c>
      <c r="C43" t="inlineStr">
        <is>
          <t xml:space="preserve">CONCLUIDO	</t>
        </is>
      </c>
      <c r="D43" t="n">
        <v>1.261</v>
      </c>
      <c r="E43" t="n">
        <v>79.3</v>
      </c>
      <c r="F43" t="n">
        <v>68.5</v>
      </c>
      <c r="G43" t="n">
        <v>9.58</v>
      </c>
      <c r="H43" t="n">
        <v>0.18</v>
      </c>
      <c r="I43" t="n">
        <v>429</v>
      </c>
      <c r="J43" t="n">
        <v>98.70999999999999</v>
      </c>
      <c r="K43" t="n">
        <v>39.72</v>
      </c>
      <c r="L43" t="n">
        <v>1</v>
      </c>
      <c r="M43" t="n">
        <v>427</v>
      </c>
      <c r="N43" t="n">
        <v>12.99</v>
      </c>
      <c r="O43" t="n">
        <v>12407.75</v>
      </c>
      <c r="P43" t="n">
        <v>587.75</v>
      </c>
      <c r="Q43" t="n">
        <v>3549.53</v>
      </c>
      <c r="R43" t="n">
        <v>787.05</v>
      </c>
      <c r="S43" t="n">
        <v>84.39</v>
      </c>
      <c r="T43" t="n">
        <v>349386.94</v>
      </c>
      <c r="U43" t="n">
        <v>0.11</v>
      </c>
      <c r="V43" t="n">
        <v>0.6899999999999999</v>
      </c>
      <c r="W43" t="n">
        <v>0.82</v>
      </c>
      <c r="X43" t="n">
        <v>20.66</v>
      </c>
      <c r="Y43" t="n">
        <v>0.5</v>
      </c>
      <c r="Z43" t="n">
        <v>10</v>
      </c>
    </row>
    <row r="44">
      <c r="A44" t="n">
        <v>1</v>
      </c>
      <c r="B44" t="n">
        <v>45</v>
      </c>
      <c r="C44" t="inlineStr">
        <is>
          <t xml:space="preserve">CONCLUIDO	</t>
        </is>
      </c>
      <c r="D44" t="n">
        <v>1.6562</v>
      </c>
      <c r="E44" t="n">
        <v>60.38</v>
      </c>
      <c r="F44" t="n">
        <v>55.14</v>
      </c>
      <c r="G44" t="n">
        <v>20.94</v>
      </c>
      <c r="H44" t="n">
        <v>0.35</v>
      </c>
      <c r="I44" t="n">
        <v>158</v>
      </c>
      <c r="J44" t="n">
        <v>99.95</v>
      </c>
      <c r="K44" t="n">
        <v>39.72</v>
      </c>
      <c r="L44" t="n">
        <v>2</v>
      </c>
      <c r="M44" t="n">
        <v>156</v>
      </c>
      <c r="N44" t="n">
        <v>13.24</v>
      </c>
      <c r="O44" t="n">
        <v>12561.45</v>
      </c>
      <c r="P44" t="n">
        <v>435.9</v>
      </c>
      <c r="Q44" t="n">
        <v>3549.39</v>
      </c>
      <c r="R44" t="n">
        <v>332.95</v>
      </c>
      <c r="S44" t="n">
        <v>84.39</v>
      </c>
      <c r="T44" t="n">
        <v>123688.94</v>
      </c>
      <c r="U44" t="n">
        <v>0.25</v>
      </c>
      <c r="V44" t="n">
        <v>0.86</v>
      </c>
      <c r="W44" t="n">
        <v>0.39</v>
      </c>
      <c r="X44" t="n">
        <v>7.31</v>
      </c>
      <c r="Y44" t="n">
        <v>0.5</v>
      </c>
      <c r="Z44" t="n">
        <v>10</v>
      </c>
    </row>
    <row r="45">
      <c r="A45" t="n">
        <v>2</v>
      </c>
      <c r="B45" t="n">
        <v>45</v>
      </c>
      <c r="C45" t="inlineStr">
        <is>
          <t xml:space="preserve">CONCLUIDO	</t>
        </is>
      </c>
      <c r="D45" t="n">
        <v>1.7927</v>
      </c>
      <c r="E45" t="n">
        <v>55.78</v>
      </c>
      <c r="F45" t="n">
        <v>51.94</v>
      </c>
      <c r="G45" t="n">
        <v>34.63</v>
      </c>
      <c r="H45" t="n">
        <v>0.52</v>
      </c>
      <c r="I45" t="n">
        <v>90</v>
      </c>
      <c r="J45" t="n">
        <v>101.2</v>
      </c>
      <c r="K45" t="n">
        <v>39.72</v>
      </c>
      <c r="L45" t="n">
        <v>3</v>
      </c>
      <c r="M45" t="n">
        <v>73</v>
      </c>
      <c r="N45" t="n">
        <v>13.49</v>
      </c>
      <c r="O45" t="n">
        <v>12715.54</v>
      </c>
      <c r="P45" t="n">
        <v>369.73</v>
      </c>
      <c r="Q45" t="n">
        <v>3549.26</v>
      </c>
      <c r="R45" t="n">
        <v>223.7</v>
      </c>
      <c r="S45" t="n">
        <v>84.39</v>
      </c>
      <c r="T45" t="n">
        <v>69403.52</v>
      </c>
      <c r="U45" t="n">
        <v>0.38</v>
      </c>
      <c r="V45" t="n">
        <v>0.91</v>
      </c>
      <c r="W45" t="n">
        <v>0.3</v>
      </c>
      <c r="X45" t="n">
        <v>4.11</v>
      </c>
      <c r="Y45" t="n">
        <v>0.5</v>
      </c>
      <c r="Z45" t="n">
        <v>10</v>
      </c>
    </row>
    <row r="46">
      <c r="A46" t="n">
        <v>3</v>
      </c>
      <c r="B46" t="n">
        <v>45</v>
      </c>
      <c r="C46" t="inlineStr">
        <is>
          <t xml:space="preserve">CONCLUIDO	</t>
        </is>
      </c>
      <c r="D46" t="n">
        <v>1.8106</v>
      </c>
      <c r="E46" t="n">
        <v>55.23</v>
      </c>
      <c r="F46" t="n">
        <v>51.58</v>
      </c>
      <c r="G46" t="n">
        <v>38.21</v>
      </c>
      <c r="H46" t="n">
        <v>0.6899999999999999</v>
      </c>
      <c r="I46" t="n">
        <v>81</v>
      </c>
      <c r="J46" t="n">
        <v>102.45</v>
      </c>
      <c r="K46" t="n">
        <v>39.72</v>
      </c>
      <c r="L46" t="n">
        <v>4</v>
      </c>
      <c r="M46" t="n">
        <v>1</v>
      </c>
      <c r="N46" t="n">
        <v>13.74</v>
      </c>
      <c r="O46" t="n">
        <v>12870.03</v>
      </c>
      <c r="P46" t="n">
        <v>359.37</v>
      </c>
      <c r="Q46" t="n">
        <v>3549.33</v>
      </c>
      <c r="R46" t="n">
        <v>208.3</v>
      </c>
      <c r="S46" t="n">
        <v>84.39</v>
      </c>
      <c r="T46" t="n">
        <v>61748.74</v>
      </c>
      <c r="U46" t="n">
        <v>0.41</v>
      </c>
      <c r="V46" t="n">
        <v>0.92</v>
      </c>
      <c r="W46" t="n">
        <v>0.37</v>
      </c>
      <c r="X46" t="n">
        <v>3.75</v>
      </c>
      <c r="Y46" t="n">
        <v>0.5</v>
      </c>
      <c r="Z46" t="n">
        <v>10</v>
      </c>
    </row>
    <row r="47">
      <c r="A47" t="n">
        <v>4</v>
      </c>
      <c r="B47" t="n">
        <v>45</v>
      </c>
      <c r="C47" t="inlineStr">
        <is>
          <t xml:space="preserve">CONCLUIDO	</t>
        </is>
      </c>
      <c r="D47" t="n">
        <v>1.8133</v>
      </c>
      <c r="E47" t="n">
        <v>55.15</v>
      </c>
      <c r="F47" t="n">
        <v>51.52</v>
      </c>
      <c r="G47" t="n">
        <v>38.64</v>
      </c>
      <c r="H47" t="n">
        <v>0.85</v>
      </c>
      <c r="I47" t="n">
        <v>80</v>
      </c>
      <c r="J47" t="n">
        <v>103.71</v>
      </c>
      <c r="K47" t="n">
        <v>39.72</v>
      </c>
      <c r="L47" t="n">
        <v>5</v>
      </c>
      <c r="M47" t="n">
        <v>0</v>
      </c>
      <c r="N47" t="n">
        <v>14</v>
      </c>
      <c r="O47" t="n">
        <v>13024.91</v>
      </c>
      <c r="P47" t="n">
        <v>362.23</v>
      </c>
      <c r="Q47" t="n">
        <v>3549.33</v>
      </c>
      <c r="R47" t="n">
        <v>206.16</v>
      </c>
      <c r="S47" t="n">
        <v>84.39</v>
      </c>
      <c r="T47" t="n">
        <v>60683.41</v>
      </c>
      <c r="U47" t="n">
        <v>0.41</v>
      </c>
      <c r="V47" t="n">
        <v>0.92</v>
      </c>
      <c r="W47" t="n">
        <v>0.37</v>
      </c>
      <c r="X47" t="n">
        <v>3.68</v>
      </c>
      <c r="Y47" t="n">
        <v>0.5</v>
      </c>
      <c r="Z47" t="n">
        <v>10</v>
      </c>
    </row>
    <row r="48">
      <c r="A48" t="n">
        <v>0</v>
      </c>
      <c r="B48" t="n">
        <v>60</v>
      </c>
      <c r="C48" t="inlineStr">
        <is>
          <t xml:space="preserve">CONCLUIDO	</t>
        </is>
      </c>
      <c r="D48" t="n">
        <v>1.0882</v>
      </c>
      <c r="E48" t="n">
        <v>91.89</v>
      </c>
      <c r="F48" t="n">
        <v>75.37</v>
      </c>
      <c r="G48" t="n">
        <v>8.029999999999999</v>
      </c>
      <c r="H48" t="n">
        <v>0.14</v>
      </c>
      <c r="I48" t="n">
        <v>563</v>
      </c>
      <c r="J48" t="n">
        <v>124.63</v>
      </c>
      <c r="K48" t="n">
        <v>45</v>
      </c>
      <c r="L48" t="n">
        <v>1</v>
      </c>
      <c r="M48" t="n">
        <v>561</v>
      </c>
      <c r="N48" t="n">
        <v>18.64</v>
      </c>
      <c r="O48" t="n">
        <v>15605.44</v>
      </c>
      <c r="P48" t="n">
        <v>768.61</v>
      </c>
      <c r="Q48" t="n">
        <v>3549.86</v>
      </c>
      <c r="R48" t="n">
        <v>1021.49</v>
      </c>
      <c r="S48" t="n">
        <v>84.39</v>
      </c>
      <c r="T48" t="n">
        <v>465934.11</v>
      </c>
      <c r="U48" t="n">
        <v>0.08</v>
      </c>
      <c r="V48" t="n">
        <v>0.63</v>
      </c>
      <c r="W48" t="n">
        <v>1.04</v>
      </c>
      <c r="X48" t="n">
        <v>27.54</v>
      </c>
      <c r="Y48" t="n">
        <v>0.5</v>
      </c>
      <c r="Z48" t="n">
        <v>10</v>
      </c>
    </row>
    <row r="49">
      <c r="A49" t="n">
        <v>1</v>
      </c>
      <c r="B49" t="n">
        <v>60</v>
      </c>
      <c r="C49" t="inlineStr">
        <is>
          <t xml:space="preserve">CONCLUIDO	</t>
        </is>
      </c>
      <c r="D49" t="n">
        <v>1.5486</v>
      </c>
      <c r="E49" t="n">
        <v>64.56999999999999</v>
      </c>
      <c r="F49" t="n">
        <v>57.28</v>
      </c>
      <c r="G49" t="n">
        <v>17.01</v>
      </c>
      <c r="H49" t="n">
        <v>0.28</v>
      </c>
      <c r="I49" t="n">
        <v>202</v>
      </c>
      <c r="J49" t="n">
        <v>125.95</v>
      </c>
      <c r="K49" t="n">
        <v>45</v>
      </c>
      <c r="L49" t="n">
        <v>2</v>
      </c>
      <c r="M49" t="n">
        <v>200</v>
      </c>
      <c r="N49" t="n">
        <v>18.95</v>
      </c>
      <c r="O49" t="n">
        <v>15767.7</v>
      </c>
      <c r="P49" t="n">
        <v>555.4299999999999</v>
      </c>
      <c r="Q49" t="n">
        <v>3549.44</v>
      </c>
      <c r="R49" t="n">
        <v>405.29</v>
      </c>
      <c r="S49" t="n">
        <v>84.39</v>
      </c>
      <c r="T49" t="n">
        <v>159640.1</v>
      </c>
      <c r="U49" t="n">
        <v>0.21</v>
      </c>
      <c r="V49" t="n">
        <v>0.83</v>
      </c>
      <c r="W49" t="n">
        <v>0.47</v>
      </c>
      <c r="X49" t="n">
        <v>9.449999999999999</v>
      </c>
      <c r="Y49" t="n">
        <v>0.5</v>
      </c>
      <c r="Z49" t="n">
        <v>10</v>
      </c>
    </row>
    <row r="50">
      <c r="A50" t="n">
        <v>2</v>
      </c>
      <c r="B50" t="n">
        <v>60</v>
      </c>
      <c r="C50" t="inlineStr">
        <is>
          <t xml:space="preserve">CONCLUIDO	</t>
        </is>
      </c>
      <c r="D50" t="n">
        <v>1.712</v>
      </c>
      <c r="E50" t="n">
        <v>58.41</v>
      </c>
      <c r="F50" t="n">
        <v>53.26</v>
      </c>
      <c r="G50" t="n">
        <v>27.08</v>
      </c>
      <c r="H50" t="n">
        <v>0.42</v>
      </c>
      <c r="I50" t="n">
        <v>118</v>
      </c>
      <c r="J50" t="n">
        <v>127.27</v>
      </c>
      <c r="K50" t="n">
        <v>45</v>
      </c>
      <c r="L50" t="n">
        <v>3</v>
      </c>
      <c r="M50" t="n">
        <v>116</v>
      </c>
      <c r="N50" t="n">
        <v>19.27</v>
      </c>
      <c r="O50" t="n">
        <v>15930.42</v>
      </c>
      <c r="P50" t="n">
        <v>487.67</v>
      </c>
      <c r="Q50" t="n">
        <v>3549.44</v>
      </c>
      <c r="R50" t="n">
        <v>269.31</v>
      </c>
      <c r="S50" t="n">
        <v>84.39</v>
      </c>
      <c r="T50" t="n">
        <v>92072.5</v>
      </c>
      <c r="U50" t="n">
        <v>0.31</v>
      </c>
      <c r="V50" t="n">
        <v>0.89</v>
      </c>
      <c r="W50" t="n">
        <v>0.32</v>
      </c>
      <c r="X50" t="n">
        <v>5.43</v>
      </c>
      <c r="Y50" t="n">
        <v>0.5</v>
      </c>
      <c r="Z50" t="n">
        <v>10</v>
      </c>
    </row>
    <row r="51">
      <c r="A51" t="n">
        <v>3</v>
      </c>
      <c r="B51" t="n">
        <v>60</v>
      </c>
      <c r="C51" t="inlineStr">
        <is>
          <t xml:space="preserve">CONCLUIDO	</t>
        </is>
      </c>
      <c r="D51" t="n">
        <v>1.7974</v>
      </c>
      <c r="E51" t="n">
        <v>55.64</v>
      </c>
      <c r="F51" t="n">
        <v>51.46</v>
      </c>
      <c r="G51" t="n">
        <v>38.59</v>
      </c>
      <c r="H51" t="n">
        <v>0.55</v>
      </c>
      <c r="I51" t="n">
        <v>80</v>
      </c>
      <c r="J51" t="n">
        <v>128.59</v>
      </c>
      <c r="K51" t="n">
        <v>45</v>
      </c>
      <c r="L51" t="n">
        <v>4</v>
      </c>
      <c r="M51" t="n">
        <v>78</v>
      </c>
      <c r="N51" t="n">
        <v>19.59</v>
      </c>
      <c r="O51" t="n">
        <v>16093.6</v>
      </c>
      <c r="P51" t="n">
        <v>438.15</v>
      </c>
      <c r="Q51" t="n">
        <v>3549.34</v>
      </c>
      <c r="R51" t="n">
        <v>207.91</v>
      </c>
      <c r="S51" t="n">
        <v>84.39</v>
      </c>
      <c r="T51" t="n">
        <v>61562.48</v>
      </c>
      <c r="U51" t="n">
        <v>0.41</v>
      </c>
      <c r="V51" t="n">
        <v>0.92</v>
      </c>
      <c r="W51" t="n">
        <v>0.26</v>
      </c>
      <c r="X51" t="n">
        <v>3.63</v>
      </c>
      <c r="Y51" t="n">
        <v>0.5</v>
      </c>
      <c r="Z51" t="n">
        <v>10</v>
      </c>
    </row>
    <row r="52">
      <c r="A52" t="n">
        <v>4</v>
      </c>
      <c r="B52" t="n">
        <v>60</v>
      </c>
      <c r="C52" t="inlineStr">
        <is>
          <t xml:space="preserve">CONCLUIDO	</t>
        </is>
      </c>
      <c r="D52" t="n">
        <v>1.8386</v>
      </c>
      <c r="E52" t="n">
        <v>54.39</v>
      </c>
      <c r="F52" t="n">
        <v>50.67</v>
      </c>
      <c r="G52" t="n">
        <v>49.04</v>
      </c>
      <c r="H52" t="n">
        <v>0.68</v>
      </c>
      <c r="I52" t="n">
        <v>62</v>
      </c>
      <c r="J52" t="n">
        <v>129.92</v>
      </c>
      <c r="K52" t="n">
        <v>45</v>
      </c>
      <c r="L52" t="n">
        <v>5</v>
      </c>
      <c r="M52" t="n">
        <v>14</v>
      </c>
      <c r="N52" t="n">
        <v>19.92</v>
      </c>
      <c r="O52" t="n">
        <v>16257.24</v>
      </c>
      <c r="P52" t="n">
        <v>405.32</v>
      </c>
      <c r="Q52" t="n">
        <v>3549.25</v>
      </c>
      <c r="R52" t="n">
        <v>179.19</v>
      </c>
      <c r="S52" t="n">
        <v>84.39</v>
      </c>
      <c r="T52" t="n">
        <v>47289.01</v>
      </c>
      <c r="U52" t="n">
        <v>0.47</v>
      </c>
      <c r="V52" t="n">
        <v>0.9399999999999999</v>
      </c>
      <c r="W52" t="n">
        <v>0.3</v>
      </c>
      <c r="X52" t="n">
        <v>2.84</v>
      </c>
      <c r="Y52" t="n">
        <v>0.5</v>
      </c>
      <c r="Z52" t="n">
        <v>10</v>
      </c>
    </row>
    <row r="53">
      <c r="A53" t="n">
        <v>5</v>
      </c>
      <c r="B53" t="n">
        <v>60</v>
      </c>
      <c r="C53" t="inlineStr">
        <is>
          <t xml:space="preserve">CONCLUIDO	</t>
        </is>
      </c>
      <c r="D53" t="n">
        <v>1.8403</v>
      </c>
      <c r="E53" t="n">
        <v>54.34</v>
      </c>
      <c r="F53" t="n">
        <v>50.65</v>
      </c>
      <c r="G53" t="n">
        <v>49.82</v>
      </c>
      <c r="H53" t="n">
        <v>0.8100000000000001</v>
      </c>
      <c r="I53" t="n">
        <v>61</v>
      </c>
      <c r="J53" t="n">
        <v>131.25</v>
      </c>
      <c r="K53" t="n">
        <v>45</v>
      </c>
      <c r="L53" t="n">
        <v>6</v>
      </c>
      <c r="M53" t="n">
        <v>0</v>
      </c>
      <c r="N53" t="n">
        <v>20.25</v>
      </c>
      <c r="O53" t="n">
        <v>16421.36</v>
      </c>
      <c r="P53" t="n">
        <v>407.16</v>
      </c>
      <c r="Q53" t="n">
        <v>3549.38</v>
      </c>
      <c r="R53" t="n">
        <v>177.7</v>
      </c>
      <c r="S53" t="n">
        <v>84.39</v>
      </c>
      <c r="T53" t="n">
        <v>46549.84</v>
      </c>
      <c r="U53" t="n">
        <v>0.47</v>
      </c>
      <c r="V53" t="n">
        <v>0.9399999999999999</v>
      </c>
      <c r="W53" t="n">
        <v>0.32</v>
      </c>
      <c r="X53" t="n">
        <v>2.82</v>
      </c>
      <c r="Y53" t="n">
        <v>0.5</v>
      </c>
      <c r="Z53" t="n">
        <v>10</v>
      </c>
    </row>
    <row r="54">
      <c r="A54" t="n">
        <v>0</v>
      </c>
      <c r="B54" t="n">
        <v>80</v>
      </c>
      <c r="C54" t="inlineStr">
        <is>
          <t xml:space="preserve">CONCLUIDO	</t>
        </is>
      </c>
      <c r="D54" t="n">
        <v>0.8829</v>
      </c>
      <c r="E54" t="n">
        <v>113.27</v>
      </c>
      <c r="F54" t="n">
        <v>86.23</v>
      </c>
      <c r="G54" t="n">
        <v>6.75</v>
      </c>
      <c r="H54" t="n">
        <v>0.11</v>
      </c>
      <c r="I54" t="n">
        <v>767</v>
      </c>
      <c r="J54" t="n">
        <v>159.12</v>
      </c>
      <c r="K54" t="n">
        <v>50.28</v>
      </c>
      <c r="L54" t="n">
        <v>1</v>
      </c>
      <c r="M54" t="n">
        <v>765</v>
      </c>
      <c r="N54" t="n">
        <v>27.84</v>
      </c>
      <c r="O54" t="n">
        <v>19859.16</v>
      </c>
      <c r="P54" t="n">
        <v>1042.5</v>
      </c>
      <c r="Q54" t="n">
        <v>3550.3</v>
      </c>
      <c r="R54" t="n">
        <v>1392.19</v>
      </c>
      <c r="S54" t="n">
        <v>84.39</v>
      </c>
      <c r="T54" t="n">
        <v>650263.2</v>
      </c>
      <c r="U54" t="n">
        <v>0.06</v>
      </c>
      <c r="V54" t="n">
        <v>0.55</v>
      </c>
      <c r="W54" t="n">
        <v>1.37</v>
      </c>
      <c r="X54" t="n">
        <v>38.39</v>
      </c>
      <c r="Y54" t="n">
        <v>0.5</v>
      </c>
      <c r="Z54" t="n">
        <v>10</v>
      </c>
    </row>
    <row r="55">
      <c r="A55" t="n">
        <v>1</v>
      </c>
      <c r="B55" t="n">
        <v>80</v>
      </c>
      <c r="C55" t="inlineStr">
        <is>
          <t xml:space="preserve">CONCLUIDO	</t>
        </is>
      </c>
      <c r="D55" t="n">
        <v>1.4208</v>
      </c>
      <c r="E55" t="n">
        <v>70.38</v>
      </c>
      <c r="F55" t="n">
        <v>59.84</v>
      </c>
      <c r="G55" t="n">
        <v>14.08</v>
      </c>
      <c r="H55" t="n">
        <v>0.22</v>
      </c>
      <c r="I55" t="n">
        <v>255</v>
      </c>
      <c r="J55" t="n">
        <v>160.54</v>
      </c>
      <c r="K55" t="n">
        <v>50.28</v>
      </c>
      <c r="L55" t="n">
        <v>2</v>
      </c>
      <c r="M55" t="n">
        <v>253</v>
      </c>
      <c r="N55" t="n">
        <v>28.26</v>
      </c>
      <c r="O55" t="n">
        <v>20034.4</v>
      </c>
      <c r="P55" t="n">
        <v>700.67</v>
      </c>
      <c r="Q55" t="n">
        <v>3549.45</v>
      </c>
      <c r="R55" t="n">
        <v>492.32</v>
      </c>
      <c r="S55" t="n">
        <v>84.39</v>
      </c>
      <c r="T55" t="n">
        <v>202890.25</v>
      </c>
      <c r="U55" t="n">
        <v>0.17</v>
      </c>
      <c r="V55" t="n">
        <v>0.79</v>
      </c>
      <c r="W55" t="n">
        <v>0.55</v>
      </c>
      <c r="X55" t="n">
        <v>12.01</v>
      </c>
      <c r="Y55" t="n">
        <v>0.5</v>
      </c>
      <c r="Z55" t="n">
        <v>10</v>
      </c>
    </row>
    <row r="56">
      <c r="A56" t="n">
        <v>2</v>
      </c>
      <c r="B56" t="n">
        <v>80</v>
      </c>
      <c r="C56" t="inlineStr">
        <is>
          <t xml:space="preserve">CONCLUIDO	</t>
        </is>
      </c>
      <c r="D56" t="n">
        <v>1.615</v>
      </c>
      <c r="E56" t="n">
        <v>61.92</v>
      </c>
      <c r="F56" t="n">
        <v>54.76</v>
      </c>
      <c r="G56" t="n">
        <v>21.91</v>
      </c>
      <c r="H56" t="n">
        <v>0.33</v>
      </c>
      <c r="I56" t="n">
        <v>150</v>
      </c>
      <c r="J56" t="n">
        <v>161.97</v>
      </c>
      <c r="K56" t="n">
        <v>50.28</v>
      </c>
      <c r="L56" t="n">
        <v>3</v>
      </c>
      <c r="M56" t="n">
        <v>148</v>
      </c>
      <c r="N56" t="n">
        <v>28.69</v>
      </c>
      <c r="O56" t="n">
        <v>20210.21</v>
      </c>
      <c r="P56" t="n">
        <v>620.1799999999999</v>
      </c>
      <c r="Q56" t="n">
        <v>3549.43</v>
      </c>
      <c r="R56" t="n">
        <v>319.94</v>
      </c>
      <c r="S56" t="n">
        <v>84.39</v>
      </c>
      <c r="T56" t="n">
        <v>117222.73</v>
      </c>
      <c r="U56" t="n">
        <v>0.26</v>
      </c>
      <c r="V56" t="n">
        <v>0.87</v>
      </c>
      <c r="W56" t="n">
        <v>0.38</v>
      </c>
      <c r="X56" t="n">
        <v>6.93</v>
      </c>
      <c r="Y56" t="n">
        <v>0.5</v>
      </c>
      <c r="Z56" t="n">
        <v>10</v>
      </c>
    </row>
    <row r="57">
      <c r="A57" t="n">
        <v>3</v>
      </c>
      <c r="B57" t="n">
        <v>80</v>
      </c>
      <c r="C57" t="inlineStr">
        <is>
          <t xml:space="preserve">CONCLUIDO	</t>
        </is>
      </c>
      <c r="D57" t="n">
        <v>1.7137</v>
      </c>
      <c r="E57" t="n">
        <v>58.35</v>
      </c>
      <c r="F57" t="n">
        <v>52.65</v>
      </c>
      <c r="G57" t="n">
        <v>30.08</v>
      </c>
      <c r="H57" t="n">
        <v>0.43</v>
      </c>
      <c r="I57" t="n">
        <v>105</v>
      </c>
      <c r="J57" t="n">
        <v>163.4</v>
      </c>
      <c r="K57" t="n">
        <v>50.28</v>
      </c>
      <c r="L57" t="n">
        <v>4</v>
      </c>
      <c r="M57" t="n">
        <v>103</v>
      </c>
      <c r="N57" t="n">
        <v>29.12</v>
      </c>
      <c r="O57" t="n">
        <v>20386.62</v>
      </c>
      <c r="P57" t="n">
        <v>575.23</v>
      </c>
      <c r="Q57" t="n">
        <v>3549.37</v>
      </c>
      <c r="R57" t="n">
        <v>248.04</v>
      </c>
      <c r="S57" t="n">
        <v>84.39</v>
      </c>
      <c r="T57" t="n">
        <v>81500.13</v>
      </c>
      <c r="U57" t="n">
        <v>0.34</v>
      </c>
      <c r="V57" t="n">
        <v>0.9</v>
      </c>
      <c r="W57" t="n">
        <v>0.3</v>
      </c>
      <c r="X57" t="n">
        <v>4.81</v>
      </c>
      <c r="Y57" t="n">
        <v>0.5</v>
      </c>
      <c r="Z57" t="n">
        <v>10</v>
      </c>
    </row>
    <row r="58">
      <c r="A58" t="n">
        <v>4</v>
      </c>
      <c r="B58" t="n">
        <v>80</v>
      </c>
      <c r="C58" t="inlineStr">
        <is>
          <t xml:space="preserve">CONCLUIDO	</t>
        </is>
      </c>
      <c r="D58" t="n">
        <v>1.7764</v>
      </c>
      <c r="E58" t="n">
        <v>56.29</v>
      </c>
      <c r="F58" t="n">
        <v>51.42</v>
      </c>
      <c r="G58" t="n">
        <v>39.05</v>
      </c>
      <c r="H58" t="n">
        <v>0.54</v>
      </c>
      <c r="I58" t="n">
        <v>79</v>
      </c>
      <c r="J58" t="n">
        <v>164.83</v>
      </c>
      <c r="K58" t="n">
        <v>50.28</v>
      </c>
      <c r="L58" t="n">
        <v>5</v>
      </c>
      <c r="M58" t="n">
        <v>77</v>
      </c>
      <c r="N58" t="n">
        <v>29.55</v>
      </c>
      <c r="O58" t="n">
        <v>20563.61</v>
      </c>
      <c r="P58" t="n">
        <v>539.28</v>
      </c>
      <c r="Q58" t="n">
        <v>3549.33</v>
      </c>
      <c r="R58" t="n">
        <v>206.64</v>
      </c>
      <c r="S58" t="n">
        <v>84.39</v>
      </c>
      <c r="T58" t="n">
        <v>60929.02</v>
      </c>
      <c r="U58" t="n">
        <v>0.41</v>
      </c>
      <c r="V58" t="n">
        <v>0.92</v>
      </c>
      <c r="W58" t="n">
        <v>0.26</v>
      </c>
      <c r="X58" t="n">
        <v>3.59</v>
      </c>
      <c r="Y58" t="n">
        <v>0.5</v>
      </c>
      <c r="Z58" t="n">
        <v>10</v>
      </c>
    </row>
    <row r="59">
      <c r="A59" t="n">
        <v>5</v>
      </c>
      <c r="B59" t="n">
        <v>80</v>
      </c>
      <c r="C59" t="inlineStr">
        <is>
          <t xml:space="preserve">CONCLUIDO	</t>
        </is>
      </c>
      <c r="D59" t="n">
        <v>1.8198</v>
      </c>
      <c r="E59" t="n">
        <v>54.95</v>
      </c>
      <c r="F59" t="n">
        <v>50.63</v>
      </c>
      <c r="G59" t="n">
        <v>49</v>
      </c>
      <c r="H59" t="n">
        <v>0.64</v>
      </c>
      <c r="I59" t="n">
        <v>62</v>
      </c>
      <c r="J59" t="n">
        <v>166.27</v>
      </c>
      <c r="K59" t="n">
        <v>50.28</v>
      </c>
      <c r="L59" t="n">
        <v>6</v>
      </c>
      <c r="M59" t="n">
        <v>60</v>
      </c>
      <c r="N59" t="n">
        <v>29.99</v>
      </c>
      <c r="O59" t="n">
        <v>20741.2</v>
      </c>
      <c r="P59" t="n">
        <v>505.93</v>
      </c>
      <c r="Q59" t="n">
        <v>3549.32</v>
      </c>
      <c r="R59" t="n">
        <v>179.68</v>
      </c>
      <c r="S59" t="n">
        <v>84.39</v>
      </c>
      <c r="T59" t="n">
        <v>47536.58</v>
      </c>
      <c r="U59" t="n">
        <v>0.47</v>
      </c>
      <c r="V59" t="n">
        <v>0.9399999999999999</v>
      </c>
      <c r="W59" t="n">
        <v>0.24</v>
      </c>
      <c r="X59" t="n">
        <v>2.8</v>
      </c>
      <c r="Y59" t="n">
        <v>0.5</v>
      </c>
      <c r="Z59" t="n">
        <v>10</v>
      </c>
    </row>
    <row r="60">
      <c r="A60" t="n">
        <v>6</v>
      </c>
      <c r="B60" t="n">
        <v>80</v>
      </c>
      <c r="C60" t="inlineStr">
        <is>
          <t xml:space="preserve">CONCLUIDO	</t>
        </is>
      </c>
      <c r="D60" t="n">
        <v>1.8521</v>
      </c>
      <c r="E60" t="n">
        <v>53.99</v>
      </c>
      <c r="F60" t="n">
        <v>50.06</v>
      </c>
      <c r="G60" t="n">
        <v>60.07</v>
      </c>
      <c r="H60" t="n">
        <v>0.74</v>
      </c>
      <c r="I60" t="n">
        <v>50</v>
      </c>
      <c r="J60" t="n">
        <v>167.72</v>
      </c>
      <c r="K60" t="n">
        <v>50.28</v>
      </c>
      <c r="L60" t="n">
        <v>7</v>
      </c>
      <c r="M60" t="n">
        <v>40</v>
      </c>
      <c r="N60" t="n">
        <v>30.44</v>
      </c>
      <c r="O60" t="n">
        <v>20919.39</v>
      </c>
      <c r="P60" t="n">
        <v>472.68</v>
      </c>
      <c r="Q60" t="n">
        <v>3549.29</v>
      </c>
      <c r="R60" t="n">
        <v>160.04</v>
      </c>
      <c r="S60" t="n">
        <v>84.39</v>
      </c>
      <c r="T60" t="n">
        <v>37773.91</v>
      </c>
      <c r="U60" t="n">
        <v>0.53</v>
      </c>
      <c r="V60" t="n">
        <v>0.95</v>
      </c>
      <c r="W60" t="n">
        <v>0.23</v>
      </c>
      <c r="X60" t="n">
        <v>2.23</v>
      </c>
      <c r="Y60" t="n">
        <v>0.5</v>
      </c>
      <c r="Z60" t="n">
        <v>10</v>
      </c>
    </row>
    <row r="61">
      <c r="A61" t="n">
        <v>7</v>
      </c>
      <c r="B61" t="n">
        <v>80</v>
      </c>
      <c r="C61" t="inlineStr">
        <is>
          <t xml:space="preserve">CONCLUIDO	</t>
        </is>
      </c>
      <c r="D61" t="n">
        <v>1.8626</v>
      </c>
      <c r="E61" t="n">
        <v>53.69</v>
      </c>
      <c r="F61" t="n">
        <v>49.88</v>
      </c>
      <c r="G61" t="n">
        <v>65.06</v>
      </c>
      <c r="H61" t="n">
        <v>0.84</v>
      </c>
      <c r="I61" t="n">
        <v>46</v>
      </c>
      <c r="J61" t="n">
        <v>169.17</v>
      </c>
      <c r="K61" t="n">
        <v>50.28</v>
      </c>
      <c r="L61" t="n">
        <v>8</v>
      </c>
      <c r="M61" t="n">
        <v>1</v>
      </c>
      <c r="N61" t="n">
        <v>30.89</v>
      </c>
      <c r="O61" t="n">
        <v>21098.19</v>
      </c>
      <c r="P61" t="n">
        <v>464.43</v>
      </c>
      <c r="Q61" t="n">
        <v>3549.31</v>
      </c>
      <c r="R61" t="n">
        <v>152.35</v>
      </c>
      <c r="S61" t="n">
        <v>84.39</v>
      </c>
      <c r="T61" t="n">
        <v>33950.05</v>
      </c>
      <c r="U61" t="n">
        <v>0.55</v>
      </c>
      <c r="V61" t="n">
        <v>0.95</v>
      </c>
      <c r="W61" t="n">
        <v>0.27</v>
      </c>
      <c r="X61" t="n">
        <v>2.05</v>
      </c>
      <c r="Y61" t="n">
        <v>0.5</v>
      </c>
      <c r="Z61" t="n">
        <v>10</v>
      </c>
    </row>
    <row r="62">
      <c r="A62" t="n">
        <v>8</v>
      </c>
      <c r="B62" t="n">
        <v>80</v>
      </c>
      <c r="C62" t="inlineStr">
        <is>
          <t xml:space="preserve">CONCLUIDO	</t>
        </is>
      </c>
      <c r="D62" t="n">
        <v>1.8622</v>
      </c>
      <c r="E62" t="n">
        <v>53.7</v>
      </c>
      <c r="F62" t="n">
        <v>49.89</v>
      </c>
      <c r="G62" t="n">
        <v>65.08</v>
      </c>
      <c r="H62" t="n">
        <v>0.9399999999999999</v>
      </c>
      <c r="I62" t="n">
        <v>46</v>
      </c>
      <c r="J62" t="n">
        <v>170.62</v>
      </c>
      <c r="K62" t="n">
        <v>50.28</v>
      </c>
      <c r="L62" t="n">
        <v>9</v>
      </c>
      <c r="M62" t="n">
        <v>0</v>
      </c>
      <c r="N62" t="n">
        <v>31.34</v>
      </c>
      <c r="O62" t="n">
        <v>21277.6</v>
      </c>
      <c r="P62" t="n">
        <v>468.16</v>
      </c>
      <c r="Q62" t="n">
        <v>3549.31</v>
      </c>
      <c r="R62" t="n">
        <v>152.76</v>
      </c>
      <c r="S62" t="n">
        <v>84.39</v>
      </c>
      <c r="T62" t="n">
        <v>34155.95</v>
      </c>
      <c r="U62" t="n">
        <v>0.55</v>
      </c>
      <c r="V62" t="n">
        <v>0.95</v>
      </c>
      <c r="W62" t="n">
        <v>0.27</v>
      </c>
      <c r="X62" t="n">
        <v>2.06</v>
      </c>
      <c r="Y62" t="n">
        <v>0.5</v>
      </c>
      <c r="Z62" t="n">
        <v>10</v>
      </c>
    </row>
    <row r="63">
      <c r="A63" t="n">
        <v>0</v>
      </c>
      <c r="B63" t="n">
        <v>35</v>
      </c>
      <c r="C63" t="inlineStr">
        <is>
          <t xml:space="preserve">CONCLUIDO	</t>
        </is>
      </c>
      <c r="D63" t="n">
        <v>1.3902</v>
      </c>
      <c r="E63" t="n">
        <v>71.93000000000001</v>
      </c>
      <c r="F63" t="n">
        <v>64.15000000000001</v>
      </c>
      <c r="G63" t="n">
        <v>11.25</v>
      </c>
      <c r="H63" t="n">
        <v>0.22</v>
      </c>
      <c r="I63" t="n">
        <v>342</v>
      </c>
      <c r="J63" t="n">
        <v>80.84</v>
      </c>
      <c r="K63" t="n">
        <v>35.1</v>
      </c>
      <c r="L63" t="n">
        <v>1</v>
      </c>
      <c r="M63" t="n">
        <v>340</v>
      </c>
      <c r="N63" t="n">
        <v>9.74</v>
      </c>
      <c r="O63" t="n">
        <v>10204.21</v>
      </c>
      <c r="P63" t="n">
        <v>469.43</v>
      </c>
      <c r="Q63" t="n">
        <v>3549.49</v>
      </c>
      <c r="R63" t="n">
        <v>639.17</v>
      </c>
      <c r="S63" t="n">
        <v>84.39</v>
      </c>
      <c r="T63" t="n">
        <v>275879.25</v>
      </c>
      <c r="U63" t="n">
        <v>0.13</v>
      </c>
      <c r="V63" t="n">
        <v>0.74</v>
      </c>
      <c r="W63" t="n">
        <v>0.6899999999999999</v>
      </c>
      <c r="X63" t="n">
        <v>16.32</v>
      </c>
      <c r="Y63" t="n">
        <v>0.5</v>
      </c>
      <c r="Z63" t="n">
        <v>10</v>
      </c>
    </row>
    <row r="64">
      <c r="A64" t="n">
        <v>1</v>
      </c>
      <c r="B64" t="n">
        <v>35</v>
      </c>
      <c r="C64" t="inlineStr">
        <is>
          <t xml:space="preserve">CONCLUIDO	</t>
        </is>
      </c>
      <c r="D64" t="n">
        <v>1.7341</v>
      </c>
      <c r="E64" t="n">
        <v>57.67</v>
      </c>
      <c r="F64" t="n">
        <v>53.62</v>
      </c>
      <c r="G64" t="n">
        <v>25.74</v>
      </c>
      <c r="H64" t="n">
        <v>0.43</v>
      </c>
      <c r="I64" t="n">
        <v>125</v>
      </c>
      <c r="J64" t="n">
        <v>82.04000000000001</v>
      </c>
      <c r="K64" t="n">
        <v>35.1</v>
      </c>
      <c r="L64" t="n">
        <v>2</v>
      </c>
      <c r="M64" t="n">
        <v>116</v>
      </c>
      <c r="N64" t="n">
        <v>9.94</v>
      </c>
      <c r="O64" t="n">
        <v>10352.53</v>
      </c>
      <c r="P64" t="n">
        <v>342.79</v>
      </c>
      <c r="Q64" t="n">
        <v>3549.38</v>
      </c>
      <c r="R64" t="n">
        <v>281.29</v>
      </c>
      <c r="S64" t="n">
        <v>84.39</v>
      </c>
      <c r="T64" t="n">
        <v>98027.17999999999</v>
      </c>
      <c r="U64" t="n">
        <v>0.3</v>
      </c>
      <c r="V64" t="n">
        <v>0.88</v>
      </c>
      <c r="W64" t="n">
        <v>0.34</v>
      </c>
      <c r="X64" t="n">
        <v>5.79</v>
      </c>
      <c r="Y64" t="n">
        <v>0.5</v>
      </c>
      <c r="Z64" t="n">
        <v>10</v>
      </c>
    </row>
    <row r="65">
      <c r="A65" t="n">
        <v>2</v>
      </c>
      <c r="B65" t="n">
        <v>35</v>
      </c>
      <c r="C65" t="inlineStr">
        <is>
          <t xml:space="preserve">CONCLUIDO	</t>
        </is>
      </c>
      <c r="D65" t="n">
        <v>1.775</v>
      </c>
      <c r="E65" t="n">
        <v>56.34</v>
      </c>
      <c r="F65" t="n">
        <v>52.66</v>
      </c>
      <c r="G65" t="n">
        <v>30.38</v>
      </c>
      <c r="H65" t="n">
        <v>0.63</v>
      </c>
      <c r="I65" t="n">
        <v>104</v>
      </c>
      <c r="J65" t="n">
        <v>83.25</v>
      </c>
      <c r="K65" t="n">
        <v>35.1</v>
      </c>
      <c r="L65" t="n">
        <v>3</v>
      </c>
      <c r="M65" t="n">
        <v>1</v>
      </c>
      <c r="N65" t="n">
        <v>10.15</v>
      </c>
      <c r="O65" t="n">
        <v>10501.19</v>
      </c>
      <c r="P65" t="n">
        <v>325.86</v>
      </c>
      <c r="Q65" t="n">
        <v>3549.52</v>
      </c>
      <c r="R65" t="n">
        <v>243.72</v>
      </c>
      <c r="S65" t="n">
        <v>84.39</v>
      </c>
      <c r="T65" t="n">
        <v>79346.11</v>
      </c>
      <c r="U65" t="n">
        <v>0.35</v>
      </c>
      <c r="V65" t="n">
        <v>0.9</v>
      </c>
      <c r="W65" t="n">
        <v>0.44</v>
      </c>
      <c r="X65" t="n">
        <v>4.82</v>
      </c>
      <c r="Y65" t="n">
        <v>0.5</v>
      </c>
      <c r="Z65" t="n">
        <v>10</v>
      </c>
    </row>
    <row r="66">
      <c r="A66" t="n">
        <v>3</v>
      </c>
      <c r="B66" t="n">
        <v>35</v>
      </c>
      <c r="C66" t="inlineStr">
        <is>
          <t xml:space="preserve">CONCLUIDO	</t>
        </is>
      </c>
      <c r="D66" t="n">
        <v>1.7774</v>
      </c>
      <c r="E66" t="n">
        <v>56.26</v>
      </c>
      <c r="F66" t="n">
        <v>52.6</v>
      </c>
      <c r="G66" t="n">
        <v>30.64</v>
      </c>
      <c r="H66" t="n">
        <v>0.83</v>
      </c>
      <c r="I66" t="n">
        <v>103</v>
      </c>
      <c r="J66" t="n">
        <v>84.45999999999999</v>
      </c>
      <c r="K66" t="n">
        <v>35.1</v>
      </c>
      <c r="L66" t="n">
        <v>4</v>
      </c>
      <c r="M66" t="n">
        <v>0</v>
      </c>
      <c r="N66" t="n">
        <v>10.36</v>
      </c>
      <c r="O66" t="n">
        <v>10650.22</v>
      </c>
      <c r="P66" t="n">
        <v>329.66</v>
      </c>
      <c r="Q66" t="n">
        <v>3549.52</v>
      </c>
      <c r="R66" t="n">
        <v>241.69</v>
      </c>
      <c r="S66" t="n">
        <v>84.39</v>
      </c>
      <c r="T66" t="n">
        <v>78333.17</v>
      </c>
      <c r="U66" t="n">
        <v>0.35</v>
      </c>
      <c r="V66" t="n">
        <v>0.9</v>
      </c>
      <c r="W66" t="n">
        <v>0.44</v>
      </c>
      <c r="X66" t="n">
        <v>4.76</v>
      </c>
      <c r="Y66" t="n">
        <v>0.5</v>
      </c>
      <c r="Z66" t="n">
        <v>10</v>
      </c>
    </row>
    <row r="67">
      <c r="A67" t="n">
        <v>0</v>
      </c>
      <c r="B67" t="n">
        <v>50</v>
      </c>
      <c r="C67" t="inlineStr">
        <is>
          <t xml:space="preserve">CONCLUIDO	</t>
        </is>
      </c>
      <c r="D67" t="n">
        <v>1.2007</v>
      </c>
      <c r="E67" t="n">
        <v>83.29000000000001</v>
      </c>
      <c r="F67" t="n">
        <v>70.73999999999999</v>
      </c>
      <c r="G67" t="n">
        <v>8.970000000000001</v>
      </c>
      <c r="H67" t="n">
        <v>0.16</v>
      </c>
      <c r="I67" t="n">
        <v>473</v>
      </c>
      <c r="J67" t="n">
        <v>107.41</v>
      </c>
      <c r="K67" t="n">
        <v>41.65</v>
      </c>
      <c r="L67" t="n">
        <v>1</v>
      </c>
      <c r="M67" t="n">
        <v>471</v>
      </c>
      <c r="N67" t="n">
        <v>14.77</v>
      </c>
      <c r="O67" t="n">
        <v>13481.73</v>
      </c>
      <c r="P67" t="n">
        <v>647.0700000000001</v>
      </c>
      <c r="Q67" t="n">
        <v>3549.55</v>
      </c>
      <c r="R67" t="n">
        <v>863.4400000000001</v>
      </c>
      <c r="S67" t="n">
        <v>84.39</v>
      </c>
      <c r="T67" t="n">
        <v>387359.74</v>
      </c>
      <c r="U67" t="n">
        <v>0.1</v>
      </c>
      <c r="V67" t="n">
        <v>0.67</v>
      </c>
      <c r="W67" t="n">
        <v>0.9</v>
      </c>
      <c r="X67" t="n">
        <v>22.9</v>
      </c>
      <c r="Y67" t="n">
        <v>0.5</v>
      </c>
      <c r="Z67" t="n">
        <v>10</v>
      </c>
    </row>
    <row r="68">
      <c r="A68" t="n">
        <v>1</v>
      </c>
      <c r="B68" t="n">
        <v>50</v>
      </c>
      <c r="C68" t="inlineStr">
        <is>
          <t xml:space="preserve">CONCLUIDO	</t>
        </is>
      </c>
      <c r="D68" t="n">
        <v>1.6192</v>
      </c>
      <c r="E68" t="n">
        <v>61.76</v>
      </c>
      <c r="F68" t="n">
        <v>55.88</v>
      </c>
      <c r="G68" t="n">
        <v>19.38</v>
      </c>
      <c r="H68" t="n">
        <v>0.32</v>
      </c>
      <c r="I68" t="n">
        <v>173</v>
      </c>
      <c r="J68" t="n">
        <v>108.68</v>
      </c>
      <c r="K68" t="n">
        <v>41.65</v>
      </c>
      <c r="L68" t="n">
        <v>2</v>
      </c>
      <c r="M68" t="n">
        <v>171</v>
      </c>
      <c r="N68" t="n">
        <v>15.03</v>
      </c>
      <c r="O68" t="n">
        <v>13638.32</v>
      </c>
      <c r="P68" t="n">
        <v>477.32</v>
      </c>
      <c r="Q68" t="n">
        <v>3549.33</v>
      </c>
      <c r="R68" t="n">
        <v>358.09</v>
      </c>
      <c r="S68" t="n">
        <v>84.39</v>
      </c>
      <c r="T68" t="n">
        <v>136184.03</v>
      </c>
      <c r="U68" t="n">
        <v>0.24</v>
      </c>
      <c r="V68" t="n">
        <v>0.85</v>
      </c>
      <c r="W68" t="n">
        <v>0.41</v>
      </c>
      <c r="X68" t="n">
        <v>8.050000000000001</v>
      </c>
      <c r="Y68" t="n">
        <v>0.5</v>
      </c>
      <c r="Z68" t="n">
        <v>10</v>
      </c>
    </row>
    <row r="69">
      <c r="A69" t="n">
        <v>2</v>
      </c>
      <c r="B69" t="n">
        <v>50</v>
      </c>
      <c r="C69" t="inlineStr">
        <is>
          <t xml:space="preserve">CONCLUIDO	</t>
        </is>
      </c>
      <c r="D69" t="n">
        <v>1.7643</v>
      </c>
      <c r="E69" t="n">
        <v>56.68</v>
      </c>
      <c r="F69" t="n">
        <v>52.42</v>
      </c>
      <c r="G69" t="n">
        <v>31.45</v>
      </c>
      <c r="H69" t="n">
        <v>0.48</v>
      </c>
      <c r="I69" t="n">
        <v>100</v>
      </c>
      <c r="J69" t="n">
        <v>109.96</v>
      </c>
      <c r="K69" t="n">
        <v>41.65</v>
      </c>
      <c r="L69" t="n">
        <v>3</v>
      </c>
      <c r="M69" t="n">
        <v>98</v>
      </c>
      <c r="N69" t="n">
        <v>15.31</v>
      </c>
      <c r="O69" t="n">
        <v>13795.21</v>
      </c>
      <c r="P69" t="n">
        <v>411.21</v>
      </c>
      <c r="Q69" t="n">
        <v>3549.38</v>
      </c>
      <c r="R69" t="n">
        <v>240.54</v>
      </c>
      <c r="S69" t="n">
        <v>84.39</v>
      </c>
      <c r="T69" t="n">
        <v>77775.82000000001</v>
      </c>
      <c r="U69" t="n">
        <v>0.35</v>
      </c>
      <c r="V69" t="n">
        <v>0.9</v>
      </c>
      <c r="W69" t="n">
        <v>0.3</v>
      </c>
      <c r="X69" t="n">
        <v>4.59</v>
      </c>
      <c r="Y69" t="n">
        <v>0.5</v>
      </c>
      <c r="Z69" t="n">
        <v>10</v>
      </c>
    </row>
    <row r="70">
      <c r="A70" t="n">
        <v>3</v>
      </c>
      <c r="B70" t="n">
        <v>50</v>
      </c>
      <c r="C70" t="inlineStr">
        <is>
          <t xml:space="preserve">CONCLUIDO	</t>
        </is>
      </c>
      <c r="D70" t="n">
        <v>1.8199</v>
      </c>
      <c r="E70" t="n">
        <v>54.95</v>
      </c>
      <c r="F70" t="n">
        <v>51.27</v>
      </c>
      <c r="G70" t="n">
        <v>41.57</v>
      </c>
      <c r="H70" t="n">
        <v>0.63</v>
      </c>
      <c r="I70" t="n">
        <v>74</v>
      </c>
      <c r="J70" t="n">
        <v>111.23</v>
      </c>
      <c r="K70" t="n">
        <v>41.65</v>
      </c>
      <c r="L70" t="n">
        <v>4</v>
      </c>
      <c r="M70" t="n">
        <v>10</v>
      </c>
      <c r="N70" t="n">
        <v>15.58</v>
      </c>
      <c r="O70" t="n">
        <v>13952.52</v>
      </c>
      <c r="P70" t="n">
        <v>374.2</v>
      </c>
      <c r="Q70" t="n">
        <v>3549.34</v>
      </c>
      <c r="R70" t="n">
        <v>198.77</v>
      </c>
      <c r="S70" t="n">
        <v>84.39</v>
      </c>
      <c r="T70" t="n">
        <v>57021.8</v>
      </c>
      <c r="U70" t="n">
        <v>0.42</v>
      </c>
      <c r="V70" t="n">
        <v>0.92</v>
      </c>
      <c r="W70" t="n">
        <v>0.34</v>
      </c>
      <c r="X70" t="n">
        <v>3.44</v>
      </c>
      <c r="Y70" t="n">
        <v>0.5</v>
      </c>
      <c r="Z70" t="n">
        <v>10</v>
      </c>
    </row>
    <row r="71">
      <c r="A71" t="n">
        <v>4</v>
      </c>
      <c r="B71" t="n">
        <v>50</v>
      </c>
      <c r="C71" t="inlineStr">
        <is>
          <t xml:space="preserve">CONCLUIDO	</t>
        </is>
      </c>
      <c r="D71" t="n">
        <v>1.8223</v>
      </c>
      <c r="E71" t="n">
        <v>54.88</v>
      </c>
      <c r="F71" t="n">
        <v>51.22</v>
      </c>
      <c r="G71" t="n">
        <v>42.1</v>
      </c>
      <c r="H71" t="n">
        <v>0.78</v>
      </c>
      <c r="I71" t="n">
        <v>73</v>
      </c>
      <c r="J71" t="n">
        <v>112.51</v>
      </c>
      <c r="K71" t="n">
        <v>41.65</v>
      </c>
      <c r="L71" t="n">
        <v>5</v>
      </c>
      <c r="M71" t="n">
        <v>1</v>
      </c>
      <c r="N71" t="n">
        <v>15.86</v>
      </c>
      <c r="O71" t="n">
        <v>14110.24</v>
      </c>
      <c r="P71" t="n">
        <v>376.23</v>
      </c>
      <c r="Q71" t="n">
        <v>3549.45</v>
      </c>
      <c r="R71" t="n">
        <v>196.5</v>
      </c>
      <c r="S71" t="n">
        <v>84.39</v>
      </c>
      <c r="T71" t="n">
        <v>55887.83</v>
      </c>
      <c r="U71" t="n">
        <v>0.43</v>
      </c>
      <c r="V71" t="n">
        <v>0.93</v>
      </c>
      <c r="W71" t="n">
        <v>0.35</v>
      </c>
      <c r="X71" t="n">
        <v>3.39</v>
      </c>
      <c r="Y71" t="n">
        <v>0.5</v>
      </c>
      <c r="Z71" t="n">
        <v>10</v>
      </c>
    </row>
    <row r="72">
      <c r="A72" t="n">
        <v>5</v>
      </c>
      <c r="B72" t="n">
        <v>50</v>
      </c>
      <c r="C72" t="inlineStr">
        <is>
          <t xml:space="preserve">CONCLUIDO	</t>
        </is>
      </c>
      <c r="D72" t="n">
        <v>1.825</v>
      </c>
      <c r="E72" t="n">
        <v>54.79</v>
      </c>
      <c r="F72" t="n">
        <v>51.16</v>
      </c>
      <c r="G72" t="n">
        <v>42.63</v>
      </c>
      <c r="H72" t="n">
        <v>0.93</v>
      </c>
      <c r="I72" t="n">
        <v>72</v>
      </c>
      <c r="J72" t="n">
        <v>113.79</v>
      </c>
      <c r="K72" t="n">
        <v>41.65</v>
      </c>
      <c r="L72" t="n">
        <v>6</v>
      </c>
      <c r="M72" t="n">
        <v>0</v>
      </c>
      <c r="N72" t="n">
        <v>16.14</v>
      </c>
      <c r="O72" t="n">
        <v>14268.39</v>
      </c>
      <c r="P72" t="n">
        <v>378.95</v>
      </c>
      <c r="Q72" t="n">
        <v>3549.45</v>
      </c>
      <c r="R72" t="n">
        <v>194.4</v>
      </c>
      <c r="S72" t="n">
        <v>84.39</v>
      </c>
      <c r="T72" t="n">
        <v>54843.16</v>
      </c>
      <c r="U72" t="n">
        <v>0.43</v>
      </c>
      <c r="V72" t="n">
        <v>0.93</v>
      </c>
      <c r="W72" t="n">
        <v>0.35</v>
      </c>
      <c r="X72" t="n">
        <v>3.33</v>
      </c>
      <c r="Y72" t="n">
        <v>0.5</v>
      </c>
      <c r="Z72" t="n">
        <v>10</v>
      </c>
    </row>
    <row r="73">
      <c r="A73" t="n">
        <v>0</v>
      </c>
      <c r="B73" t="n">
        <v>25</v>
      </c>
      <c r="C73" t="inlineStr">
        <is>
          <t xml:space="preserve">CONCLUIDO	</t>
        </is>
      </c>
      <c r="D73" t="n">
        <v>1.5437</v>
      </c>
      <c r="E73" t="n">
        <v>64.78</v>
      </c>
      <c r="F73" t="n">
        <v>59.54</v>
      </c>
      <c r="G73" t="n">
        <v>14.4</v>
      </c>
      <c r="H73" t="n">
        <v>0.28</v>
      </c>
      <c r="I73" t="n">
        <v>248</v>
      </c>
      <c r="J73" t="n">
        <v>61.76</v>
      </c>
      <c r="K73" t="n">
        <v>28.92</v>
      </c>
      <c r="L73" t="n">
        <v>1</v>
      </c>
      <c r="M73" t="n">
        <v>246</v>
      </c>
      <c r="N73" t="n">
        <v>6.84</v>
      </c>
      <c r="O73" t="n">
        <v>7851.41</v>
      </c>
      <c r="P73" t="n">
        <v>341.29</v>
      </c>
      <c r="Q73" t="n">
        <v>3549.56</v>
      </c>
      <c r="R73" t="n">
        <v>482.18</v>
      </c>
      <c r="S73" t="n">
        <v>84.39</v>
      </c>
      <c r="T73" t="n">
        <v>197853.04</v>
      </c>
      <c r="U73" t="n">
        <v>0.18</v>
      </c>
      <c r="V73" t="n">
        <v>0.8</v>
      </c>
      <c r="W73" t="n">
        <v>0.54</v>
      </c>
      <c r="X73" t="n">
        <v>11.71</v>
      </c>
      <c r="Y73" t="n">
        <v>0.5</v>
      </c>
      <c r="Z73" t="n">
        <v>10</v>
      </c>
    </row>
    <row r="74">
      <c r="A74" t="n">
        <v>1</v>
      </c>
      <c r="B74" t="n">
        <v>25</v>
      </c>
      <c r="C74" t="inlineStr">
        <is>
          <t xml:space="preserve">CONCLUIDO	</t>
        </is>
      </c>
      <c r="D74" t="n">
        <v>1.7148</v>
      </c>
      <c r="E74" t="n">
        <v>58.32</v>
      </c>
      <c r="F74" t="n">
        <v>54.52</v>
      </c>
      <c r="G74" t="n">
        <v>22.72</v>
      </c>
      <c r="H74" t="n">
        <v>0.55</v>
      </c>
      <c r="I74" t="n">
        <v>144</v>
      </c>
      <c r="J74" t="n">
        <v>62.92</v>
      </c>
      <c r="K74" t="n">
        <v>28.92</v>
      </c>
      <c r="L74" t="n">
        <v>2</v>
      </c>
      <c r="M74" t="n">
        <v>1</v>
      </c>
      <c r="N74" t="n">
        <v>7</v>
      </c>
      <c r="O74" t="n">
        <v>7994.37</v>
      </c>
      <c r="P74" t="n">
        <v>285.57</v>
      </c>
      <c r="Q74" t="n">
        <v>3549.5</v>
      </c>
      <c r="R74" t="n">
        <v>305.03</v>
      </c>
      <c r="S74" t="n">
        <v>84.39</v>
      </c>
      <c r="T74" t="n">
        <v>109799.08</v>
      </c>
      <c r="U74" t="n">
        <v>0.28</v>
      </c>
      <c r="V74" t="n">
        <v>0.87</v>
      </c>
      <c r="W74" t="n">
        <v>0.5600000000000001</v>
      </c>
      <c r="X74" t="n">
        <v>6.69</v>
      </c>
      <c r="Y74" t="n">
        <v>0.5</v>
      </c>
      <c r="Z74" t="n">
        <v>10</v>
      </c>
    </row>
    <row r="75">
      <c r="A75" t="n">
        <v>2</v>
      </c>
      <c r="B75" t="n">
        <v>25</v>
      </c>
      <c r="C75" t="inlineStr">
        <is>
          <t xml:space="preserve">CONCLUIDO	</t>
        </is>
      </c>
      <c r="D75" t="n">
        <v>1.7171</v>
      </c>
      <c r="E75" t="n">
        <v>58.24</v>
      </c>
      <c r="F75" t="n">
        <v>54.46</v>
      </c>
      <c r="G75" t="n">
        <v>22.85</v>
      </c>
      <c r="H75" t="n">
        <v>0.8100000000000001</v>
      </c>
      <c r="I75" t="n">
        <v>143</v>
      </c>
      <c r="J75" t="n">
        <v>64.08</v>
      </c>
      <c r="K75" t="n">
        <v>28.92</v>
      </c>
      <c r="L75" t="n">
        <v>3</v>
      </c>
      <c r="M75" t="n">
        <v>0</v>
      </c>
      <c r="N75" t="n">
        <v>7.16</v>
      </c>
      <c r="O75" t="n">
        <v>8137.65</v>
      </c>
      <c r="P75" t="n">
        <v>289.46</v>
      </c>
      <c r="Q75" t="n">
        <v>3549.5</v>
      </c>
      <c r="R75" t="n">
        <v>302.83</v>
      </c>
      <c r="S75" t="n">
        <v>84.39</v>
      </c>
      <c r="T75" t="n">
        <v>108704.92</v>
      </c>
      <c r="U75" t="n">
        <v>0.28</v>
      </c>
      <c r="V75" t="n">
        <v>0.87</v>
      </c>
      <c r="W75" t="n">
        <v>0.5600000000000001</v>
      </c>
      <c r="X75" t="n">
        <v>6.62</v>
      </c>
      <c r="Y75" t="n">
        <v>0.5</v>
      </c>
      <c r="Z75" t="n">
        <v>10</v>
      </c>
    </row>
    <row r="76">
      <c r="A76" t="n">
        <v>0</v>
      </c>
      <c r="B76" t="n">
        <v>85</v>
      </c>
      <c r="C76" t="inlineStr">
        <is>
          <t xml:space="preserve">CONCLUIDO	</t>
        </is>
      </c>
      <c r="D76" t="n">
        <v>0.8339</v>
      </c>
      <c r="E76" t="n">
        <v>119.92</v>
      </c>
      <c r="F76" t="n">
        <v>89.52</v>
      </c>
      <c r="G76" t="n">
        <v>6.49</v>
      </c>
      <c r="H76" t="n">
        <v>0.11</v>
      </c>
      <c r="I76" t="n">
        <v>827</v>
      </c>
      <c r="J76" t="n">
        <v>167.88</v>
      </c>
      <c r="K76" t="n">
        <v>51.39</v>
      </c>
      <c r="L76" t="n">
        <v>1</v>
      </c>
      <c r="M76" t="n">
        <v>825</v>
      </c>
      <c r="N76" t="n">
        <v>30.49</v>
      </c>
      <c r="O76" t="n">
        <v>20939.59</v>
      </c>
      <c r="P76" t="n">
        <v>1122.37</v>
      </c>
      <c r="Q76" t="n">
        <v>3549.96</v>
      </c>
      <c r="R76" t="n">
        <v>1504.27</v>
      </c>
      <c r="S76" t="n">
        <v>84.39</v>
      </c>
      <c r="T76" t="n">
        <v>706003.37</v>
      </c>
      <c r="U76" t="n">
        <v>0.06</v>
      </c>
      <c r="V76" t="n">
        <v>0.53</v>
      </c>
      <c r="W76" t="n">
        <v>1.47</v>
      </c>
      <c r="X76" t="n">
        <v>41.68</v>
      </c>
      <c r="Y76" t="n">
        <v>0.5</v>
      </c>
      <c r="Z76" t="n">
        <v>10</v>
      </c>
    </row>
    <row r="77">
      <c r="A77" t="n">
        <v>1</v>
      </c>
      <c r="B77" t="n">
        <v>85</v>
      </c>
      <c r="C77" t="inlineStr">
        <is>
          <t xml:space="preserve">CONCLUIDO	</t>
        </is>
      </c>
      <c r="D77" t="n">
        <v>1.3903</v>
      </c>
      <c r="E77" t="n">
        <v>71.93000000000001</v>
      </c>
      <c r="F77" t="n">
        <v>60.47</v>
      </c>
      <c r="G77" t="n">
        <v>13.54</v>
      </c>
      <c r="H77" t="n">
        <v>0.21</v>
      </c>
      <c r="I77" t="n">
        <v>268</v>
      </c>
      <c r="J77" t="n">
        <v>169.33</v>
      </c>
      <c r="K77" t="n">
        <v>51.39</v>
      </c>
      <c r="L77" t="n">
        <v>2</v>
      </c>
      <c r="M77" t="n">
        <v>266</v>
      </c>
      <c r="N77" t="n">
        <v>30.94</v>
      </c>
      <c r="O77" t="n">
        <v>21118.46</v>
      </c>
      <c r="P77" t="n">
        <v>736.64</v>
      </c>
      <c r="Q77" t="n">
        <v>3549.56</v>
      </c>
      <c r="R77" t="n">
        <v>513.79</v>
      </c>
      <c r="S77" t="n">
        <v>84.39</v>
      </c>
      <c r="T77" t="n">
        <v>213560.83</v>
      </c>
      <c r="U77" t="n">
        <v>0.16</v>
      </c>
      <c r="V77" t="n">
        <v>0.78</v>
      </c>
      <c r="W77" t="n">
        <v>0.57</v>
      </c>
      <c r="X77" t="n">
        <v>12.64</v>
      </c>
      <c r="Y77" t="n">
        <v>0.5</v>
      </c>
      <c r="Z77" t="n">
        <v>10</v>
      </c>
    </row>
    <row r="78">
      <c r="A78" t="n">
        <v>2</v>
      </c>
      <c r="B78" t="n">
        <v>85</v>
      </c>
      <c r="C78" t="inlineStr">
        <is>
          <t xml:space="preserve">CONCLUIDO	</t>
        </is>
      </c>
      <c r="D78" t="n">
        <v>1.5904</v>
      </c>
      <c r="E78" t="n">
        <v>62.88</v>
      </c>
      <c r="F78" t="n">
        <v>55.15</v>
      </c>
      <c r="G78" t="n">
        <v>20.94</v>
      </c>
      <c r="H78" t="n">
        <v>0.31</v>
      </c>
      <c r="I78" t="n">
        <v>158</v>
      </c>
      <c r="J78" t="n">
        <v>170.79</v>
      </c>
      <c r="K78" t="n">
        <v>51.39</v>
      </c>
      <c r="L78" t="n">
        <v>3</v>
      </c>
      <c r="M78" t="n">
        <v>156</v>
      </c>
      <c r="N78" t="n">
        <v>31.4</v>
      </c>
      <c r="O78" t="n">
        <v>21297.94</v>
      </c>
      <c r="P78" t="n">
        <v>652.02</v>
      </c>
      <c r="Q78" t="n">
        <v>3549.57</v>
      </c>
      <c r="R78" t="n">
        <v>332.88</v>
      </c>
      <c r="S78" t="n">
        <v>84.39</v>
      </c>
      <c r="T78" t="n">
        <v>123655.88</v>
      </c>
      <c r="U78" t="n">
        <v>0.25</v>
      </c>
      <c r="V78" t="n">
        <v>0.86</v>
      </c>
      <c r="W78" t="n">
        <v>0.39</v>
      </c>
      <c r="X78" t="n">
        <v>7.32</v>
      </c>
      <c r="Y78" t="n">
        <v>0.5</v>
      </c>
      <c r="Z78" t="n">
        <v>10</v>
      </c>
    </row>
    <row r="79">
      <c r="A79" t="n">
        <v>3</v>
      </c>
      <c r="B79" t="n">
        <v>85</v>
      </c>
      <c r="C79" t="inlineStr">
        <is>
          <t xml:space="preserve">CONCLUIDO	</t>
        </is>
      </c>
      <c r="D79" t="n">
        <v>1.696</v>
      </c>
      <c r="E79" t="n">
        <v>58.96</v>
      </c>
      <c r="F79" t="n">
        <v>52.86</v>
      </c>
      <c r="G79" t="n">
        <v>28.83</v>
      </c>
      <c r="H79" t="n">
        <v>0.41</v>
      </c>
      <c r="I79" t="n">
        <v>110</v>
      </c>
      <c r="J79" t="n">
        <v>172.25</v>
      </c>
      <c r="K79" t="n">
        <v>51.39</v>
      </c>
      <c r="L79" t="n">
        <v>4</v>
      </c>
      <c r="M79" t="n">
        <v>108</v>
      </c>
      <c r="N79" t="n">
        <v>31.86</v>
      </c>
      <c r="O79" t="n">
        <v>21478.05</v>
      </c>
      <c r="P79" t="n">
        <v>605.12</v>
      </c>
      <c r="Q79" t="n">
        <v>3549.35</v>
      </c>
      <c r="R79" t="n">
        <v>255.77</v>
      </c>
      <c r="S79" t="n">
        <v>84.39</v>
      </c>
      <c r="T79" t="n">
        <v>85340.89999999999</v>
      </c>
      <c r="U79" t="n">
        <v>0.33</v>
      </c>
      <c r="V79" t="n">
        <v>0.9</v>
      </c>
      <c r="W79" t="n">
        <v>0.31</v>
      </c>
      <c r="X79" t="n">
        <v>5.03</v>
      </c>
      <c r="Y79" t="n">
        <v>0.5</v>
      </c>
      <c r="Z79" t="n">
        <v>10</v>
      </c>
    </row>
    <row r="80">
      <c r="A80" t="n">
        <v>4</v>
      </c>
      <c r="B80" t="n">
        <v>85</v>
      </c>
      <c r="C80" t="inlineStr">
        <is>
          <t xml:space="preserve">CONCLUIDO	</t>
        </is>
      </c>
      <c r="D80" t="n">
        <v>1.7625</v>
      </c>
      <c r="E80" t="n">
        <v>56.74</v>
      </c>
      <c r="F80" t="n">
        <v>51.55</v>
      </c>
      <c r="G80" t="n">
        <v>37.27</v>
      </c>
      <c r="H80" t="n">
        <v>0.51</v>
      </c>
      <c r="I80" t="n">
        <v>83</v>
      </c>
      <c r="J80" t="n">
        <v>173.71</v>
      </c>
      <c r="K80" t="n">
        <v>51.39</v>
      </c>
      <c r="L80" t="n">
        <v>5</v>
      </c>
      <c r="M80" t="n">
        <v>81</v>
      </c>
      <c r="N80" t="n">
        <v>32.32</v>
      </c>
      <c r="O80" t="n">
        <v>21658.78</v>
      </c>
      <c r="P80" t="n">
        <v>569.48</v>
      </c>
      <c r="Q80" t="n">
        <v>3549.3</v>
      </c>
      <c r="R80" t="n">
        <v>211.09</v>
      </c>
      <c r="S80" t="n">
        <v>84.39</v>
      </c>
      <c r="T80" t="n">
        <v>63136.52</v>
      </c>
      <c r="U80" t="n">
        <v>0.4</v>
      </c>
      <c r="V80" t="n">
        <v>0.92</v>
      </c>
      <c r="W80" t="n">
        <v>0.27</v>
      </c>
      <c r="X80" t="n">
        <v>3.72</v>
      </c>
      <c r="Y80" t="n">
        <v>0.5</v>
      </c>
      <c r="Z80" t="n">
        <v>10</v>
      </c>
    </row>
    <row r="81">
      <c r="A81" t="n">
        <v>5</v>
      </c>
      <c r="B81" t="n">
        <v>85</v>
      </c>
      <c r="C81" t="inlineStr">
        <is>
          <t xml:space="preserve">CONCLUIDO	</t>
        </is>
      </c>
      <c r="D81" t="n">
        <v>1.8054</v>
      </c>
      <c r="E81" t="n">
        <v>55.39</v>
      </c>
      <c r="F81" t="n">
        <v>50.78</v>
      </c>
      <c r="G81" t="n">
        <v>46.16</v>
      </c>
      <c r="H81" t="n">
        <v>0.61</v>
      </c>
      <c r="I81" t="n">
        <v>66</v>
      </c>
      <c r="J81" t="n">
        <v>175.18</v>
      </c>
      <c r="K81" t="n">
        <v>51.39</v>
      </c>
      <c r="L81" t="n">
        <v>6</v>
      </c>
      <c r="M81" t="n">
        <v>64</v>
      </c>
      <c r="N81" t="n">
        <v>32.79</v>
      </c>
      <c r="O81" t="n">
        <v>21840.16</v>
      </c>
      <c r="P81" t="n">
        <v>537.59</v>
      </c>
      <c r="Q81" t="n">
        <v>3549.25</v>
      </c>
      <c r="R81" t="n">
        <v>185.13</v>
      </c>
      <c r="S81" t="n">
        <v>84.39</v>
      </c>
      <c r="T81" t="n">
        <v>50239.7</v>
      </c>
      <c r="U81" t="n">
        <v>0.46</v>
      </c>
      <c r="V81" t="n">
        <v>0.93</v>
      </c>
      <c r="W81" t="n">
        <v>0.23</v>
      </c>
      <c r="X81" t="n">
        <v>2.95</v>
      </c>
      <c r="Y81" t="n">
        <v>0.5</v>
      </c>
      <c r="Z81" t="n">
        <v>10</v>
      </c>
    </row>
    <row r="82">
      <c r="A82" t="n">
        <v>6</v>
      </c>
      <c r="B82" t="n">
        <v>85</v>
      </c>
      <c r="C82" t="inlineStr">
        <is>
          <t xml:space="preserve">CONCLUIDO	</t>
        </is>
      </c>
      <c r="D82" t="n">
        <v>1.8402</v>
      </c>
      <c r="E82" t="n">
        <v>54.34</v>
      </c>
      <c r="F82" t="n">
        <v>50.17</v>
      </c>
      <c r="G82" t="n">
        <v>56.8</v>
      </c>
      <c r="H82" t="n">
        <v>0.7</v>
      </c>
      <c r="I82" t="n">
        <v>53</v>
      </c>
      <c r="J82" t="n">
        <v>176.66</v>
      </c>
      <c r="K82" t="n">
        <v>51.39</v>
      </c>
      <c r="L82" t="n">
        <v>7</v>
      </c>
      <c r="M82" t="n">
        <v>51</v>
      </c>
      <c r="N82" t="n">
        <v>33.27</v>
      </c>
      <c r="O82" t="n">
        <v>22022.17</v>
      </c>
      <c r="P82" t="n">
        <v>507.25</v>
      </c>
      <c r="Q82" t="n">
        <v>3549.33</v>
      </c>
      <c r="R82" t="n">
        <v>164.17</v>
      </c>
      <c r="S82" t="n">
        <v>84.39</v>
      </c>
      <c r="T82" t="n">
        <v>39826.32</v>
      </c>
      <c r="U82" t="n">
        <v>0.51</v>
      </c>
      <c r="V82" t="n">
        <v>0.9399999999999999</v>
      </c>
      <c r="W82" t="n">
        <v>0.22</v>
      </c>
      <c r="X82" t="n">
        <v>2.34</v>
      </c>
      <c r="Y82" t="n">
        <v>0.5</v>
      </c>
      <c r="Z82" t="n">
        <v>10</v>
      </c>
    </row>
    <row r="83">
      <c r="A83" t="n">
        <v>7</v>
      </c>
      <c r="B83" t="n">
        <v>85</v>
      </c>
      <c r="C83" t="inlineStr">
        <is>
          <t xml:space="preserve">CONCLUIDO	</t>
        </is>
      </c>
      <c r="D83" t="n">
        <v>1.867</v>
      </c>
      <c r="E83" t="n">
        <v>53.56</v>
      </c>
      <c r="F83" t="n">
        <v>49.66</v>
      </c>
      <c r="G83" t="n">
        <v>66.22</v>
      </c>
      <c r="H83" t="n">
        <v>0.8</v>
      </c>
      <c r="I83" t="n">
        <v>45</v>
      </c>
      <c r="J83" t="n">
        <v>178.14</v>
      </c>
      <c r="K83" t="n">
        <v>51.39</v>
      </c>
      <c r="L83" t="n">
        <v>8</v>
      </c>
      <c r="M83" t="n">
        <v>20</v>
      </c>
      <c r="N83" t="n">
        <v>33.75</v>
      </c>
      <c r="O83" t="n">
        <v>22204.83</v>
      </c>
      <c r="P83" t="n">
        <v>480.17</v>
      </c>
      <c r="Q83" t="n">
        <v>3549.36</v>
      </c>
      <c r="R83" t="n">
        <v>145.43</v>
      </c>
      <c r="S83" t="n">
        <v>84.39</v>
      </c>
      <c r="T83" t="n">
        <v>30497.06</v>
      </c>
      <c r="U83" t="n">
        <v>0.58</v>
      </c>
      <c r="V83" t="n">
        <v>0.95</v>
      </c>
      <c r="W83" t="n">
        <v>0.25</v>
      </c>
      <c r="X83" t="n">
        <v>1.83</v>
      </c>
      <c r="Y83" t="n">
        <v>0.5</v>
      </c>
      <c r="Z83" t="n">
        <v>10</v>
      </c>
    </row>
    <row r="84">
      <c r="A84" t="n">
        <v>8</v>
      </c>
      <c r="B84" t="n">
        <v>85</v>
      </c>
      <c r="C84" t="inlineStr">
        <is>
          <t xml:space="preserve">CONCLUIDO	</t>
        </is>
      </c>
      <c r="D84" t="n">
        <v>1.8734</v>
      </c>
      <c r="E84" t="n">
        <v>53.38</v>
      </c>
      <c r="F84" t="n">
        <v>49.52</v>
      </c>
      <c r="G84" t="n">
        <v>67.52</v>
      </c>
      <c r="H84" t="n">
        <v>0.89</v>
      </c>
      <c r="I84" t="n">
        <v>44</v>
      </c>
      <c r="J84" t="n">
        <v>179.63</v>
      </c>
      <c r="K84" t="n">
        <v>51.39</v>
      </c>
      <c r="L84" t="n">
        <v>9</v>
      </c>
      <c r="M84" t="n">
        <v>1</v>
      </c>
      <c r="N84" t="n">
        <v>34.24</v>
      </c>
      <c r="O84" t="n">
        <v>22388.15</v>
      </c>
      <c r="P84" t="n">
        <v>475.92</v>
      </c>
      <c r="Q84" t="n">
        <v>3549.32</v>
      </c>
      <c r="R84" t="n">
        <v>138.94</v>
      </c>
      <c r="S84" t="n">
        <v>84.39</v>
      </c>
      <c r="T84" t="n">
        <v>27256.12</v>
      </c>
      <c r="U84" t="n">
        <v>0.61</v>
      </c>
      <c r="V84" t="n">
        <v>0.96</v>
      </c>
      <c r="W84" t="n">
        <v>0.28</v>
      </c>
      <c r="X84" t="n">
        <v>1.69</v>
      </c>
      <c r="Y84" t="n">
        <v>0.5</v>
      </c>
      <c r="Z84" t="n">
        <v>10</v>
      </c>
    </row>
    <row r="85">
      <c r="A85" t="n">
        <v>9</v>
      </c>
      <c r="B85" t="n">
        <v>85</v>
      </c>
      <c r="C85" t="inlineStr">
        <is>
          <t xml:space="preserve">CONCLUIDO	</t>
        </is>
      </c>
      <c r="D85" t="n">
        <v>1.8767</v>
      </c>
      <c r="E85" t="n">
        <v>53.28</v>
      </c>
      <c r="F85" t="n">
        <v>49.46</v>
      </c>
      <c r="G85" t="n">
        <v>69.01000000000001</v>
      </c>
      <c r="H85" t="n">
        <v>0.98</v>
      </c>
      <c r="I85" t="n">
        <v>43</v>
      </c>
      <c r="J85" t="n">
        <v>181.12</v>
      </c>
      <c r="K85" t="n">
        <v>51.39</v>
      </c>
      <c r="L85" t="n">
        <v>10</v>
      </c>
      <c r="M85" t="n">
        <v>0</v>
      </c>
      <c r="N85" t="n">
        <v>34.73</v>
      </c>
      <c r="O85" t="n">
        <v>22572.13</v>
      </c>
      <c r="P85" t="n">
        <v>478.43</v>
      </c>
      <c r="Q85" t="n">
        <v>3549.32</v>
      </c>
      <c r="R85" t="n">
        <v>136.9</v>
      </c>
      <c r="S85" t="n">
        <v>84.39</v>
      </c>
      <c r="T85" t="n">
        <v>26240.49</v>
      </c>
      <c r="U85" t="n">
        <v>0.62</v>
      </c>
      <c r="V85" t="n">
        <v>0.96</v>
      </c>
      <c r="W85" t="n">
        <v>0.28</v>
      </c>
      <c r="X85" t="n">
        <v>1.62</v>
      </c>
      <c r="Y85" t="n">
        <v>0.5</v>
      </c>
      <c r="Z85" t="n">
        <v>10</v>
      </c>
    </row>
    <row r="86">
      <c r="A86" t="n">
        <v>0</v>
      </c>
      <c r="B86" t="n">
        <v>20</v>
      </c>
      <c r="C86" t="inlineStr">
        <is>
          <t xml:space="preserve">CONCLUIDO	</t>
        </is>
      </c>
      <c r="D86" t="n">
        <v>1.6287</v>
      </c>
      <c r="E86" t="n">
        <v>61.4</v>
      </c>
      <c r="F86" t="n">
        <v>57.21</v>
      </c>
      <c r="G86" t="n">
        <v>17.16</v>
      </c>
      <c r="H86" t="n">
        <v>0.34</v>
      </c>
      <c r="I86" t="n">
        <v>200</v>
      </c>
      <c r="J86" t="n">
        <v>51.33</v>
      </c>
      <c r="K86" t="n">
        <v>24.83</v>
      </c>
      <c r="L86" t="n">
        <v>1</v>
      </c>
      <c r="M86" t="n">
        <v>133</v>
      </c>
      <c r="N86" t="n">
        <v>5.51</v>
      </c>
      <c r="O86" t="n">
        <v>6564.78</v>
      </c>
      <c r="P86" t="n">
        <v>269.32</v>
      </c>
      <c r="Q86" t="n">
        <v>3549.39</v>
      </c>
      <c r="R86" t="n">
        <v>399.94</v>
      </c>
      <c r="S86" t="n">
        <v>84.39</v>
      </c>
      <c r="T86" t="n">
        <v>156974.14</v>
      </c>
      <c r="U86" t="n">
        <v>0.21</v>
      </c>
      <c r="V86" t="n">
        <v>0.83</v>
      </c>
      <c r="W86" t="n">
        <v>0.54</v>
      </c>
      <c r="X86" t="n">
        <v>9.369999999999999</v>
      </c>
      <c r="Y86" t="n">
        <v>0.5</v>
      </c>
      <c r="Z86" t="n">
        <v>10</v>
      </c>
    </row>
    <row r="87">
      <c r="A87" t="n">
        <v>1</v>
      </c>
      <c r="B87" t="n">
        <v>20</v>
      </c>
      <c r="C87" t="inlineStr">
        <is>
          <t xml:space="preserve">CONCLUIDO	</t>
        </is>
      </c>
      <c r="D87" t="n">
        <v>1.6648</v>
      </c>
      <c r="E87" t="n">
        <v>60.07</v>
      </c>
      <c r="F87" t="n">
        <v>56.13</v>
      </c>
      <c r="G87" t="n">
        <v>18.82</v>
      </c>
      <c r="H87" t="n">
        <v>0.66</v>
      </c>
      <c r="I87" t="n">
        <v>179</v>
      </c>
      <c r="J87" t="n">
        <v>52.47</v>
      </c>
      <c r="K87" t="n">
        <v>24.83</v>
      </c>
      <c r="L87" t="n">
        <v>2</v>
      </c>
      <c r="M87" t="n">
        <v>0</v>
      </c>
      <c r="N87" t="n">
        <v>5.64</v>
      </c>
      <c r="O87" t="n">
        <v>6705.1</v>
      </c>
      <c r="P87" t="n">
        <v>263.57</v>
      </c>
      <c r="Q87" t="n">
        <v>3549.49</v>
      </c>
      <c r="R87" t="n">
        <v>358.02</v>
      </c>
      <c r="S87" t="n">
        <v>84.39</v>
      </c>
      <c r="T87" t="n">
        <v>136119.77</v>
      </c>
      <c r="U87" t="n">
        <v>0.24</v>
      </c>
      <c r="V87" t="n">
        <v>0.84</v>
      </c>
      <c r="W87" t="n">
        <v>0.66</v>
      </c>
      <c r="X87" t="n">
        <v>8.300000000000001</v>
      </c>
      <c r="Y87" t="n">
        <v>0.5</v>
      </c>
      <c r="Z87" t="n">
        <v>10</v>
      </c>
    </row>
    <row r="88">
      <c r="A88" t="n">
        <v>0</v>
      </c>
      <c r="B88" t="n">
        <v>65</v>
      </c>
      <c r="C88" t="inlineStr">
        <is>
          <t xml:space="preserve">CONCLUIDO	</t>
        </is>
      </c>
      <c r="D88" t="n">
        <v>1.0349</v>
      </c>
      <c r="E88" t="n">
        <v>96.63</v>
      </c>
      <c r="F88" t="n">
        <v>77.84</v>
      </c>
      <c r="G88" t="n">
        <v>7.66</v>
      </c>
      <c r="H88" t="n">
        <v>0.13</v>
      </c>
      <c r="I88" t="n">
        <v>610</v>
      </c>
      <c r="J88" t="n">
        <v>133.21</v>
      </c>
      <c r="K88" t="n">
        <v>46.47</v>
      </c>
      <c r="L88" t="n">
        <v>1</v>
      </c>
      <c r="M88" t="n">
        <v>608</v>
      </c>
      <c r="N88" t="n">
        <v>20.75</v>
      </c>
      <c r="O88" t="n">
        <v>16663.42</v>
      </c>
      <c r="P88" t="n">
        <v>832.1</v>
      </c>
      <c r="Q88" t="n">
        <v>3549.78</v>
      </c>
      <c r="R88" t="n">
        <v>1105.34</v>
      </c>
      <c r="S88" t="n">
        <v>84.39</v>
      </c>
      <c r="T88" t="n">
        <v>507625.67</v>
      </c>
      <c r="U88" t="n">
        <v>0.08</v>
      </c>
      <c r="V88" t="n">
        <v>0.61</v>
      </c>
      <c r="W88" t="n">
        <v>1.13</v>
      </c>
      <c r="X88" t="n">
        <v>30.01</v>
      </c>
      <c r="Y88" t="n">
        <v>0.5</v>
      </c>
      <c r="Z88" t="n">
        <v>10</v>
      </c>
    </row>
    <row r="89">
      <c r="A89" t="n">
        <v>1</v>
      </c>
      <c r="B89" t="n">
        <v>65</v>
      </c>
      <c r="C89" t="inlineStr">
        <is>
          <t xml:space="preserve">CONCLUIDO	</t>
        </is>
      </c>
      <c r="D89" t="n">
        <v>1.5168</v>
      </c>
      <c r="E89" t="n">
        <v>65.93000000000001</v>
      </c>
      <c r="F89" t="n">
        <v>57.89</v>
      </c>
      <c r="G89" t="n">
        <v>16.16</v>
      </c>
      <c r="H89" t="n">
        <v>0.26</v>
      </c>
      <c r="I89" t="n">
        <v>215</v>
      </c>
      <c r="J89" t="n">
        <v>134.55</v>
      </c>
      <c r="K89" t="n">
        <v>46.47</v>
      </c>
      <c r="L89" t="n">
        <v>2</v>
      </c>
      <c r="M89" t="n">
        <v>213</v>
      </c>
      <c r="N89" t="n">
        <v>21.09</v>
      </c>
      <c r="O89" t="n">
        <v>16828.84</v>
      </c>
      <c r="P89" t="n">
        <v>592.01</v>
      </c>
      <c r="Q89" t="n">
        <v>3549.39</v>
      </c>
      <c r="R89" t="n">
        <v>426.31</v>
      </c>
      <c r="S89" t="n">
        <v>84.39</v>
      </c>
      <c r="T89" t="n">
        <v>170085.89</v>
      </c>
      <c r="U89" t="n">
        <v>0.2</v>
      </c>
      <c r="V89" t="n">
        <v>0.82</v>
      </c>
      <c r="W89" t="n">
        <v>0.48</v>
      </c>
      <c r="X89" t="n">
        <v>10.06</v>
      </c>
      <c r="Y89" t="n">
        <v>0.5</v>
      </c>
      <c r="Z89" t="n">
        <v>10</v>
      </c>
    </row>
    <row r="90">
      <c r="A90" t="n">
        <v>2</v>
      </c>
      <c r="B90" t="n">
        <v>65</v>
      </c>
      <c r="C90" t="inlineStr">
        <is>
          <t xml:space="preserve">CONCLUIDO	</t>
        </is>
      </c>
      <c r="D90" t="n">
        <v>1.6847</v>
      </c>
      <c r="E90" t="n">
        <v>59.36</v>
      </c>
      <c r="F90" t="n">
        <v>53.72</v>
      </c>
      <c r="G90" t="n">
        <v>25.38</v>
      </c>
      <c r="H90" t="n">
        <v>0.39</v>
      </c>
      <c r="I90" t="n">
        <v>127</v>
      </c>
      <c r="J90" t="n">
        <v>135.9</v>
      </c>
      <c r="K90" t="n">
        <v>46.47</v>
      </c>
      <c r="L90" t="n">
        <v>3</v>
      </c>
      <c r="M90" t="n">
        <v>125</v>
      </c>
      <c r="N90" t="n">
        <v>21.43</v>
      </c>
      <c r="O90" t="n">
        <v>16994.64</v>
      </c>
      <c r="P90" t="n">
        <v>523.26</v>
      </c>
      <c r="Q90" t="n">
        <v>3549.43</v>
      </c>
      <c r="R90" t="n">
        <v>284.84</v>
      </c>
      <c r="S90" t="n">
        <v>84.39</v>
      </c>
      <c r="T90" t="n">
        <v>99788.8</v>
      </c>
      <c r="U90" t="n">
        <v>0.3</v>
      </c>
      <c r="V90" t="n">
        <v>0.88</v>
      </c>
      <c r="W90" t="n">
        <v>0.34</v>
      </c>
      <c r="X90" t="n">
        <v>5.89</v>
      </c>
      <c r="Y90" t="n">
        <v>0.5</v>
      </c>
      <c r="Z90" t="n">
        <v>10</v>
      </c>
    </row>
    <row r="91">
      <c r="A91" t="n">
        <v>3</v>
      </c>
      <c r="B91" t="n">
        <v>65</v>
      </c>
      <c r="C91" t="inlineStr">
        <is>
          <t xml:space="preserve">CONCLUIDO	</t>
        </is>
      </c>
      <c r="D91" t="n">
        <v>1.7763</v>
      </c>
      <c r="E91" t="n">
        <v>56.3</v>
      </c>
      <c r="F91" t="n">
        <v>51.75</v>
      </c>
      <c r="G91" t="n">
        <v>35.69</v>
      </c>
      <c r="H91" t="n">
        <v>0.52</v>
      </c>
      <c r="I91" t="n">
        <v>87</v>
      </c>
      <c r="J91" t="n">
        <v>137.25</v>
      </c>
      <c r="K91" t="n">
        <v>46.47</v>
      </c>
      <c r="L91" t="n">
        <v>4</v>
      </c>
      <c r="M91" t="n">
        <v>85</v>
      </c>
      <c r="N91" t="n">
        <v>21.78</v>
      </c>
      <c r="O91" t="n">
        <v>17160.92</v>
      </c>
      <c r="P91" t="n">
        <v>475.45</v>
      </c>
      <c r="Q91" t="n">
        <v>3549.35</v>
      </c>
      <c r="R91" t="n">
        <v>217.67</v>
      </c>
      <c r="S91" t="n">
        <v>84.39</v>
      </c>
      <c r="T91" t="n">
        <v>66403.14</v>
      </c>
      <c r="U91" t="n">
        <v>0.39</v>
      </c>
      <c r="V91" t="n">
        <v>0.92</v>
      </c>
      <c r="W91" t="n">
        <v>0.28</v>
      </c>
      <c r="X91" t="n">
        <v>3.92</v>
      </c>
      <c r="Y91" t="n">
        <v>0.5</v>
      </c>
      <c r="Z91" t="n">
        <v>10</v>
      </c>
    </row>
    <row r="92">
      <c r="A92" t="n">
        <v>4</v>
      </c>
      <c r="B92" t="n">
        <v>65</v>
      </c>
      <c r="C92" t="inlineStr">
        <is>
          <t xml:space="preserve">CONCLUIDO	</t>
        </is>
      </c>
      <c r="D92" t="n">
        <v>1.8299</v>
      </c>
      <c r="E92" t="n">
        <v>54.65</v>
      </c>
      <c r="F92" t="n">
        <v>50.73</v>
      </c>
      <c r="G92" t="n">
        <v>47.56</v>
      </c>
      <c r="H92" t="n">
        <v>0.64</v>
      </c>
      <c r="I92" t="n">
        <v>64</v>
      </c>
      <c r="J92" t="n">
        <v>138.6</v>
      </c>
      <c r="K92" t="n">
        <v>46.47</v>
      </c>
      <c r="L92" t="n">
        <v>5</v>
      </c>
      <c r="M92" t="n">
        <v>58</v>
      </c>
      <c r="N92" t="n">
        <v>22.13</v>
      </c>
      <c r="O92" t="n">
        <v>17327.69</v>
      </c>
      <c r="P92" t="n">
        <v>432.62</v>
      </c>
      <c r="Q92" t="n">
        <v>3549.25</v>
      </c>
      <c r="R92" t="n">
        <v>183.04</v>
      </c>
      <c r="S92" t="n">
        <v>84.39</v>
      </c>
      <c r="T92" t="n">
        <v>49205.27</v>
      </c>
      <c r="U92" t="n">
        <v>0.46</v>
      </c>
      <c r="V92" t="n">
        <v>0.93</v>
      </c>
      <c r="W92" t="n">
        <v>0.24</v>
      </c>
      <c r="X92" t="n">
        <v>2.9</v>
      </c>
      <c r="Y92" t="n">
        <v>0.5</v>
      </c>
      <c r="Z92" t="n">
        <v>10</v>
      </c>
    </row>
    <row r="93">
      <c r="A93" t="n">
        <v>5</v>
      </c>
      <c r="B93" t="n">
        <v>65</v>
      </c>
      <c r="C93" t="inlineStr">
        <is>
          <t xml:space="preserve">CONCLUIDO	</t>
        </is>
      </c>
      <c r="D93" t="n">
        <v>1.8461</v>
      </c>
      <c r="E93" t="n">
        <v>54.17</v>
      </c>
      <c r="F93" t="n">
        <v>50.44</v>
      </c>
      <c r="G93" t="n">
        <v>53.09</v>
      </c>
      <c r="H93" t="n">
        <v>0.76</v>
      </c>
      <c r="I93" t="n">
        <v>57</v>
      </c>
      <c r="J93" t="n">
        <v>139.95</v>
      </c>
      <c r="K93" t="n">
        <v>46.47</v>
      </c>
      <c r="L93" t="n">
        <v>6</v>
      </c>
      <c r="M93" t="n">
        <v>3</v>
      </c>
      <c r="N93" t="n">
        <v>22.49</v>
      </c>
      <c r="O93" t="n">
        <v>17494.97</v>
      </c>
      <c r="P93" t="n">
        <v>419.02</v>
      </c>
      <c r="Q93" t="n">
        <v>3549.29</v>
      </c>
      <c r="R93" t="n">
        <v>170.82</v>
      </c>
      <c r="S93" t="n">
        <v>84.39</v>
      </c>
      <c r="T93" t="n">
        <v>43130.58</v>
      </c>
      <c r="U93" t="n">
        <v>0.49</v>
      </c>
      <c r="V93" t="n">
        <v>0.9399999999999999</v>
      </c>
      <c r="W93" t="n">
        <v>0.3</v>
      </c>
      <c r="X93" t="n">
        <v>2.6</v>
      </c>
      <c r="Y93" t="n">
        <v>0.5</v>
      </c>
      <c r="Z93" t="n">
        <v>10</v>
      </c>
    </row>
    <row r="94">
      <c r="A94" t="n">
        <v>6</v>
      </c>
      <c r="B94" t="n">
        <v>65</v>
      </c>
      <c r="C94" t="inlineStr">
        <is>
          <t xml:space="preserve">CONCLUIDO	</t>
        </is>
      </c>
      <c r="D94" t="n">
        <v>1.8491</v>
      </c>
      <c r="E94" t="n">
        <v>54.08</v>
      </c>
      <c r="F94" t="n">
        <v>50.38</v>
      </c>
      <c r="G94" t="n">
        <v>53.97</v>
      </c>
      <c r="H94" t="n">
        <v>0.88</v>
      </c>
      <c r="I94" t="n">
        <v>56</v>
      </c>
      <c r="J94" t="n">
        <v>141.31</v>
      </c>
      <c r="K94" t="n">
        <v>46.47</v>
      </c>
      <c r="L94" t="n">
        <v>7</v>
      </c>
      <c r="M94" t="n">
        <v>0</v>
      </c>
      <c r="N94" t="n">
        <v>22.85</v>
      </c>
      <c r="O94" t="n">
        <v>17662.75</v>
      </c>
      <c r="P94" t="n">
        <v>421.95</v>
      </c>
      <c r="Q94" t="n">
        <v>3549.3</v>
      </c>
      <c r="R94" t="n">
        <v>168.72</v>
      </c>
      <c r="S94" t="n">
        <v>84.39</v>
      </c>
      <c r="T94" t="n">
        <v>42086.97</v>
      </c>
      <c r="U94" t="n">
        <v>0.5</v>
      </c>
      <c r="V94" t="n">
        <v>0.9399999999999999</v>
      </c>
      <c r="W94" t="n">
        <v>0.3</v>
      </c>
      <c r="X94" t="n">
        <v>2.55</v>
      </c>
      <c r="Y94" t="n">
        <v>0.5</v>
      </c>
      <c r="Z94" t="n">
        <v>10</v>
      </c>
    </row>
    <row r="95">
      <c r="A95" t="n">
        <v>0</v>
      </c>
      <c r="B95" t="n">
        <v>75</v>
      </c>
      <c r="C95" t="inlineStr">
        <is>
          <t xml:space="preserve">CONCLUIDO	</t>
        </is>
      </c>
      <c r="D95" t="n">
        <v>0.9320000000000001</v>
      </c>
      <c r="E95" t="n">
        <v>107.29</v>
      </c>
      <c r="F95" t="n">
        <v>83.26000000000001</v>
      </c>
      <c r="G95" t="n">
        <v>7.02</v>
      </c>
      <c r="H95" t="n">
        <v>0.12</v>
      </c>
      <c r="I95" t="n">
        <v>712</v>
      </c>
      <c r="J95" t="n">
        <v>150.44</v>
      </c>
      <c r="K95" t="n">
        <v>49.1</v>
      </c>
      <c r="L95" t="n">
        <v>1</v>
      </c>
      <c r="M95" t="n">
        <v>710</v>
      </c>
      <c r="N95" t="n">
        <v>25.34</v>
      </c>
      <c r="O95" t="n">
        <v>18787.76</v>
      </c>
      <c r="P95" t="n">
        <v>968.67</v>
      </c>
      <c r="Q95" t="n">
        <v>3549.9</v>
      </c>
      <c r="R95" t="n">
        <v>1290.55</v>
      </c>
      <c r="S95" t="n">
        <v>84.39</v>
      </c>
      <c r="T95" t="n">
        <v>599718.3</v>
      </c>
      <c r="U95" t="n">
        <v>0.07000000000000001</v>
      </c>
      <c r="V95" t="n">
        <v>0.57</v>
      </c>
      <c r="W95" t="n">
        <v>1.28</v>
      </c>
      <c r="X95" t="n">
        <v>35.42</v>
      </c>
      <c r="Y95" t="n">
        <v>0.5</v>
      </c>
      <c r="Z95" t="n">
        <v>10</v>
      </c>
    </row>
    <row r="96">
      <c r="A96" t="n">
        <v>1</v>
      </c>
      <c r="B96" t="n">
        <v>75</v>
      </c>
      <c r="C96" t="inlineStr">
        <is>
          <t xml:space="preserve">CONCLUIDO	</t>
        </is>
      </c>
      <c r="D96" t="n">
        <v>1.454</v>
      </c>
      <c r="E96" t="n">
        <v>68.78</v>
      </c>
      <c r="F96" t="n">
        <v>59.14</v>
      </c>
      <c r="G96" t="n">
        <v>14.72</v>
      </c>
      <c r="H96" t="n">
        <v>0.23</v>
      </c>
      <c r="I96" t="n">
        <v>241</v>
      </c>
      <c r="J96" t="n">
        <v>151.83</v>
      </c>
      <c r="K96" t="n">
        <v>49.1</v>
      </c>
      <c r="L96" t="n">
        <v>2</v>
      </c>
      <c r="M96" t="n">
        <v>239</v>
      </c>
      <c r="N96" t="n">
        <v>25.73</v>
      </c>
      <c r="O96" t="n">
        <v>18959.54</v>
      </c>
      <c r="P96" t="n">
        <v>663.92</v>
      </c>
      <c r="Q96" t="n">
        <v>3549.64</v>
      </c>
      <c r="R96" t="n">
        <v>468.33</v>
      </c>
      <c r="S96" t="n">
        <v>84.39</v>
      </c>
      <c r="T96" t="n">
        <v>190965.75</v>
      </c>
      <c r="U96" t="n">
        <v>0.18</v>
      </c>
      <c r="V96" t="n">
        <v>0.8</v>
      </c>
      <c r="W96" t="n">
        <v>0.53</v>
      </c>
      <c r="X96" t="n">
        <v>11.3</v>
      </c>
      <c r="Y96" t="n">
        <v>0.5</v>
      </c>
      <c r="Z96" t="n">
        <v>10</v>
      </c>
    </row>
    <row r="97">
      <c r="A97" t="n">
        <v>2</v>
      </c>
      <c r="B97" t="n">
        <v>75</v>
      </c>
      <c r="C97" t="inlineStr">
        <is>
          <t xml:space="preserve">CONCLUIDO	</t>
        </is>
      </c>
      <c r="D97" t="n">
        <v>1.6372</v>
      </c>
      <c r="E97" t="n">
        <v>61.08</v>
      </c>
      <c r="F97" t="n">
        <v>54.44</v>
      </c>
      <c r="G97" t="n">
        <v>22.84</v>
      </c>
      <c r="H97" t="n">
        <v>0.35</v>
      </c>
      <c r="I97" t="n">
        <v>143</v>
      </c>
      <c r="J97" t="n">
        <v>153.23</v>
      </c>
      <c r="K97" t="n">
        <v>49.1</v>
      </c>
      <c r="L97" t="n">
        <v>3</v>
      </c>
      <c r="M97" t="n">
        <v>141</v>
      </c>
      <c r="N97" t="n">
        <v>26.13</v>
      </c>
      <c r="O97" t="n">
        <v>19131.85</v>
      </c>
      <c r="P97" t="n">
        <v>588.78</v>
      </c>
      <c r="Q97" t="n">
        <v>3549.42</v>
      </c>
      <c r="R97" t="n">
        <v>309.04</v>
      </c>
      <c r="S97" t="n">
        <v>84.39</v>
      </c>
      <c r="T97" t="n">
        <v>111811.37</v>
      </c>
      <c r="U97" t="n">
        <v>0.27</v>
      </c>
      <c r="V97" t="n">
        <v>0.87</v>
      </c>
      <c r="W97" t="n">
        <v>0.36</v>
      </c>
      <c r="X97" t="n">
        <v>6.6</v>
      </c>
      <c r="Y97" t="n">
        <v>0.5</v>
      </c>
      <c r="Z97" t="n">
        <v>10</v>
      </c>
    </row>
    <row r="98">
      <c r="A98" t="n">
        <v>3</v>
      </c>
      <c r="B98" t="n">
        <v>75</v>
      </c>
      <c r="C98" t="inlineStr">
        <is>
          <t xml:space="preserve">CONCLUIDO	</t>
        </is>
      </c>
      <c r="D98" t="n">
        <v>1.7342</v>
      </c>
      <c r="E98" t="n">
        <v>57.66</v>
      </c>
      <c r="F98" t="n">
        <v>52.36</v>
      </c>
      <c r="G98" t="n">
        <v>31.74</v>
      </c>
      <c r="H98" t="n">
        <v>0.46</v>
      </c>
      <c r="I98" t="n">
        <v>99</v>
      </c>
      <c r="J98" t="n">
        <v>154.63</v>
      </c>
      <c r="K98" t="n">
        <v>49.1</v>
      </c>
      <c r="L98" t="n">
        <v>4</v>
      </c>
      <c r="M98" t="n">
        <v>97</v>
      </c>
      <c r="N98" t="n">
        <v>26.53</v>
      </c>
      <c r="O98" t="n">
        <v>19304.72</v>
      </c>
      <c r="P98" t="n">
        <v>543.3099999999999</v>
      </c>
      <c r="Q98" t="n">
        <v>3549.36</v>
      </c>
      <c r="R98" t="n">
        <v>238.62</v>
      </c>
      <c r="S98" t="n">
        <v>84.39</v>
      </c>
      <c r="T98" t="n">
        <v>76821.97</v>
      </c>
      <c r="U98" t="n">
        <v>0.35</v>
      </c>
      <c r="V98" t="n">
        <v>0.9</v>
      </c>
      <c r="W98" t="n">
        <v>0.29</v>
      </c>
      <c r="X98" t="n">
        <v>4.53</v>
      </c>
      <c r="Y98" t="n">
        <v>0.5</v>
      </c>
      <c r="Z98" t="n">
        <v>10</v>
      </c>
    </row>
    <row r="99">
      <c r="A99" t="n">
        <v>4</v>
      </c>
      <c r="B99" t="n">
        <v>75</v>
      </c>
      <c r="C99" t="inlineStr">
        <is>
          <t xml:space="preserve">CONCLUIDO	</t>
        </is>
      </c>
      <c r="D99" t="n">
        <v>1.7945</v>
      </c>
      <c r="E99" t="n">
        <v>55.73</v>
      </c>
      <c r="F99" t="n">
        <v>51.19</v>
      </c>
      <c r="G99" t="n">
        <v>41.5</v>
      </c>
      <c r="H99" t="n">
        <v>0.57</v>
      </c>
      <c r="I99" t="n">
        <v>74</v>
      </c>
      <c r="J99" t="n">
        <v>156.03</v>
      </c>
      <c r="K99" t="n">
        <v>49.1</v>
      </c>
      <c r="L99" t="n">
        <v>5</v>
      </c>
      <c r="M99" t="n">
        <v>72</v>
      </c>
      <c r="N99" t="n">
        <v>26.94</v>
      </c>
      <c r="O99" t="n">
        <v>19478.15</v>
      </c>
      <c r="P99" t="n">
        <v>505.6</v>
      </c>
      <c r="Q99" t="n">
        <v>3549.31</v>
      </c>
      <c r="R99" t="n">
        <v>198.67</v>
      </c>
      <c r="S99" t="n">
        <v>84.39</v>
      </c>
      <c r="T99" t="n">
        <v>56967.77</v>
      </c>
      <c r="U99" t="n">
        <v>0.42</v>
      </c>
      <c r="V99" t="n">
        <v>0.93</v>
      </c>
      <c r="W99" t="n">
        <v>0.26</v>
      </c>
      <c r="X99" t="n">
        <v>3.36</v>
      </c>
      <c r="Y99" t="n">
        <v>0.5</v>
      </c>
      <c r="Z99" t="n">
        <v>10</v>
      </c>
    </row>
    <row r="100">
      <c r="A100" t="n">
        <v>5</v>
      </c>
      <c r="B100" t="n">
        <v>75</v>
      </c>
      <c r="C100" t="inlineStr">
        <is>
          <t xml:space="preserve">CONCLUIDO	</t>
        </is>
      </c>
      <c r="D100" t="n">
        <v>1.835</v>
      </c>
      <c r="E100" t="n">
        <v>54.5</v>
      </c>
      <c r="F100" t="n">
        <v>50.45</v>
      </c>
      <c r="G100" t="n">
        <v>52.19</v>
      </c>
      <c r="H100" t="n">
        <v>0.67</v>
      </c>
      <c r="I100" t="n">
        <v>58</v>
      </c>
      <c r="J100" t="n">
        <v>157.44</v>
      </c>
      <c r="K100" t="n">
        <v>49.1</v>
      </c>
      <c r="L100" t="n">
        <v>6</v>
      </c>
      <c r="M100" t="n">
        <v>53</v>
      </c>
      <c r="N100" t="n">
        <v>27.35</v>
      </c>
      <c r="O100" t="n">
        <v>19652.13</v>
      </c>
      <c r="P100" t="n">
        <v>469.68</v>
      </c>
      <c r="Q100" t="n">
        <v>3549.34</v>
      </c>
      <c r="R100" t="n">
        <v>173.43</v>
      </c>
      <c r="S100" t="n">
        <v>84.39</v>
      </c>
      <c r="T100" t="n">
        <v>44429.27</v>
      </c>
      <c r="U100" t="n">
        <v>0.49</v>
      </c>
      <c r="V100" t="n">
        <v>0.9399999999999999</v>
      </c>
      <c r="W100" t="n">
        <v>0.24</v>
      </c>
      <c r="X100" t="n">
        <v>2.62</v>
      </c>
      <c r="Y100" t="n">
        <v>0.5</v>
      </c>
      <c r="Z100" t="n">
        <v>10</v>
      </c>
    </row>
    <row r="101">
      <c r="A101" t="n">
        <v>6</v>
      </c>
      <c r="B101" t="n">
        <v>75</v>
      </c>
      <c r="C101" t="inlineStr">
        <is>
          <t xml:space="preserve">CONCLUIDO	</t>
        </is>
      </c>
      <c r="D101" t="n">
        <v>1.8551</v>
      </c>
      <c r="E101" t="n">
        <v>53.91</v>
      </c>
      <c r="F101" t="n">
        <v>50.1</v>
      </c>
      <c r="G101" t="n">
        <v>60.12</v>
      </c>
      <c r="H101" t="n">
        <v>0.78</v>
      </c>
      <c r="I101" t="n">
        <v>50</v>
      </c>
      <c r="J101" t="n">
        <v>158.86</v>
      </c>
      <c r="K101" t="n">
        <v>49.1</v>
      </c>
      <c r="L101" t="n">
        <v>7</v>
      </c>
      <c r="M101" t="n">
        <v>9</v>
      </c>
      <c r="N101" t="n">
        <v>27.77</v>
      </c>
      <c r="O101" t="n">
        <v>19826.68</v>
      </c>
      <c r="P101" t="n">
        <v>449.21</v>
      </c>
      <c r="Q101" t="n">
        <v>3549.26</v>
      </c>
      <c r="R101" t="n">
        <v>160.16</v>
      </c>
      <c r="S101" t="n">
        <v>84.39</v>
      </c>
      <c r="T101" t="n">
        <v>37836.28</v>
      </c>
      <c r="U101" t="n">
        <v>0.53</v>
      </c>
      <c r="V101" t="n">
        <v>0.95</v>
      </c>
      <c r="W101" t="n">
        <v>0.27</v>
      </c>
      <c r="X101" t="n">
        <v>2.27</v>
      </c>
      <c r="Y101" t="n">
        <v>0.5</v>
      </c>
      <c r="Z101" t="n">
        <v>10</v>
      </c>
    </row>
    <row r="102">
      <c r="A102" t="n">
        <v>7</v>
      </c>
      <c r="B102" t="n">
        <v>75</v>
      </c>
      <c r="C102" t="inlineStr">
        <is>
          <t xml:space="preserve">CONCLUIDO	</t>
        </is>
      </c>
      <c r="D102" t="n">
        <v>1.8561</v>
      </c>
      <c r="E102" t="n">
        <v>53.88</v>
      </c>
      <c r="F102" t="n">
        <v>50.1</v>
      </c>
      <c r="G102" t="n">
        <v>61.35</v>
      </c>
      <c r="H102" t="n">
        <v>0.88</v>
      </c>
      <c r="I102" t="n">
        <v>49</v>
      </c>
      <c r="J102" t="n">
        <v>160.28</v>
      </c>
      <c r="K102" t="n">
        <v>49.1</v>
      </c>
      <c r="L102" t="n">
        <v>8</v>
      </c>
      <c r="M102" t="n">
        <v>0</v>
      </c>
      <c r="N102" t="n">
        <v>28.19</v>
      </c>
      <c r="O102" t="n">
        <v>20001.93</v>
      </c>
      <c r="P102" t="n">
        <v>451.48</v>
      </c>
      <c r="Q102" t="n">
        <v>3549.25</v>
      </c>
      <c r="R102" t="n">
        <v>159.8</v>
      </c>
      <c r="S102" t="n">
        <v>84.39</v>
      </c>
      <c r="T102" t="n">
        <v>37659.62</v>
      </c>
      <c r="U102" t="n">
        <v>0.53</v>
      </c>
      <c r="V102" t="n">
        <v>0.95</v>
      </c>
      <c r="W102" t="n">
        <v>0.28</v>
      </c>
      <c r="X102" t="n">
        <v>2.27</v>
      </c>
      <c r="Y102" t="n">
        <v>0.5</v>
      </c>
      <c r="Z102" t="n">
        <v>10</v>
      </c>
    </row>
    <row r="103">
      <c r="A103" t="n">
        <v>0</v>
      </c>
      <c r="B103" t="n">
        <v>95</v>
      </c>
      <c r="C103" t="inlineStr">
        <is>
          <t xml:space="preserve">CONCLUIDO	</t>
        </is>
      </c>
      <c r="D103" t="n">
        <v>0.7389</v>
      </c>
      <c r="E103" t="n">
        <v>135.34</v>
      </c>
      <c r="F103" t="n">
        <v>97.06</v>
      </c>
      <c r="G103" t="n">
        <v>6.05</v>
      </c>
      <c r="H103" t="n">
        <v>0.1</v>
      </c>
      <c r="I103" t="n">
        <v>962</v>
      </c>
      <c r="J103" t="n">
        <v>185.69</v>
      </c>
      <c r="K103" t="n">
        <v>53.44</v>
      </c>
      <c r="L103" t="n">
        <v>1</v>
      </c>
      <c r="M103" t="n">
        <v>960</v>
      </c>
      <c r="N103" t="n">
        <v>36.26</v>
      </c>
      <c r="O103" t="n">
        <v>23136.14</v>
      </c>
      <c r="P103" t="n">
        <v>1302.2</v>
      </c>
      <c r="Q103" t="n">
        <v>3550.4</v>
      </c>
      <c r="R103" t="n">
        <v>1762.35</v>
      </c>
      <c r="S103" t="n">
        <v>84.39</v>
      </c>
      <c r="T103" t="n">
        <v>834372.01</v>
      </c>
      <c r="U103" t="n">
        <v>0.05</v>
      </c>
      <c r="V103" t="n">
        <v>0.49</v>
      </c>
      <c r="W103" t="n">
        <v>1.7</v>
      </c>
      <c r="X103" t="n">
        <v>49.22</v>
      </c>
      <c r="Y103" t="n">
        <v>0.5</v>
      </c>
      <c r="Z103" t="n">
        <v>10</v>
      </c>
    </row>
    <row r="104">
      <c r="A104" t="n">
        <v>1</v>
      </c>
      <c r="B104" t="n">
        <v>95</v>
      </c>
      <c r="C104" t="inlineStr">
        <is>
          <t xml:space="preserve">CONCLUIDO	</t>
        </is>
      </c>
      <c r="D104" t="n">
        <v>1.331</v>
      </c>
      <c r="E104" t="n">
        <v>75.13</v>
      </c>
      <c r="F104" t="n">
        <v>61.72</v>
      </c>
      <c r="G104" t="n">
        <v>12.6</v>
      </c>
      <c r="H104" t="n">
        <v>0.19</v>
      </c>
      <c r="I104" t="n">
        <v>294</v>
      </c>
      <c r="J104" t="n">
        <v>187.21</v>
      </c>
      <c r="K104" t="n">
        <v>53.44</v>
      </c>
      <c r="L104" t="n">
        <v>2</v>
      </c>
      <c r="M104" t="n">
        <v>292</v>
      </c>
      <c r="N104" t="n">
        <v>36.77</v>
      </c>
      <c r="O104" t="n">
        <v>23322.88</v>
      </c>
      <c r="P104" t="n">
        <v>807.8099999999999</v>
      </c>
      <c r="Q104" t="n">
        <v>3549.45</v>
      </c>
      <c r="R104" t="n">
        <v>556.36</v>
      </c>
      <c r="S104" t="n">
        <v>84.39</v>
      </c>
      <c r="T104" t="n">
        <v>234714.79</v>
      </c>
      <c r="U104" t="n">
        <v>0.15</v>
      </c>
      <c r="V104" t="n">
        <v>0.77</v>
      </c>
      <c r="W104" t="n">
        <v>0.61</v>
      </c>
      <c r="X104" t="n">
        <v>13.89</v>
      </c>
      <c r="Y104" t="n">
        <v>0.5</v>
      </c>
      <c r="Z104" t="n">
        <v>10</v>
      </c>
    </row>
    <row r="105">
      <c r="A105" t="n">
        <v>2</v>
      </c>
      <c r="B105" t="n">
        <v>95</v>
      </c>
      <c r="C105" t="inlineStr">
        <is>
          <t xml:space="preserve">CONCLUIDO	</t>
        </is>
      </c>
      <c r="D105" t="n">
        <v>1.5438</v>
      </c>
      <c r="E105" t="n">
        <v>64.77</v>
      </c>
      <c r="F105" t="n">
        <v>55.87</v>
      </c>
      <c r="G105" t="n">
        <v>19.38</v>
      </c>
      <c r="H105" t="n">
        <v>0.28</v>
      </c>
      <c r="I105" t="n">
        <v>173</v>
      </c>
      <c r="J105" t="n">
        <v>188.73</v>
      </c>
      <c r="K105" t="n">
        <v>53.44</v>
      </c>
      <c r="L105" t="n">
        <v>3</v>
      </c>
      <c r="M105" t="n">
        <v>171</v>
      </c>
      <c r="N105" t="n">
        <v>37.29</v>
      </c>
      <c r="O105" t="n">
        <v>23510.33</v>
      </c>
      <c r="P105" t="n">
        <v>713.9</v>
      </c>
      <c r="Q105" t="n">
        <v>3549.45</v>
      </c>
      <c r="R105" t="n">
        <v>357.48</v>
      </c>
      <c r="S105" t="n">
        <v>84.39</v>
      </c>
      <c r="T105" t="n">
        <v>135879.54</v>
      </c>
      <c r="U105" t="n">
        <v>0.24</v>
      </c>
      <c r="V105" t="n">
        <v>0.85</v>
      </c>
      <c r="W105" t="n">
        <v>0.41</v>
      </c>
      <c r="X105" t="n">
        <v>8.029999999999999</v>
      </c>
      <c r="Y105" t="n">
        <v>0.5</v>
      </c>
      <c r="Z105" t="n">
        <v>10</v>
      </c>
    </row>
    <row r="106">
      <c r="A106" t="n">
        <v>3</v>
      </c>
      <c r="B106" t="n">
        <v>95</v>
      </c>
      <c r="C106" t="inlineStr">
        <is>
          <t xml:space="preserve">CONCLUIDO	</t>
        </is>
      </c>
      <c r="D106" t="n">
        <v>1.6559</v>
      </c>
      <c r="E106" t="n">
        <v>60.39</v>
      </c>
      <c r="F106" t="n">
        <v>53.42</v>
      </c>
      <c r="G106" t="n">
        <v>26.49</v>
      </c>
      <c r="H106" t="n">
        <v>0.37</v>
      </c>
      <c r="I106" t="n">
        <v>121</v>
      </c>
      <c r="J106" t="n">
        <v>190.25</v>
      </c>
      <c r="K106" t="n">
        <v>53.44</v>
      </c>
      <c r="L106" t="n">
        <v>4</v>
      </c>
      <c r="M106" t="n">
        <v>119</v>
      </c>
      <c r="N106" t="n">
        <v>37.82</v>
      </c>
      <c r="O106" t="n">
        <v>23698.48</v>
      </c>
      <c r="P106" t="n">
        <v>665.05</v>
      </c>
      <c r="Q106" t="n">
        <v>3549.48</v>
      </c>
      <c r="R106" t="n">
        <v>274.07</v>
      </c>
      <c r="S106" t="n">
        <v>84.39</v>
      </c>
      <c r="T106" t="n">
        <v>94433.92</v>
      </c>
      <c r="U106" t="n">
        <v>0.31</v>
      </c>
      <c r="V106" t="n">
        <v>0.89</v>
      </c>
      <c r="W106" t="n">
        <v>0.34</v>
      </c>
      <c r="X106" t="n">
        <v>5.58</v>
      </c>
      <c r="Y106" t="n">
        <v>0.5</v>
      </c>
      <c r="Z106" t="n">
        <v>10</v>
      </c>
    </row>
    <row r="107">
      <c r="A107" t="n">
        <v>4</v>
      </c>
      <c r="B107" t="n">
        <v>95</v>
      </c>
      <c r="C107" t="inlineStr">
        <is>
          <t xml:space="preserve">CONCLUIDO	</t>
        </is>
      </c>
      <c r="D107" t="n">
        <v>1.7265</v>
      </c>
      <c r="E107" t="n">
        <v>57.92</v>
      </c>
      <c r="F107" t="n">
        <v>52.03</v>
      </c>
      <c r="G107" t="n">
        <v>33.93</v>
      </c>
      <c r="H107" t="n">
        <v>0.46</v>
      </c>
      <c r="I107" t="n">
        <v>92</v>
      </c>
      <c r="J107" t="n">
        <v>191.78</v>
      </c>
      <c r="K107" t="n">
        <v>53.44</v>
      </c>
      <c r="L107" t="n">
        <v>5</v>
      </c>
      <c r="M107" t="n">
        <v>90</v>
      </c>
      <c r="N107" t="n">
        <v>38.35</v>
      </c>
      <c r="O107" t="n">
        <v>23887.36</v>
      </c>
      <c r="P107" t="n">
        <v>630.67</v>
      </c>
      <c r="Q107" t="n">
        <v>3549.31</v>
      </c>
      <c r="R107" t="n">
        <v>227.1</v>
      </c>
      <c r="S107" t="n">
        <v>84.39</v>
      </c>
      <c r="T107" t="n">
        <v>71096.71000000001</v>
      </c>
      <c r="U107" t="n">
        <v>0.37</v>
      </c>
      <c r="V107" t="n">
        <v>0.91</v>
      </c>
      <c r="W107" t="n">
        <v>0.29</v>
      </c>
      <c r="X107" t="n">
        <v>4.2</v>
      </c>
      <c r="Y107" t="n">
        <v>0.5</v>
      </c>
      <c r="Z107" t="n">
        <v>10</v>
      </c>
    </row>
    <row r="108">
      <c r="A108" t="n">
        <v>5</v>
      </c>
      <c r="B108" t="n">
        <v>95</v>
      </c>
      <c r="C108" t="inlineStr">
        <is>
          <t xml:space="preserve">CONCLUIDO	</t>
        </is>
      </c>
      <c r="D108" t="n">
        <v>1.7758</v>
      </c>
      <c r="E108" t="n">
        <v>56.31</v>
      </c>
      <c r="F108" t="n">
        <v>51.13</v>
      </c>
      <c r="G108" t="n">
        <v>42.02</v>
      </c>
      <c r="H108" t="n">
        <v>0.55</v>
      </c>
      <c r="I108" t="n">
        <v>73</v>
      </c>
      <c r="J108" t="n">
        <v>193.32</v>
      </c>
      <c r="K108" t="n">
        <v>53.44</v>
      </c>
      <c r="L108" t="n">
        <v>6</v>
      </c>
      <c r="M108" t="n">
        <v>71</v>
      </c>
      <c r="N108" t="n">
        <v>38.89</v>
      </c>
      <c r="O108" t="n">
        <v>24076.95</v>
      </c>
      <c r="P108" t="n">
        <v>600.88</v>
      </c>
      <c r="Q108" t="n">
        <v>3549.32</v>
      </c>
      <c r="R108" t="n">
        <v>196.74</v>
      </c>
      <c r="S108" t="n">
        <v>84.39</v>
      </c>
      <c r="T108" t="n">
        <v>56008.36</v>
      </c>
      <c r="U108" t="n">
        <v>0.43</v>
      </c>
      <c r="V108" t="n">
        <v>0.93</v>
      </c>
      <c r="W108" t="n">
        <v>0.25</v>
      </c>
      <c r="X108" t="n">
        <v>3.3</v>
      </c>
      <c r="Y108" t="n">
        <v>0.5</v>
      </c>
      <c r="Z108" t="n">
        <v>10</v>
      </c>
    </row>
    <row r="109">
      <c r="A109" t="n">
        <v>6</v>
      </c>
      <c r="B109" t="n">
        <v>95</v>
      </c>
      <c r="C109" t="inlineStr">
        <is>
          <t xml:space="preserve">CONCLUIDO	</t>
        </is>
      </c>
      <c r="D109" t="n">
        <v>1.8105</v>
      </c>
      <c r="E109" t="n">
        <v>55.23</v>
      </c>
      <c r="F109" t="n">
        <v>50.53</v>
      </c>
      <c r="G109" t="n">
        <v>50.53</v>
      </c>
      <c r="H109" t="n">
        <v>0.64</v>
      </c>
      <c r="I109" t="n">
        <v>60</v>
      </c>
      <c r="J109" t="n">
        <v>194.86</v>
      </c>
      <c r="K109" t="n">
        <v>53.44</v>
      </c>
      <c r="L109" t="n">
        <v>7</v>
      </c>
      <c r="M109" t="n">
        <v>58</v>
      </c>
      <c r="N109" t="n">
        <v>39.43</v>
      </c>
      <c r="O109" t="n">
        <v>24267.28</v>
      </c>
      <c r="P109" t="n">
        <v>575.01</v>
      </c>
      <c r="Q109" t="n">
        <v>3549.34</v>
      </c>
      <c r="R109" t="n">
        <v>176.46</v>
      </c>
      <c r="S109" t="n">
        <v>84.39</v>
      </c>
      <c r="T109" t="n">
        <v>45936.22</v>
      </c>
      <c r="U109" t="n">
        <v>0.48</v>
      </c>
      <c r="V109" t="n">
        <v>0.9399999999999999</v>
      </c>
      <c r="W109" t="n">
        <v>0.23</v>
      </c>
      <c r="X109" t="n">
        <v>2.7</v>
      </c>
      <c r="Y109" t="n">
        <v>0.5</v>
      </c>
      <c r="Z109" t="n">
        <v>10</v>
      </c>
    </row>
    <row r="110">
      <c r="A110" t="n">
        <v>7</v>
      </c>
      <c r="B110" t="n">
        <v>95</v>
      </c>
      <c r="C110" t="inlineStr">
        <is>
          <t xml:space="preserve">CONCLUIDO	</t>
        </is>
      </c>
      <c r="D110" t="n">
        <v>1.8364</v>
      </c>
      <c r="E110" t="n">
        <v>54.45</v>
      </c>
      <c r="F110" t="n">
        <v>50.09</v>
      </c>
      <c r="G110" t="n">
        <v>58.93</v>
      </c>
      <c r="H110" t="n">
        <v>0.72</v>
      </c>
      <c r="I110" t="n">
        <v>51</v>
      </c>
      <c r="J110" t="n">
        <v>196.41</v>
      </c>
      <c r="K110" t="n">
        <v>53.44</v>
      </c>
      <c r="L110" t="n">
        <v>8</v>
      </c>
      <c r="M110" t="n">
        <v>49</v>
      </c>
      <c r="N110" t="n">
        <v>39.98</v>
      </c>
      <c r="O110" t="n">
        <v>24458.36</v>
      </c>
      <c r="P110" t="n">
        <v>548.21</v>
      </c>
      <c r="Q110" t="n">
        <v>3549.29</v>
      </c>
      <c r="R110" t="n">
        <v>161.34</v>
      </c>
      <c r="S110" t="n">
        <v>84.39</v>
      </c>
      <c r="T110" t="n">
        <v>38420.6</v>
      </c>
      <c r="U110" t="n">
        <v>0.52</v>
      </c>
      <c r="V110" t="n">
        <v>0.95</v>
      </c>
      <c r="W110" t="n">
        <v>0.22</v>
      </c>
      <c r="X110" t="n">
        <v>2.26</v>
      </c>
      <c r="Y110" t="n">
        <v>0.5</v>
      </c>
      <c r="Z110" t="n">
        <v>10</v>
      </c>
    </row>
    <row r="111">
      <c r="A111" t="n">
        <v>8</v>
      </c>
      <c r="B111" t="n">
        <v>95</v>
      </c>
      <c r="C111" t="inlineStr">
        <is>
          <t xml:space="preserve">CONCLUIDO	</t>
        </is>
      </c>
      <c r="D111" t="n">
        <v>1.849</v>
      </c>
      <c r="E111" t="n">
        <v>54.08</v>
      </c>
      <c r="F111" t="n">
        <v>50.02</v>
      </c>
      <c r="G111" t="n">
        <v>69.79000000000001</v>
      </c>
      <c r="H111" t="n">
        <v>0.8100000000000001</v>
      </c>
      <c r="I111" t="n">
        <v>43</v>
      </c>
      <c r="J111" t="n">
        <v>197.97</v>
      </c>
      <c r="K111" t="n">
        <v>53.44</v>
      </c>
      <c r="L111" t="n">
        <v>9</v>
      </c>
      <c r="M111" t="n">
        <v>40</v>
      </c>
      <c r="N111" t="n">
        <v>40.53</v>
      </c>
      <c r="O111" t="n">
        <v>24650.18</v>
      </c>
      <c r="P111" t="n">
        <v>526.09</v>
      </c>
      <c r="Q111" t="n">
        <v>3549.27</v>
      </c>
      <c r="R111" t="n">
        <v>160.49</v>
      </c>
      <c r="S111" t="n">
        <v>84.39</v>
      </c>
      <c r="T111" t="n">
        <v>38036.81</v>
      </c>
      <c r="U111" t="n">
        <v>0.53</v>
      </c>
      <c r="V111" t="n">
        <v>0.95</v>
      </c>
      <c r="W111" t="n">
        <v>0.18</v>
      </c>
      <c r="X111" t="n">
        <v>2.18</v>
      </c>
      <c r="Y111" t="n">
        <v>0.5</v>
      </c>
      <c r="Z111" t="n">
        <v>10</v>
      </c>
    </row>
    <row r="112">
      <c r="A112" t="n">
        <v>9</v>
      </c>
      <c r="B112" t="n">
        <v>95</v>
      </c>
      <c r="C112" t="inlineStr">
        <is>
          <t xml:space="preserve">CONCLUIDO	</t>
        </is>
      </c>
      <c r="D112" t="n">
        <v>1.8679</v>
      </c>
      <c r="E112" t="n">
        <v>53.53</v>
      </c>
      <c r="F112" t="n">
        <v>49.61</v>
      </c>
      <c r="G112" t="n">
        <v>76.33</v>
      </c>
      <c r="H112" t="n">
        <v>0.89</v>
      </c>
      <c r="I112" t="n">
        <v>39</v>
      </c>
      <c r="J112" t="n">
        <v>199.53</v>
      </c>
      <c r="K112" t="n">
        <v>53.44</v>
      </c>
      <c r="L112" t="n">
        <v>10</v>
      </c>
      <c r="M112" t="n">
        <v>7</v>
      </c>
      <c r="N112" t="n">
        <v>41.1</v>
      </c>
      <c r="O112" t="n">
        <v>24842.77</v>
      </c>
      <c r="P112" t="n">
        <v>507.36</v>
      </c>
      <c r="Q112" t="n">
        <v>3549.26</v>
      </c>
      <c r="R112" t="n">
        <v>144.07</v>
      </c>
      <c r="S112" t="n">
        <v>84.39</v>
      </c>
      <c r="T112" t="n">
        <v>29845.25</v>
      </c>
      <c r="U112" t="n">
        <v>0.59</v>
      </c>
      <c r="V112" t="n">
        <v>0.96</v>
      </c>
      <c r="W112" t="n">
        <v>0.24</v>
      </c>
      <c r="X112" t="n">
        <v>1.78</v>
      </c>
      <c r="Y112" t="n">
        <v>0.5</v>
      </c>
      <c r="Z112" t="n">
        <v>10</v>
      </c>
    </row>
    <row r="113">
      <c r="A113" t="n">
        <v>10</v>
      </c>
      <c r="B113" t="n">
        <v>95</v>
      </c>
      <c r="C113" t="inlineStr">
        <is>
          <t xml:space="preserve">CONCLUIDO	</t>
        </is>
      </c>
      <c r="D113" t="n">
        <v>1.8674</v>
      </c>
      <c r="E113" t="n">
        <v>53.55</v>
      </c>
      <c r="F113" t="n">
        <v>49.63</v>
      </c>
      <c r="G113" t="n">
        <v>76.36</v>
      </c>
      <c r="H113" t="n">
        <v>0.97</v>
      </c>
      <c r="I113" t="n">
        <v>39</v>
      </c>
      <c r="J113" t="n">
        <v>201.1</v>
      </c>
      <c r="K113" t="n">
        <v>53.44</v>
      </c>
      <c r="L113" t="n">
        <v>11</v>
      </c>
      <c r="M113" t="n">
        <v>0</v>
      </c>
      <c r="N113" t="n">
        <v>41.66</v>
      </c>
      <c r="O113" t="n">
        <v>25036.12</v>
      </c>
      <c r="P113" t="n">
        <v>510.39</v>
      </c>
      <c r="Q113" t="n">
        <v>3549.25</v>
      </c>
      <c r="R113" t="n">
        <v>144.38</v>
      </c>
      <c r="S113" t="n">
        <v>84.39</v>
      </c>
      <c r="T113" t="n">
        <v>30001.59</v>
      </c>
      <c r="U113" t="n">
        <v>0.58</v>
      </c>
      <c r="V113" t="n">
        <v>0.95</v>
      </c>
      <c r="W113" t="n">
        <v>0.25</v>
      </c>
      <c r="X113" t="n">
        <v>1.8</v>
      </c>
      <c r="Y113" t="n">
        <v>0.5</v>
      </c>
      <c r="Z113" t="n">
        <v>10</v>
      </c>
    </row>
    <row r="114">
      <c r="A114" t="n">
        <v>0</v>
      </c>
      <c r="B114" t="n">
        <v>55</v>
      </c>
      <c r="C114" t="inlineStr">
        <is>
          <t xml:space="preserve">CONCLUIDO	</t>
        </is>
      </c>
      <c r="D114" t="n">
        <v>1.1438</v>
      </c>
      <c r="E114" t="n">
        <v>87.43000000000001</v>
      </c>
      <c r="F114" t="n">
        <v>72.98999999999999</v>
      </c>
      <c r="G114" t="n">
        <v>8.470000000000001</v>
      </c>
      <c r="H114" t="n">
        <v>0.15</v>
      </c>
      <c r="I114" t="n">
        <v>517</v>
      </c>
      <c r="J114" t="n">
        <v>116.05</v>
      </c>
      <c r="K114" t="n">
        <v>43.4</v>
      </c>
      <c r="L114" t="n">
        <v>1</v>
      </c>
      <c r="M114" t="n">
        <v>515</v>
      </c>
      <c r="N114" t="n">
        <v>16.65</v>
      </c>
      <c r="O114" t="n">
        <v>14546.17</v>
      </c>
      <c r="P114" t="n">
        <v>706.79</v>
      </c>
      <c r="Q114" t="n">
        <v>3549.63</v>
      </c>
      <c r="R114" t="n">
        <v>940.09</v>
      </c>
      <c r="S114" t="n">
        <v>84.39</v>
      </c>
      <c r="T114" t="n">
        <v>425465.71</v>
      </c>
      <c r="U114" t="n">
        <v>0.09</v>
      </c>
      <c r="V114" t="n">
        <v>0.65</v>
      </c>
      <c r="W114" t="n">
        <v>0.97</v>
      </c>
      <c r="X114" t="n">
        <v>25.16</v>
      </c>
      <c r="Y114" t="n">
        <v>0.5</v>
      </c>
      <c r="Z114" t="n">
        <v>10</v>
      </c>
    </row>
    <row r="115">
      <c r="A115" t="n">
        <v>1</v>
      </c>
      <c r="B115" t="n">
        <v>55</v>
      </c>
      <c r="C115" t="inlineStr">
        <is>
          <t xml:space="preserve">CONCLUIDO	</t>
        </is>
      </c>
      <c r="D115" t="n">
        <v>1.583</v>
      </c>
      <c r="E115" t="n">
        <v>63.17</v>
      </c>
      <c r="F115" t="n">
        <v>56.6</v>
      </c>
      <c r="G115" t="n">
        <v>18.06</v>
      </c>
      <c r="H115" t="n">
        <v>0.3</v>
      </c>
      <c r="I115" t="n">
        <v>188</v>
      </c>
      <c r="J115" t="n">
        <v>117.34</v>
      </c>
      <c r="K115" t="n">
        <v>43.4</v>
      </c>
      <c r="L115" t="n">
        <v>2</v>
      </c>
      <c r="M115" t="n">
        <v>186</v>
      </c>
      <c r="N115" t="n">
        <v>16.94</v>
      </c>
      <c r="O115" t="n">
        <v>14705.49</v>
      </c>
      <c r="P115" t="n">
        <v>517.39</v>
      </c>
      <c r="Q115" t="n">
        <v>3549.44</v>
      </c>
      <c r="R115" t="n">
        <v>382.19</v>
      </c>
      <c r="S115" t="n">
        <v>84.39</v>
      </c>
      <c r="T115" t="n">
        <v>148159.16</v>
      </c>
      <c r="U115" t="n">
        <v>0.22</v>
      </c>
      <c r="V115" t="n">
        <v>0.84</v>
      </c>
      <c r="W115" t="n">
        <v>0.44</v>
      </c>
      <c r="X115" t="n">
        <v>8.76</v>
      </c>
      <c r="Y115" t="n">
        <v>0.5</v>
      </c>
      <c r="Z115" t="n">
        <v>10</v>
      </c>
    </row>
    <row r="116">
      <c r="A116" t="n">
        <v>2</v>
      </c>
      <c r="B116" t="n">
        <v>55</v>
      </c>
      <c r="C116" t="inlineStr">
        <is>
          <t xml:space="preserve">CONCLUIDO	</t>
        </is>
      </c>
      <c r="D116" t="n">
        <v>1.7389</v>
      </c>
      <c r="E116" t="n">
        <v>57.51</v>
      </c>
      <c r="F116" t="n">
        <v>52.82</v>
      </c>
      <c r="G116" t="n">
        <v>29.08</v>
      </c>
      <c r="H116" t="n">
        <v>0.45</v>
      </c>
      <c r="I116" t="n">
        <v>109</v>
      </c>
      <c r="J116" t="n">
        <v>118.63</v>
      </c>
      <c r="K116" t="n">
        <v>43.4</v>
      </c>
      <c r="L116" t="n">
        <v>3</v>
      </c>
      <c r="M116" t="n">
        <v>107</v>
      </c>
      <c r="N116" t="n">
        <v>17.23</v>
      </c>
      <c r="O116" t="n">
        <v>14865.24</v>
      </c>
      <c r="P116" t="n">
        <v>450.15</v>
      </c>
      <c r="Q116" t="n">
        <v>3549.26</v>
      </c>
      <c r="R116" t="n">
        <v>253.98</v>
      </c>
      <c r="S116" t="n">
        <v>84.39</v>
      </c>
      <c r="T116" t="n">
        <v>84450.35000000001</v>
      </c>
      <c r="U116" t="n">
        <v>0.33</v>
      </c>
      <c r="V116" t="n">
        <v>0.9</v>
      </c>
      <c r="W116" t="n">
        <v>0.32</v>
      </c>
      <c r="X116" t="n">
        <v>4.99</v>
      </c>
      <c r="Y116" t="n">
        <v>0.5</v>
      </c>
      <c r="Z116" t="n">
        <v>10</v>
      </c>
    </row>
    <row r="117">
      <c r="A117" t="n">
        <v>3</v>
      </c>
      <c r="B117" t="n">
        <v>55</v>
      </c>
      <c r="C117" t="inlineStr">
        <is>
          <t xml:space="preserve">CONCLUIDO	</t>
        </is>
      </c>
      <c r="D117" t="n">
        <v>1.8165</v>
      </c>
      <c r="E117" t="n">
        <v>55.05</v>
      </c>
      <c r="F117" t="n">
        <v>51.2</v>
      </c>
      <c r="G117" t="n">
        <v>41.51</v>
      </c>
      <c r="H117" t="n">
        <v>0.59</v>
      </c>
      <c r="I117" t="n">
        <v>74</v>
      </c>
      <c r="J117" t="n">
        <v>119.93</v>
      </c>
      <c r="K117" t="n">
        <v>43.4</v>
      </c>
      <c r="L117" t="n">
        <v>4</v>
      </c>
      <c r="M117" t="n">
        <v>62</v>
      </c>
      <c r="N117" t="n">
        <v>17.53</v>
      </c>
      <c r="O117" t="n">
        <v>15025.44</v>
      </c>
      <c r="P117" t="n">
        <v>400.48</v>
      </c>
      <c r="Q117" t="n">
        <v>3549.37</v>
      </c>
      <c r="R117" t="n">
        <v>198.76</v>
      </c>
      <c r="S117" t="n">
        <v>84.39</v>
      </c>
      <c r="T117" t="n">
        <v>57015.85</v>
      </c>
      <c r="U117" t="n">
        <v>0.42</v>
      </c>
      <c r="V117" t="n">
        <v>0.93</v>
      </c>
      <c r="W117" t="n">
        <v>0.27</v>
      </c>
      <c r="X117" t="n">
        <v>3.37</v>
      </c>
      <c r="Y117" t="n">
        <v>0.5</v>
      </c>
      <c r="Z117" t="n">
        <v>10</v>
      </c>
    </row>
    <row r="118">
      <c r="A118" t="n">
        <v>4</v>
      </c>
      <c r="B118" t="n">
        <v>55</v>
      </c>
      <c r="C118" t="inlineStr">
        <is>
          <t xml:space="preserve">CONCLUIDO	</t>
        </is>
      </c>
      <c r="D118" t="n">
        <v>1.8319</v>
      </c>
      <c r="E118" t="n">
        <v>54.59</v>
      </c>
      <c r="F118" t="n">
        <v>50.9</v>
      </c>
      <c r="G118" t="n">
        <v>45.58</v>
      </c>
      <c r="H118" t="n">
        <v>0.73</v>
      </c>
      <c r="I118" t="n">
        <v>67</v>
      </c>
      <c r="J118" t="n">
        <v>121.23</v>
      </c>
      <c r="K118" t="n">
        <v>43.4</v>
      </c>
      <c r="L118" t="n">
        <v>5</v>
      </c>
      <c r="M118" t="n">
        <v>1</v>
      </c>
      <c r="N118" t="n">
        <v>17.83</v>
      </c>
      <c r="O118" t="n">
        <v>15186.08</v>
      </c>
      <c r="P118" t="n">
        <v>389.29</v>
      </c>
      <c r="Q118" t="n">
        <v>3549.36</v>
      </c>
      <c r="R118" t="n">
        <v>186.13</v>
      </c>
      <c r="S118" t="n">
        <v>84.39</v>
      </c>
      <c r="T118" t="n">
        <v>50732.9</v>
      </c>
      <c r="U118" t="n">
        <v>0.45</v>
      </c>
      <c r="V118" t="n">
        <v>0.93</v>
      </c>
      <c r="W118" t="n">
        <v>0.33</v>
      </c>
      <c r="X118" t="n">
        <v>3.07</v>
      </c>
      <c r="Y118" t="n">
        <v>0.5</v>
      </c>
      <c r="Z118" t="n">
        <v>10</v>
      </c>
    </row>
    <row r="119">
      <c r="A119" t="n">
        <v>5</v>
      </c>
      <c r="B119" t="n">
        <v>55</v>
      </c>
      <c r="C119" t="inlineStr">
        <is>
          <t xml:space="preserve">CONCLUIDO	</t>
        </is>
      </c>
      <c r="D119" t="n">
        <v>1.8348</v>
      </c>
      <c r="E119" t="n">
        <v>54.5</v>
      </c>
      <c r="F119" t="n">
        <v>50.84</v>
      </c>
      <c r="G119" t="n">
        <v>46.22</v>
      </c>
      <c r="H119" t="n">
        <v>0.86</v>
      </c>
      <c r="I119" t="n">
        <v>66</v>
      </c>
      <c r="J119" t="n">
        <v>122.54</v>
      </c>
      <c r="K119" t="n">
        <v>43.4</v>
      </c>
      <c r="L119" t="n">
        <v>6</v>
      </c>
      <c r="M119" t="n">
        <v>0</v>
      </c>
      <c r="N119" t="n">
        <v>18.14</v>
      </c>
      <c r="O119" t="n">
        <v>15347.16</v>
      </c>
      <c r="P119" t="n">
        <v>392.63</v>
      </c>
      <c r="Q119" t="n">
        <v>3549.36</v>
      </c>
      <c r="R119" t="n">
        <v>184.11</v>
      </c>
      <c r="S119" t="n">
        <v>84.39</v>
      </c>
      <c r="T119" t="n">
        <v>49730.36</v>
      </c>
      <c r="U119" t="n">
        <v>0.46</v>
      </c>
      <c r="V119" t="n">
        <v>0.93</v>
      </c>
      <c r="W119" t="n">
        <v>0.33</v>
      </c>
      <c r="X119" t="n">
        <v>3.01</v>
      </c>
      <c r="Y119" t="n">
        <v>0.5</v>
      </c>
      <c r="Z119" t="n">
        <v>10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A1:C124"/>
  <sheetViews>
    <sheetView workbookViewId="0">
      <selection activeCell="A1" sqref="A1"/>
    </sheetView>
  </sheetViews>
  <sheetFormatPr baseColWidth="8" defaultRowHeight="15"/>
  <sheetData>
    <row r="1">
      <c r="A1" t="inlineStr">
        <is>
          <t>Selecione o eixo X:</t>
        </is>
      </c>
    </row>
    <row r="2">
      <c r="A2" t="inlineStr">
        <is>
          <t>Selecione o eixo Y:</t>
        </is>
      </c>
    </row>
    <row r="3">
      <c r="A3" t="inlineStr">
        <is>
          <t>Selecione o eixo Z:</t>
        </is>
      </c>
    </row>
    <row r="6">
      <c r="A6" t="inlineStr">
        <is>
          <t>Eixo X</t>
        </is>
      </c>
      <c r="B6" t="inlineStr">
        <is>
          <t>Eixo Y</t>
        </is>
      </c>
      <c r="C6" t="inlineStr">
        <is>
          <t>Eixo Z</t>
        </is>
      </c>
    </row>
    <row r="7">
      <c r="A7">
        <f>INDEX(resultados!$A$2:$ZZ$119, 1, MATCH($B$1, resultados!$A$1:$ZZ$1, 0))</f>
        <v/>
      </c>
      <c r="B7">
        <f>INDEX(resultados!$A$2:$ZZ$119, 1, MATCH($B$2, resultados!$A$1:$ZZ$1, 0))</f>
        <v/>
      </c>
      <c r="C7">
        <f>INDEX(resultados!$A$2:$ZZ$119, 1, MATCH($B$3, resultados!$A$1:$ZZ$1, 0))</f>
        <v/>
      </c>
    </row>
    <row r="8">
      <c r="A8">
        <f>INDEX(resultados!$A$2:$ZZ$119, 2, MATCH($B$1, resultados!$A$1:$ZZ$1, 0))</f>
        <v/>
      </c>
      <c r="B8">
        <f>INDEX(resultados!$A$2:$ZZ$119, 2, MATCH($B$2, resultados!$A$1:$ZZ$1, 0))</f>
        <v/>
      </c>
      <c r="C8">
        <f>INDEX(resultados!$A$2:$ZZ$119, 2, MATCH($B$3, resultados!$A$1:$ZZ$1, 0))</f>
        <v/>
      </c>
    </row>
    <row r="9">
      <c r="A9">
        <f>INDEX(resultados!$A$2:$ZZ$119, 3, MATCH($B$1, resultados!$A$1:$ZZ$1, 0))</f>
        <v/>
      </c>
      <c r="B9">
        <f>INDEX(resultados!$A$2:$ZZ$119, 3, MATCH($B$2, resultados!$A$1:$ZZ$1, 0))</f>
        <v/>
      </c>
      <c r="C9">
        <f>INDEX(resultados!$A$2:$ZZ$119, 3, MATCH($B$3, resultados!$A$1:$ZZ$1, 0))</f>
        <v/>
      </c>
    </row>
    <row r="10">
      <c r="A10">
        <f>INDEX(resultados!$A$2:$ZZ$119, 4, MATCH($B$1, resultados!$A$1:$ZZ$1, 0))</f>
        <v/>
      </c>
      <c r="B10">
        <f>INDEX(resultados!$A$2:$ZZ$119, 4, MATCH($B$2, resultados!$A$1:$ZZ$1, 0))</f>
        <v/>
      </c>
      <c r="C10">
        <f>INDEX(resultados!$A$2:$ZZ$119, 4, MATCH($B$3, resultados!$A$1:$ZZ$1, 0))</f>
        <v/>
      </c>
    </row>
    <row r="11">
      <c r="A11">
        <f>INDEX(resultados!$A$2:$ZZ$119, 5, MATCH($B$1, resultados!$A$1:$ZZ$1, 0))</f>
        <v/>
      </c>
      <c r="B11">
        <f>INDEX(resultados!$A$2:$ZZ$119, 5, MATCH($B$2, resultados!$A$1:$ZZ$1, 0))</f>
        <v/>
      </c>
      <c r="C11">
        <f>INDEX(resultados!$A$2:$ZZ$119, 5, MATCH($B$3, resultados!$A$1:$ZZ$1, 0))</f>
        <v/>
      </c>
    </row>
    <row r="12">
      <c r="A12">
        <f>INDEX(resultados!$A$2:$ZZ$119, 6, MATCH($B$1, resultados!$A$1:$ZZ$1, 0))</f>
        <v/>
      </c>
      <c r="B12">
        <f>INDEX(resultados!$A$2:$ZZ$119, 6, MATCH($B$2, resultados!$A$1:$ZZ$1, 0))</f>
        <v/>
      </c>
      <c r="C12">
        <f>INDEX(resultados!$A$2:$ZZ$119, 6, MATCH($B$3, resultados!$A$1:$ZZ$1, 0))</f>
        <v/>
      </c>
    </row>
    <row r="13">
      <c r="A13">
        <f>INDEX(resultados!$A$2:$ZZ$119, 7, MATCH($B$1, resultados!$A$1:$ZZ$1, 0))</f>
        <v/>
      </c>
      <c r="B13">
        <f>INDEX(resultados!$A$2:$ZZ$119, 7, MATCH($B$2, resultados!$A$1:$ZZ$1, 0))</f>
        <v/>
      </c>
      <c r="C13">
        <f>INDEX(resultados!$A$2:$ZZ$119, 7, MATCH($B$3, resultados!$A$1:$ZZ$1, 0))</f>
        <v/>
      </c>
    </row>
    <row r="14">
      <c r="A14">
        <f>INDEX(resultados!$A$2:$ZZ$119, 8, MATCH($B$1, resultados!$A$1:$ZZ$1, 0))</f>
        <v/>
      </c>
      <c r="B14">
        <f>INDEX(resultados!$A$2:$ZZ$119, 8, MATCH($B$2, resultados!$A$1:$ZZ$1, 0))</f>
        <v/>
      </c>
      <c r="C14">
        <f>INDEX(resultados!$A$2:$ZZ$119, 8, MATCH($B$3, resultados!$A$1:$ZZ$1, 0))</f>
        <v/>
      </c>
    </row>
    <row r="15">
      <c r="A15">
        <f>INDEX(resultados!$A$2:$ZZ$119, 9, MATCH($B$1, resultados!$A$1:$ZZ$1, 0))</f>
        <v/>
      </c>
      <c r="B15">
        <f>INDEX(resultados!$A$2:$ZZ$119, 9, MATCH($B$2, resultados!$A$1:$ZZ$1, 0))</f>
        <v/>
      </c>
      <c r="C15">
        <f>INDEX(resultados!$A$2:$ZZ$119, 9, MATCH($B$3, resultados!$A$1:$ZZ$1, 0))</f>
        <v/>
      </c>
    </row>
    <row r="16">
      <c r="A16">
        <f>INDEX(resultados!$A$2:$ZZ$119, 10, MATCH($B$1, resultados!$A$1:$ZZ$1, 0))</f>
        <v/>
      </c>
      <c r="B16">
        <f>INDEX(resultados!$A$2:$ZZ$119, 10, MATCH($B$2, resultados!$A$1:$ZZ$1, 0))</f>
        <v/>
      </c>
      <c r="C16">
        <f>INDEX(resultados!$A$2:$ZZ$119, 10, MATCH($B$3, resultados!$A$1:$ZZ$1, 0))</f>
        <v/>
      </c>
    </row>
    <row r="17">
      <c r="A17">
        <f>INDEX(resultados!$A$2:$ZZ$119, 11, MATCH($B$1, resultados!$A$1:$ZZ$1, 0))</f>
        <v/>
      </c>
      <c r="B17">
        <f>INDEX(resultados!$A$2:$ZZ$119, 11, MATCH($B$2, resultados!$A$1:$ZZ$1, 0))</f>
        <v/>
      </c>
      <c r="C17">
        <f>INDEX(resultados!$A$2:$ZZ$119, 11, MATCH($B$3, resultados!$A$1:$ZZ$1, 0))</f>
        <v/>
      </c>
    </row>
    <row r="18">
      <c r="A18">
        <f>INDEX(resultados!$A$2:$ZZ$119, 12, MATCH($B$1, resultados!$A$1:$ZZ$1, 0))</f>
        <v/>
      </c>
      <c r="B18">
        <f>INDEX(resultados!$A$2:$ZZ$119, 12, MATCH($B$2, resultados!$A$1:$ZZ$1, 0))</f>
        <v/>
      </c>
      <c r="C18">
        <f>INDEX(resultados!$A$2:$ZZ$119, 12, MATCH($B$3, resultados!$A$1:$ZZ$1, 0))</f>
        <v/>
      </c>
    </row>
    <row r="19">
      <c r="A19">
        <f>INDEX(resultados!$A$2:$ZZ$119, 13, MATCH($B$1, resultados!$A$1:$ZZ$1, 0))</f>
        <v/>
      </c>
      <c r="B19">
        <f>INDEX(resultados!$A$2:$ZZ$119, 13, MATCH($B$2, resultados!$A$1:$ZZ$1, 0))</f>
        <v/>
      </c>
      <c r="C19">
        <f>INDEX(resultados!$A$2:$ZZ$119, 13, MATCH($B$3, resultados!$A$1:$ZZ$1, 0))</f>
        <v/>
      </c>
    </row>
    <row r="20">
      <c r="A20">
        <f>INDEX(resultados!$A$2:$ZZ$119, 14, MATCH($B$1, resultados!$A$1:$ZZ$1, 0))</f>
        <v/>
      </c>
      <c r="B20">
        <f>INDEX(resultados!$A$2:$ZZ$119, 14, MATCH($B$2, resultados!$A$1:$ZZ$1, 0))</f>
        <v/>
      </c>
      <c r="C20">
        <f>INDEX(resultados!$A$2:$ZZ$119, 14, MATCH($B$3, resultados!$A$1:$ZZ$1, 0))</f>
        <v/>
      </c>
    </row>
    <row r="21">
      <c r="A21">
        <f>INDEX(resultados!$A$2:$ZZ$119, 15, MATCH($B$1, resultados!$A$1:$ZZ$1, 0))</f>
        <v/>
      </c>
      <c r="B21">
        <f>INDEX(resultados!$A$2:$ZZ$119, 15, MATCH($B$2, resultados!$A$1:$ZZ$1, 0))</f>
        <v/>
      </c>
      <c r="C21">
        <f>INDEX(resultados!$A$2:$ZZ$119, 15, MATCH($B$3, resultados!$A$1:$ZZ$1, 0))</f>
        <v/>
      </c>
    </row>
    <row r="22">
      <c r="A22">
        <f>INDEX(resultados!$A$2:$ZZ$119, 16, MATCH($B$1, resultados!$A$1:$ZZ$1, 0))</f>
        <v/>
      </c>
      <c r="B22">
        <f>INDEX(resultados!$A$2:$ZZ$119, 16, MATCH($B$2, resultados!$A$1:$ZZ$1, 0))</f>
        <v/>
      </c>
      <c r="C22">
        <f>INDEX(resultados!$A$2:$ZZ$119, 16, MATCH($B$3, resultados!$A$1:$ZZ$1, 0))</f>
        <v/>
      </c>
    </row>
    <row r="23">
      <c r="A23">
        <f>INDEX(resultados!$A$2:$ZZ$119, 17, MATCH($B$1, resultados!$A$1:$ZZ$1, 0))</f>
        <v/>
      </c>
      <c r="B23">
        <f>INDEX(resultados!$A$2:$ZZ$119, 17, MATCH($B$2, resultados!$A$1:$ZZ$1, 0))</f>
        <v/>
      </c>
      <c r="C23">
        <f>INDEX(resultados!$A$2:$ZZ$119, 17, MATCH($B$3, resultados!$A$1:$ZZ$1, 0))</f>
        <v/>
      </c>
    </row>
    <row r="24">
      <c r="A24">
        <f>INDEX(resultados!$A$2:$ZZ$119, 18, MATCH($B$1, resultados!$A$1:$ZZ$1, 0))</f>
        <v/>
      </c>
      <c r="B24">
        <f>INDEX(resultados!$A$2:$ZZ$119, 18, MATCH($B$2, resultados!$A$1:$ZZ$1, 0))</f>
        <v/>
      </c>
      <c r="C24">
        <f>INDEX(resultados!$A$2:$ZZ$119, 18, MATCH($B$3, resultados!$A$1:$ZZ$1, 0))</f>
        <v/>
      </c>
    </row>
    <row r="25">
      <c r="A25">
        <f>INDEX(resultados!$A$2:$ZZ$119, 19, MATCH($B$1, resultados!$A$1:$ZZ$1, 0))</f>
        <v/>
      </c>
      <c r="B25">
        <f>INDEX(resultados!$A$2:$ZZ$119, 19, MATCH($B$2, resultados!$A$1:$ZZ$1, 0))</f>
        <v/>
      </c>
      <c r="C25">
        <f>INDEX(resultados!$A$2:$ZZ$119, 19, MATCH($B$3, resultados!$A$1:$ZZ$1, 0))</f>
        <v/>
      </c>
    </row>
    <row r="26">
      <c r="A26">
        <f>INDEX(resultados!$A$2:$ZZ$119, 20, MATCH($B$1, resultados!$A$1:$ZZ$1, 0))</f>
        <v/>
      </c>
      <c r="B26">
        <f>INDEX(resultados!$A$2:$ZZ$119, 20, MATCH($B$2, resultados!$A$1:$ZZ$1, 0))</f>
        <v/>
      </c>
      <c r="C26">
        <f>INDEX(resultados!$A$2:$ZZ$119, 20, MATCH($B$3, resultados!$A$1:$ZZ$1, 0))</f>
        <v/>
      </c>
    </row>
    <row r="27">
      <c r="A27">
        <f>INDEX(resultados!$A$2:$ZZ$119, 21, MATCH($B$1, resultados!$A$1:$ZZ$1, 0))</f>
        <v/>
      </c>
      <c r="B27">
        <f>INDEX(resultados!$A$2:$ZZ$119, 21, MATCH($B$2, resultados!$A$1:$ZZ$1, 0))</f>
        <v/>
      </c>
      <c r="C27">
        <f>INDEX(resultados!$A$2:$ZZ$119, 21, MATCH($B$3, resultados!$A$1:$ZZ$1, 0))</f>
        <v/>
      </c>
    </row>
    <row r="28">
      <c r="A28">
        <f>INDEX(resultados!$A$2:$ZZ$119, 22, MATCH($B$1, resultados!$A$1:$ZZ$1, 0))</f>
        <v/>
      </c>
      <c r="B28">
        <f>INDEX(resultados!$A$2:$ZZ$119, 22, MATCH($B$2, resultados!$A$1:$ZZ$1, 0))</f>
        <v/>
      </c>
      <c r="C28">
        <f>INDEX(resultados!$A$2:$ZZ$119, 22, MATCH($B$3, resultados!$A$1:$ZZ$1, 0))</f>
        <v/>
      </c>
    </row>
    <row r="29">
      <c r="A29">
        <f>INDEX(resultados!$A$2:$ZZ$119, 23, MATCH($B$1, resultados!$A$1:$ZZ$1, 0))</f>
        <v/>
      </c>
      <c r="B29">
        <f>INDEX(resultados!$A$2:$ZZ$119, 23, MATCH($B$2, resultados!$A$1:$ZZ$1, 0))</f>
        <v/>
      </c>
      <c r="C29">
        <f>INDEX(resultados!$A$2:$ZZ$119, 23, MATCH($B$3, resultados!$A$1:$ZZ$1, 0))</f>
        <v/>
      </c>
    </row>
    <row r="30">
      <c r="A30">
        <f>INDEX(resultados!$A$2:$ZZ$119, 24, MATCH($B$1, resultados!$A$1:$ZZ$1, 0))</f>
        <v/>
      </c>
      <c r="B30">
        <f>INDEX(resultados!$A$2:$ZZ$119, 24, MATCH($B$2, resultados!$A$1:$ZZ$1, 0))</f>
        <v/>
      </c>
      <c r="C30">
        <f>INDEX(resultados!$A$2:$ZZ$119, 24, MATCH($B$3, resultados!$A$1:$ZZ$1, 0))</f>
        <v/>
      </c>
    </row>
    <row r="31">
      <c r="A31">
        <f>INDEX(resultados!$A$2:$ZZ$119, 25, MATCH($B$1, resultados!$A$1:$ZZ$1, 0))</f>
        <v/>
      </c>
      <c r="B31">
        <f>INDEX(resultados!$A$2:$ZZ$119, 25, MATCH($B$2, resultados!$A$1:$ZZ$1, 0))</f>
        <v/>
      </c>
      <c r="C31">
        <f>INDEX(resultados!$A$2:$ZZ$119, 25, MATCH($B$3, resultados!$A$1:$ZZ$1, 0))</f>
        <v/>
      </c>
    </row>
    <row r="32">
      <c r="A32">
        <f>INDEX(resultados!$A$2:$ZZ$119, 26, MATCH($B$1, resultados!$A$1:$ZZ$1, 0))</f>
        <v/>
      </c>
      <c r="B32">
        <f>INDEX(resultados!$A$2:$ZZ$119, 26, MATCH($B$2, resultados!$A$1:$ZZ$1, 0))</f>
        <v/>
      </c>
      <c r="C32">
        <f>INDEX(resultados!$A$2:$ZZ$119, 26, MATCH($B$3, resultados!$A$1:$ZZ$1, 0))</f>
        <v/>
      </c>
    </row>
    <row r="33">
      <c r="A33">
        <f>INDEX(resultados!$A$2:$ZZ$119, 27, MATCH($B$1, resultados!$A$1:$ZZ$1, 0))</f>
        <v/>
      </c>
      <c r="B33">
        <f>INDEX(resultados!$A$2:$ZZ$119, 27, MATCH($B$2, resultados!$A$1:$ZZ$1, 0))</f>
        <v/>
      </c>
      <c r="C33">
        <f>INDEX(resultados!$A$2:$ZZ$119, 27, MATCH($B$3, resultados!$A$1:$ZZ$1, 0))</f>
        <v/>
      </c>
    </row>
    <row r="34">
      <c r="A34">
        <f>INDEX(resultados!$A$2:$ZZ$119, 28, MATCH($B$1, resultados!$A$1:$ZZ$1, 0))</f>
        <v/>
      </c>
      <c r="B34">
        <f>INDEX(resultados!$A$2:$ZZ$119, 28, MATCH($B$2, resultados!$A$1:$ZZ$1, 0))</f>
        <v/>
      </c>
      <c r="C34">
        <f>INDEX(resultados!$A$2:$ZZ$119, 28, MATCH($B$3, resultados!$A$1:$ZZ$1, 0))</f>
        <v/>
      </c>
    </row>
    <row r="35">
      <c r="A35">
        <f>INDEX(resultados!$A$2:$ZZ$119, 29, MATCH($B$1, resultados!$A$1:$ZZ$1, 0))</f>
        <v/>
      </c>
      <c r="B35">
        <f>INDEX(resultados!$A$2:$ZZ$119, 29, MATCH($B$2, resultados!$A$1:$ZZ$1, 0))</f>
        <v/>
      </c>
      <c r="C35">
        <f>INDEX(resultados!$A$2:$ZZ$119, 29, MATCH($B$3, resultados!$A$1:$ZZ$1, 0))</f>
        <v/>
      </c>
    </row>
    <row r="36">
      <c r="A36">
        <f>INDEX(resultados!$A$2:$ZZ$119, 30, MATCH($B$1, resultados!$A$1:$ZZ$1, 0))</f>
        <v/>
      </c>
      <c r="B36">
        <f>INDEX(resultados!$A$2:$ZZ$119, 30, MATCH($B$2, resultados!$A$1:$ZZ$1, 0))</f>
        <v/>
      </c>
      <c r="C36">
        <f>INDEX(resultados!$A$2:$ZZ$119, 30, MATCH($B$3, resultados!$A$1:$ZZ$1, 0))</f>
        <v/>
      </c>
    </row>
    <row r="37">
      <c r="A37">
        <f>INDEX(resultados!$A$2:$ZZ$119, 31, MATCH($B$1, resultados!$A$1:$ZZ$1, 0))</f>
        <v/>
      </c>
      <c r="B37">
        <f>INDEX(resultados!$A$2:$ZZ$119, 31, MATCH($B$2, resultados!$A$1:$ZZ$1, 0))</f>
        <v/>
      </c>
      <c r="C37">
        <f>INDEX(resultados!$A$2:$ZZ$119, 31, MATCH($B$3, resultados!$A$1:$ZZ$1, 0))</f>
        <v/>
      </c>
    </row>
    <row r="38">
      <c r="A38">
        <f>INDEX(resultados!$A$2:$ZZ$119, 32, MATCH($B$1, resultados!$A$1:$ZZ$1, 0))</f>
        <v/>
      </c>
      <c r="B38">
        <f>INDEX(resultados!$A$2:$ZZ$119, 32, MATCH($B$2, resultados!$A$1:$ZZ$1, 0))</f>
        <v/>
      </c>
      <c r="C38">
        <f>INDEX(resultados!$A$2:$ZZ$119, 32, MATCH($B$3, resultados!$A$1:$ZZ$1, 0))</f>
        <v/>
      </c>
    </row>
    <row r="39">
      <c r="A39">
        <f>INDEX(resultados!$A$2:$ZZ$119, 33, MATCH($B$1, resultados!$A$1:$ZZ$1, 0))</f>
        <v/>
      </c>
      <c r="B39">
        <f>INDEX(resultados!$A$2:$ZZ$119, 33, MATCH($B$2, resultados!$A$1:$ZZ$1, 0))</f>
        <v/>
      </c>
      <c r="C39">
        <f>INDEX(resultados!$A$2:$ZZ$119, 33, MATCH($B$3, resultados!$A$1:$ZZ$1, 0))</f>
        <v/>
      </c>
    </row>
    <row r="40">
      <c r="A40">
        <f>INDEX(resultados!$A$2:$ZZ$119, 34, MATCH($B$1, resultados!$A$1:$ZZ$1, 0))</f>
        <v/>
      </c>
      <c r="B40">
        <f>INDEX(resultados!$A$2:$ZZ$119, 34, MATCH($B$2, resultados!$A$1:$ZZ$1, 0))</f>
        <v/>
      </c>
      <c r="C40">
        <f>INDEX(resultados!$A$2:$ZZ$119, 34, MATCH($B$3, resultados!$A$1:$ZZ$1, 0))</f>
        <v/>
      </c>
    </row>
    <row r="41">
      <c r="A41">
        <f>INDEX(resultados!$A$2:$ZZ$119, 35, MATCH($B$1, resultados!$A$1:$ZZ$1, 0))</f>
        <v/>
      </c>
      <c r="B41">
        <f>INDEX(resultados!$A$2:$ZZ$119, 35, MATCH($B$2, resultados!$A$1:$ZZ$1, 0))</f>
        <v/>
      </c>
      <c r="C41">
        <f>INDEX(resultados!$A$2:$ZZ$119, 35, MATCH($B$3, resultados!$A$1:$ZZ$1, 0))</f>
        <v/>
      </c>
    </row>
    <row r="42">
      <c r="A42">
        <f>INDEX(resultados!$A$2:$ZZ$119, 36, MATCH($B$1, resultados!$A$1:$ZZ$1, 0))</f>
        <v/>
      </c>
      <c r="B42">
        <f>INDEX(resultados!$A$2:$ZZ$119, 36, MATCH($B$2, resultados!$A$1:$ZZ$1, 0))</f>
        <v/>
      </c>
      <c r="C42">
        <f>INDEX(resultados!$A$2:$ZZ$119, 36, MATCH($B$3, resultados!$A$1:$ZZ$1, 0))</f>
        <v/>
      </c>
    </row>
    <row r="43">
      <c r="A43">
        <f>INDEX(resultados!$A$2:$ZZ$119, 37, MATCH($B$1, resultados!$A$1:$ZZ$1, 0))</f>
        <v/>
      </c>
      <c r="B43">
        <f>INDEX(resultados!$A$2:$ZZ$119, 37, MATCH($B$2, resultados!$A$1:$ZZ$1, 0))</f>
        <v/>
      </c>
      <c r="C43">
        <f>INDEX(resultados!$A$2:$ZZ$119, 37, MATCH($B$3, resultados!$A$1:$ZZ$1, 0))</f>
        <v/>
      </c>
    </row>
    <row r="44">
      <c r="A44">
        <f>INDEX(resultados!$A$2:$ZZ$119, 38, MATCH($B$1, resultados!$A$1:$ZZ$1, 0))</f>
        <v/>
      </c>
      <c r="B44">
        <f>INDEX(resultados!$A$2:$ZZ$119, 38, MATCH($B$2, resultados!$A$1:$ZZ$1, 0))</f>
        <v/>
      </c>
      <c r="C44">
        <f>INDEX(resultados!$A$2:$ZZ$119, 38, MATCH($B$3, resultados!$A$1:$ZZ$1, 0))</f>
        <v/>
      </c>
    </row>
    <row r="45">
      <c r="A45">
        <f>INDEX(resultados!$A$2:$ZZ$119, 39, MATCH($B$1, resultados!$A$1:$ZZ$1, 0))</f>
        <v/>
      </c>
      <c r="B45">
        <f>INDEX(resultados!$A$2:$ZZ$119, 39, MATCH($B$2, resultados!$A$1:$ZZ$1, 0))</f>
        <v/>
      </c>
      <c r="C45">
        <f>INDEX(resultados!$A$2:$ZZ$119, 39, MATCH($B$3, resultados!$A$1:$ZZ$1, 0))</f>
        <v/>
      </c>
    </row>
    <row r="46">
      <c r="A46">
        <f>INDEX(resultados!$A$2:$ZZ$119, 40, MATCH($B$1, resultados!$A$1:$ZZ$1, 0))</f>
        <v/>
      </c>
      <c r="B46">
        <f>INDEX(resultados!$A$2:$ZZ$119, 40, MATCH($B$2, resultados!$A$1:$ZZ$1, 0))</f>
        <v/>
      </c>
      <c r="C46">
        <f>INDEX(resultados!$A$2:$ZZ$119, 40, MATCH($B$3, resultados!$A$1:$ZZ$1, 0))</f>
        <v/>
      </c>
    </row>
    <row r="47">
      <c r="A47">
        <f>INDEX(resultados!$A$2:$ZZ$119, 41, MATCH($B$1, resultados!$A$1:$ZZ$1, 0))</f>
        <v/>
      </c>
      <c r="B47">
        <f>INDEX(resultados!$A$2:$ZZ$119, 41, MATCH($B$2, resultados!$A$1:$ZZ$1, 0))</f>
        <v/>
      </c>
      <c r="C47">
        <f>INDEX(resultados!$A$2:$ZZ$119, 41, MATCH($B$3, resultados!$A$1:$ZZ$1, 0))</f>
        <v/>
      </c>
    </row>
    <row r="48">
      <c r="A48">
        <f>INDEX(resultados!$A$2:$ZZ$119, 42, MATCH($B$1, resultados!$A$1:$ZZ$1, 0))</f>
        <v/>
      </c>
      <c r="B48">
        <f>INDEX(resultados!$A$2:$ZZ$119, 42, MATCH($B$2, resultados!$A$1:$ZZ$1, 0))</f>
        <v/>
      </c>
      <c r="C48">
        <f>INDEX(resultados!$A$2:$ZZ$119, 42, MATCH($B$3, resultados!$A$1:$ZZ$1, 0))</f>
        <v/>
      </c>
    </row>
    <row r="49">
      <c r="A49">
        <f>INDEX(resultados!$A$2:$ZZ$119, 43, MATCH($B$1, resultados!$A$1:$ZZ$1, 0))</f>
        <v/>
      </c>
      <c r="B49">
        <f>INDEX(resultados!$A$2:$ZZ$119, 43, MATCH($B$2, resultados!$A$1:$ZZ$1, 0))</f>
        <v/>
      </c>
      <c r="C49">
        <f>INDEX(resultados!$A$2:$ZZ$119, 43, MATCH($B$3, resultados!$A$1:$ZZ$1, 0))</f>
        <v/>
      </c>
    </row>
    <row r="50">
      <c r="A50">
        <f>INDEX(resultados!$A$2:$ZZ$119, 44, MATCH($B$1, resultados!$A$1:$ZZ$1, 0))</f>
        <v/>
      </c>
      <c r="B50">
        <f>INDEX(resultados!$A$2:$ZZ$119, 44, MATCH($B$2, resultados!$A$1:$ZZ$1, 0))</f>
        <v/>
      </c>
      <c r="C50">
        <f>INDEX(resultados!$A$2:$ZZ$119, 44, MATCH($B$3, resultados!$A$1:$ZZ$1, 0))</f>
        <v/>
      </c>
    </row>
    <row r="51">
      <c r="A51">
        <f>INDEX(resultados!$A$2:$ZZ$119, 45, MATCH($B$1, resultados!$A$1:$ZZ$1, 0))</f>
        <v/>
      </c>
      <c r="B51">
        <f>INDEX(resultados!$A$2:$ZZ$119, 45, MATCH($B$2, resultados!$A$1:$ZZ$1, 0))</f>
        <v/>
      </c>
      <c r="C51">
        <f>INDEX(resultados!$A$2:$ZZ$119, 45, MATCH($B$3, resultados!$A$1:$ZZ$1, 0))</f>
        <v/>
      </c>
    </row>
    <row r="52">
      <c r="A52">
        <f>INDEX(resultados!$A$2:$ZZ$119, 46, MATCH($B$1, resultados!$A$1:$ZZ$1, 0))</f>
        <v/>
      </c>
      <c r="B52">
        <f>INDEX(resultados!$A$2:$ZZ$119, 46, MATCH($B$2, resultados!$A$1:$ZZ$1, 0))</f>
        <v/>
      </c>
      <c r="C52">
        <f>INDEX(resultados!$A$2:$ZZ$119, 46, MATCH($B$3, resultados!$A$1:$ZZ$1, 0))</f>
        <v/>
      </c>
    </row>
    <row r="53">
      <c r="A53">
        <f>INDEX(resultados!$A$2:$ZZ$119, 47, MATCH($B$1, resultados!$A$1:$ZZ$1, 0))</f>
        <v/>
      </c>
      <c r="B53">
        <f>INDEX(resultados!$A$2:$ZZ$119, 47, MATCH($B$2, resultados!$A$1:$ZZ$1, 0))</f>
        <v/>
      </c>
      <c r="C53">
        <f>INDEX(resultados!$A$2:$ZZ$119, 47, MATCH($B$3, resultados!$A$1:$ZZ$1, 0))</f>
        <v/>
      </c>
    </row>
    <row r="54">
      <c r="A54">
        <f>INDEX(resultados!$A$2:$ZZ$119, 48, MATCH($B$1, resultados!$A$1:$ZZ$1, 0))</f>
        <v/>
      </c>
      <c r="B54">
        <f>INDEX(resultados!$A$2:$ZZ$119, 48, MATCH($B$2, resultados!$A$1:$ZZ$1, 0))</f>
        <v/>
      </c>
      <c r="C54">
        <f>INDEX(resultados!$A$2:$ZZ$119, 48, MATCH($B$3, resultados!$A$1:$ZZ$1, 0))</f>
        <v/>
      </c>
    </row>
    <row r="55">
      <c r="A55">
        <f>INDEX(resultados!$A$2:$ZZ$119, 49, MATCH($B$1, resultados!$A$1:$ZZ$1, 0))</f>
        <v/>
      </c>
      <c r="B55">
        <f>INDEX(resultados!$A$2:$ZZ$119, 49, MATCH($B$2, resultados!$A$1:$ZZ$1, 0))</f>
        <v/>
      </c>
      <c r="C55">
        <f>INDEX(resultados!$A$2:$ZZ$119, 49, MATCH($B$3, resultados!$A$1:$ZZ$1, 0))</f>
        <v/>
      </c>
    </row>
    <row r="56">
      <c r="A56">
        <f>INDEX(resultados!$A$2:$ZZ$119, 50, MATCH($B$1, resultados!$A$1:$ZZ$1, 0))</f>
        <v/>
      </c>
      <c r="B56">
        <f>INDEX(resultados!$A$2:$ZZ$119, 50, MATCH($B$2, resultados!$A$1:$ZZ$1, 0))</f>
        <v/>
      </c>
      <c r="C56">
        <f>INDEX(resultados!$A$2:$ZZ$119, 50, MATCH($B$3, resultados!$A$1:$ZZ$1, 0))</f>
        <v/>
      </c>
    </row>
    <row r="57">
      <c r="A57">
        <f>INDEX(resultados!$A$2:$ZZ$119, 51, MATCH($B$1, resultados!$A$1:$ZZ$1, 0))</f>
        <v/>
      </c>
      <c r="B57">
        <f>INDEX(resultados!$A$2:$ZZ$119, 51, MATCH($B$2, resultados!$A$1:$ZZ$1, 0))</f>
        <v/>
      </c>
      <c r="C57">
        <f>INDEX(resultados!$A$2:$ZZ$119, 51, MATCH($B$3, resultados!$A$1:$ZZ$1, 0))</f>
        <v/>
      </c>
    </row>
    <row r="58">
      <c r="A58">
        <f>INDEX(resultados!$A$2:$ZZ$119, 52, MATCH($B$1, resultados!$A$1:$ZZ$1, 0))</f>
        <v/>
      </c>
      <c r="B58">
        <f>INDEX(resultados!$A$2:$ZZ$119, 52, MATCH($B$2, resultados!$A$1:$ZZ$1, 0))</f>
        <v/>
      </c>
      <c r="C58">
        <f>INDEX(resultados!$A$2:$ZZ$119, 52, MATCH($B$3, resultados!$A$1:$ZZ$1, 0))</f>
        <v/>
      </c>
    </row>
    <row r="59">
      <c r="A59">
        <f>INDEX(resultados!$A$2:$ZZ$119, 53, MATCH($B$1, resultados!$A$1:$ZZ$1, 0))</f>
        <v/>
      </c>
      <c r="B59">
        <f>INDEX(resultados!$A$2:$ZZ$119, 53, MATCH($B$2, resultados!$A$1:$ZZ$1, 0))</f>
        <v/>
      </c>
      <c r="C59">
        <f>INDEX(resultados!$A$2:$ZZ$119, 53, MATCH($B$3, resultados!$A$1:$ZZ$1, 0))</f>
        <v/>
      </c>
    </row>
    <row r="60">
      <c r="A60">
        <f>INDEX(resultados!$A$2:$ZZ$119, 54, MATCH($B$1, resultados!$A$1:$ZZ$1, 0))</f>
        <v/>
      </c>
      <c r="B60">
        <f>INDEX(resultados!$A$2:$ZZ$119, 54, MATCH($B$2, resultados!$A$1:$ZZ$1, 0))</f>
        <v/>
      </c>
      <c r="C60">
        <f>INDEX(resultados!$A$2:$ZZ$119, 54, MATCH($B$3, resultados!$A$1:$ZZ$1, 0))</f>
        <v/>
      </c>
    </row>
    <row r="61">
      <c r="A61">
        <f>INDEX(resultados!$A$2:$ZZ$119, 55, MATCH($B$1, resultados!$A$1:$ZZ$1, 0))</f>
        <v/>
      </c>
      <c r="B61">
        <f>INDEX(resultados!$A$2:$ZZ$119, 55, MATCH($B$2, resultados!$A$1:$ZZ$1, 0))</f>
        <v/>
      </c>
      <c r="C61">
        <f>INDEX(resultados!$A$2:$ZZ$119, 55, MATCH($B$3, resultados!$A$1:$ZZ$1, 0))</f>
        <v/>
      </c>
    </row>
    <row r="62">
      <c r="A62">
        <f>INDEX(resultados!$A$2:$ZZ$119, 56, MATCH($B$1, resultados!$A$1:$ZZ$1, 0))</f>
        <v/>
      </c>
      <c r="B62">
        <f>INDEX(resultados!$A$2:$ZZ$119, 56, MATCH($B$2, resultados!$A$1:$ZZ$1, 0))</f>
        <v/>
      </c>
      <c r="C62">
        <f>INDEX(resultados!$A$2:$ZZ$119, 56, MATCH($B$3, resultados!$A$1:$ZZ$1, 0))</f>
        <v/>
      </c>
    </row>
    <row r="63">
      <c r="A63">
        <f>INDEX(resultados!$A$2:$ZZ$119, 57, MATCH($B$1, resultados!$A$1:$ZZ$1, 0))</f>
        <v/>
      </c>
      <c r="B63">
        <f>INDEX(resultados!$A$2:$ZZ$119, 57, MATCH($B$2, resultados!$A$1:$ZZ$1, 0))</f>
        <v/>
      </c>
      <c r="C63">
        <f>INDEX(resultados!$A$2:$ZZ$119, 57, MATCH($B$3, resultados!$A$1:$ZZ$1, 0))</f>
        <v/>
      </c>
    </row>
    <row r="64">
      <c r="A64">
        <f>INDEX(resultados!$A$2:$ZZ$119, 58, MATCH($B$1, resultados!$A$1:$ZZ$1, 0))</f>
        <v/>
      </c>
      <c r="B64">
        <f>INDEX(resultados!$A$2:$ZZ$119, 58, MATCH($B$2, resultados!$A$1:$ZZ$1, 0))</f>
        <v/>
      </c>
      <c r="C64">
        <f>INDEX(resultados!$A$2:$ZZ$119, 58, MATCH($B$3, resultados!$A$1:$ZZ$1, 0))</f>
        <v/>
      </c>
    </row>
    <row r="65">
      <c r="A65">
        <f>INDEX(resultados!$A$2:$ZZ$119, 59, MATCH($B$1, resultados!$A$1:$ZZ$1, 0))</f>
        <v/>
      </c>
      <c r="B65">
        <f>INDEX(resultados!$A$2:$ZZ$119, 59, MATCH($B$2, resultados!$A$1:$ZZ$1, 0))</f>
        <v/>
      </c>
      <c r="C65">
        <f>INDEX(resultados!$A$2:$ZZ$119, 59, MATCH($B$3, resultados!$A$1:$ZZ$1, 0))</f>
        <v/>
      </c>
    </row>
    <row r="66">
      <c r="A66">
        <f>INDEX(resultados!$A$2:$ZZ$119, 60, MATCH($B$1, resultados!$A$1:$ZZ$1, 0))</f>
        <v/>
      </c>
      <c r="B66">
        <f>INDEX(resultados!$A$2:$ZZ$119, 60, MATCH($B$2, resultados!$A$1:$ZZ$1, 0))</f>
        <v/>
      </c>
      <c r="C66">
        <f>INDEX(resultados!$A$2:$ZZ$119, 60, MATCH($B$3, resultados!$A$1:$ZZ$1, 0))</f>
        <v/>
      </c>
    </row>
    <row r="67">
      <c r="A67">
        <f>INDEX(resultados!$A$2:$ZZ$119, 61, MATCH($B$1, resultados!$A$1:$ZZ$1, 0))</f>
        <v/>
      </c>
      <c r="B67">
        <f>INDEX(resultados!$A$2:$ZZ$119, 61, MATCH($B$2, resultados!$A$1:$ZZ$1, 0))</f>
        <v/>
      </c>
      <c r="C67">
        <f>INDEX(resultados!$A$2:$ZZ$119, 61, MATCH($B$3, resultados!$A$1:$ZZ$1, 0))</f>
        <v/>
      </c>
    </row>
    <row r="68">
      <c r="A68">
        <f>INDEX(resultados!$A$2:$ZZ$119, 62, MATCH($B$1, resultados!$A$1:$ZZ$1, 0))</f>
        <v/>
      </c>
      <c r="B68">
        <f>INDEX(resultados!$A$2:$ZZ$119, 62, MATCH($B$2, resultados!$A$1:$ZZ$1, 0))</f>
        <v/>
      </c>
      <c r="C68">
        <f>INDEX(resultados!$A$2:$ZZ$119, 62, MATCH($B$3, resultados!$A$1:$ZZ$1, 0))</f>
        <v/>
      </c>
    </row>
    <row r="69">
      <c r="A69">
        <f>INDEX(resultados!$A$2:$ZZ$119, 63, MATCH($B$1, resultados!$A$1:$ZZ$1, 0))</f>
        <v/>
      </c>
      <c r="B69">
        <f>INDEX(resultados!$A$2:$ZZ$119, 63, MATCH($B$2, resultados!$A$1:$ZZ$1, 0))</f>
        <v/>
      </c>
      <c r="C69">
        <f>INDEX(resultados!$A$2:$ZZ$119, 63, MATCH($B$3, resultados!$A$1:$ZZ$1, 0))</f>
        <v/>
      </c>
    </row>
    <row r="70">
      <c r="A70">
        <f>INDEX(resultados!$A$2:$ZZ$119, 64, MATCH($B$1, resultados!$A$1:$ZZ$1, 0))</f>
        <v/>
      </c>
      <c r="B70">
        <f>INDEX(resultados!$A$2:$ZZ$119, 64, MATCH($B$2, resultados!$A$1:$ZZ$1, 0))</f>
        <v/>
      </c>
      <c r="C70">
        <f>INDEX(resultados!$A$2:$ZZ$119, 64, MATCH($B$3, resultados!$A$1:$ZZ$1, 0))</f>
        <v/>
      </c>
    </row>
    <row r="71">
      <c r="A71">
        <f>INDEX(resultados!$A$2:$ZZ$119, 65, MATCH($B$1, resultados!$A$1:$ZZ$1, 0))</f>
        <v/>
      </c>
      <c r="B71">
        <f>INDEX(resultados!$A$2:$ZZ$119, 65, MATCH($B$2, resultados!$A$1:$ZZ$1, 0))</f>
        <v/>
      </c>
      <c r="C71">
        <f>INDEX(resultados!$A$2:$ZZ$119, 65, MATCH($B$3, resultados!$A$1:$ZZ$1, 0))</f>
        <v/>
      </c>
    </row>
    <row r="72">
      <c r="A72">
        <f>INDEX(resultados!$A$2:$ZZ$119, 66, MATCH($B$1, resultados!$A$1:$ZZ$1, 0))</f>
        <v/>
      </c>
      <c r="B72">
        <f>INDEX(resultados!$A$2:$ZZ$119, 66, MATCH($B$2, resultados!$A$1:$ZZ$1, 0))</f>
        <v/>
      </c>
      <c r="C72">
        <f>INDEX(resultados!$A$2:$ZZ$119, 66, MATCH($B$3, resultados!$A$1:$ZZ$1, 0))</f>
        <v/>
      </c>
    </row>
    <row r="73">
      <c r="A73">
        <f>INDEX(resultados!$A$2:$ZZ$119, 67, MATCH($B$1, resultados!$A$1:$ZZ$1, 0))</f>
        <v/>
      </c>
      <c r="B73">
        <f>INDEX(resultados!$A$2:$ZZ$119, 67, MATCH($B$2, resultados!$A$1:$ZZ$1, 0))</f>
        <v/>
      </c>
      <c r="C73">
        <f>INDEX(resultados!$A$2:$ZZ$119, 67, MATCH($B$3, resultados!$A$1:$ZZ$1, 0))</f>
        <v/>
      </c>
    </row>
    <row r="74">
      <c r="A74">
        <f>INDEX(resultados!$A$2:$ZZ$119, 68, MATCH($B$1, resultados!$A$1:$ZZ$1, 0))</f>
        <v/>
      </c>
      <c r="B74">
        <f>INDEX(resultados!$A$2:$ZZ$119, 68, MATCH($B$2, resultados!$A$1:$ZZ$1, 0))</f>
        <v/>
      </c>
      <c r="C74">
        <f>INDEX(resultados!$A$2:$ZZ$119, 68, MATCH($B$3, resultados!$A$1:$ZZ$1, 0))</f>
        <v/>
      </c>
    </row>
    <row r="75">
      <c r="A75">
        <f>INDEX(resultados!$A$2:$ZZ$119, 69, MATCH($B$1, resultados!$A$1:$ZZ$1, 0))</f>
        <v/>
      </c>
      <c r="B75">
        <f>INDEX(resultados!$A$2:$ZZ$119, 69, MATCH($B$2, resultados!$A$1:$ZZ$1, 0))</f>
        <v/>
      </c>
      <c r="C75">
        <f>INDEX(resultados!$A$2:$ZZ$119, 69, MATCH($B$3, resultados!$A$1:$ZZ$1, 0))</f>
        <v/>
      </c>
    </row>
    <row r="76">
      <c r="A76">
        <f>INDEX(resultados!$A$2:$ZZ$119, 70, MATCH($B$1, resultados!$A$1:$ZZ$1, 0))</f>
        <v/>
      </c>
      <c r="B76">
        <f>INDEX(resultados!$A$2:$ZZ$119, 70, MATCH($B$2, resultados!$A$1:$ZZ$1, 0))</f>
        <v/>
      </c>
      <c r="C76">
        <f>INDEX(resultados!$A$2:$ZZ$119, 70, MATCH($B$3, resultados!$A$1:$ZZ$1, 0))</f>
        <v/>
      </c>
    </row>
    <row r="77">
      <c r="A77">
        <f>INDEX(resultados!$A$2:$ZZ$119, 71, MATCH($B$1, resultados!$A$1:$ZZ$1, 0))</f>
        <v/>
      </c>
      <c r="B77">
        <f>INDEX(resultados!$A$2:$ZZ$119, 71, MATCH($B$2, resultados!$A$1:$ZZ$1, 0))</f>
        <v/>
      </c>
      <c r="C77">
        <f>INDEX(resultados!$A$2:$ZZ$119, 71, MATCH($B$3, resultados!$A$1:$ZZ$1, 0))</f>
        <v/>
      </c>
    </row>
    <row r="78">
      <c r="A78">
        <f>INDEX(resultados!$A$2:$ZZ$119, 72, MATCH($B$1, resultados!$A$1:$ZZ$1, 0))</f>
        <v/>
      </c>
      <c r="B78">
        <f>INDEX(resultados!$A$2:$ZZ$119, 72, MATCH($B$2, resultados!$A$1:$ZZ$1, 0))</f>
        <v/>
      </c>
      <c r="C78">
        <f>INDEX(resultados!$A$2:$ZZ$119, 72, MATCH($B$3, resultados!$A$1:$ZZ$1, 0))</f>
        <v/>
      </c>
    </row>
    <row r="79">
      <c r="A79">
        <f>INDEX(resultados!$A$2:$ZZ$119, 73, MATCH($B$1, resultados!$A$1:$ZZ$1, 0))</f>
        <v/>
      </c>
      <c r="B79">
        <f>INDEX(resultados!$A$2:$ZZ$119, 73, MATCH($B$2, resultados!$A$1:$ZZ$1, 0))</f>
        <v/>
      </c>
      <c r="C79">
        <f>INDEX(resultados!$A$2:$ZZ$119, 73, MATCH($B$3, resultados!$A$1:$ZZ$1, 0))</f>
        <v/>
      </c>
    </row>
    <row r="80">
      <c r="A80">
        <f>INDEX(resultados!$A$2:$ZZ$119, 74, MATCH($B$1, resultados!$A$1:$ZZ$1, 0))</f>
        <v/>
      </c>
      <c r="B80">
        <f>INDEX(resultados!$A$2:$ZZ$119, 74, MATCH($B$2, resultados!$A$1:$ZZ$1, 0))</f>
        <v/>
      </c>
      <c r="C80">
        <f>INDEX(resultados!$A$2:$ZZ$119, 74, MATCH($B$3, resultados!$A$1:$ZZ$1, 0))</f>
        <v/>
      </c>
    </row>
    <row r="81">
      <c r="A81">
        <f>INDEX(resultados!$A$2:$ZZ$119, 75, MATCH($B$1, resultados!$A$1:$ZZ$1, 0))</f>
        <v/>
      </c>
      <c r="B81">
        <f>INDEX(resultados!$A$2:$ZZ$119, 75, MATCH($B$2, resultados!$A$1:$ZZ$1, 0))</f>
        <v/>
      </c>
      <c r="C81">
        <f>INDEX(resultados!$A$2:$ZZ$119, 75, MATCH($B$3, resultados!$A$1:$ZZ$1, 0))</f>
        <v/>
      </c>
    </row>
    <row r="82">
      <c r="A82">
        <f>INDEX(resultados!$A$2:$ZZ$119, 76, MATCH($B$1, resultados!$A$1:$ZZ$1, 0))</f>
        <v/>
      </c>
      <c r="B82">
        <f>INDEX(resultados!$A$2:$ZZ$119, 76, MATCH($B$2, resultados!$A$1:$ZZ$1, 0))</f>
        <v/>
      </c>
      <c r="C82">
        <f>INDEX(resultados!$A$2:$ZZ$119, 76, MATCH($B$3, resultados!$A$1:$ZZ$1, 0))</f>
        <v/>
      </c>
    </row>
    <row r="83">
      <c r="A83">
        <f>INDEX(resultados!$A$2:$ZZ$119, 77, MATCH($B$1, resultados!$A$1:$ZZ$1, 0))</f>
        <v/>
      </c>
      <c r="B83">
        <f>INDEX(resultados!$A$2:$ZZ$119, 77, MATCH($B$2, resultados!$A$1:$ZZ$1, 0))</f>
        <v/>
      </c>
      <c r="C83">
        <f>INDEX(resultados!$A$2:$ZZ$119, 77, MATCH($B$3, resultados!$A$1:$ZZ$1, 0))</f>
        <v/>
      </c>
    </row>
    <row r="84">
      <c r="A84">
        <f>INDEX(resultados!$A$2:$ZZ$119, 78, MATCH($B$1, resultados!$A$1:$ZZ$1, 0))</f>
        <v/>
      </c>
      <c r="B84">
        <f>INDEX(resultados!$A$2:$ZZ$119, 78, MATCH($B$2, resultados!$A$1:$ZZ$1, 0))</f>
        <v/>
      </c>
      <c r="C84">
        <f>INDEX(resultados!$A$2:$ZZ$119, 78, MATCH($B$3, resultados!$A$1:$ZZ$1, 0))</f>
        <v/>
      </c>
    </row>
    <row r="85">
      <c r="A85">
        <f>INDEX(resultados!$A$2:$ZZ$119, 79, MATCH($B$1, resultados!$A$1:$ZZ$1, 0))</f>
        <v/>
      </c>
      <c r="B85">
        <f>INDEX(resultados!$A$2:$ZZ$119, 79, MATCH($B$2, resultados!$A$1:$ZZ$1, 0))</f>
        <v/>
      </c>
      <c r="C85">
        <f>INDEX(resultados!$A$2:$ZZ$119, 79, MATCH($B$3, resultados!$A$1:$ZZ$1, 0))</f>
        <v/>
      </c>
    </row>
    <row r="86">
      <c r="A86">
        <f>INDEX(resultados!$A$2:$ZZ$119, 80, MATCH($B$1, resultados!$A$1:$ZZ$1, 0))</f>
        <v/>
      </c>
      <c r="B86">
        <f>INDEX(resultados!$A$2:$ZZ$119, 80, MATCH($B$2, resultados!$A$1:$ZZ$1, 0))</f>
        <v/>
      </c>
      <c r="C86">
        <f>INDEX(resultados!$A$2:$ZZ$119, 80, MATCH($B$3, resultados!$A$1:$ZZ$1, 0))</f>
        <v/>
      </c>
    </row>
    <row r="87">
      <c r="A87">
        <f>INDEX(resultados!$A$2:$ZZ$119, 81, MATCH($B$1, resultados!$A$1:$ZZ$1, 0))</f>
        <v/>
      </c>
      <c r="B87">
        <f>INDEX(resultados!$A$2:$ZZ$119, 81, MATCH($B$2, resultados!$A$1:$ZZ$1, 0))</f>
        <v/>
      </c>
      <c r="C87">
        <f>INDEX(resultados!$A$2:$ZZ$119, 81, MATCH($B$3, resultados!$A$1:$ZZ$1, 0))</f>
        <v/>
      </c>
    </row>
    <row r="88">
      <c r="A88">
        <f>INDEX(resultados!$A$2:$ZZ$119, 82, MATCH($B$1, resultados!$A$1:$ZZ$1, 0))</f>
        <v/>
      </c>
      <c r="B88">
        <f>INDEX(resultados!$A$2:$ZZ$119, 82, MATCH($B$2, resultados!$A$1:$ZZ$1, 0))</f>
        <v/>
      </c>
      <c r="C88">
        <f>INDEX(resultados!$A$2:$ZZ$119, 82, MATCH($B$3, resultados!$A$1:$ZZ$1, 0))</f>
        <v/>
      </c>
    </row>
    <row r="89">
      <c r="A89">
        <f>INDEX(resultados!$A$2:$ZZ$119, 83, MATCH($B$1, resultados!$A$1:$ZZ$1, 0))</f>
        <v/>
      </c>
      <c r="B89">
        <f>INDEX(resultados!$A$2:$ZZ$119, 83, MATCH($B$2, resultados!$A$1:$ZZ$1, 0))</f>
        <v/>
      </c>
      <c r="C89">
        <f>INDEX(resultados!$A$2:$ZZ$119, 83, MATCH($B$3, resultados!$A$1:$ZZ$1, 0))</f>
        <v/>
      </c>
    </row>
    <row r="90">
      <c r="A90">
        <f>INDEX(resultados!$A$2:$ZZ$119, 84, MATCH($B$1, resultados!$A$1:$ZZ$1, 0))</f>
        <v/>
      </c>
      <c r="B90">
        <f>INDEX(resultados!$A$2:$ZZ$119, 84, MATCH($B$2, resultados!$A$1:$ZZ$1, 0))</f>
        <v/>
      </c>
      <c r="C90">
        <f>INDEX(resultados!$A$2:$ZZ$119, 84, MATCH($B$3, resultados!$A$1:$ZZ$1, 0))</f>
        <v/>
      </c>
    </row>
    <row r="91">
      <c r="A91">
        <f>INDEX(resultados!$A$2:$ZZ$119, 85, MATCH($B$1, resultados!$A$1:$ZZ$1, 0))</f>
        <v/>
      </c>
      <c r="B91">
        <f>INDEX(resultados!$A$2:$ZZ$119, 85, MATCH($B$2, resultados!$A$1:$ZZ$1, 0))</f>
        <v/>
      </c>
      <c r="C91">
        <f>INDEX(resultados!$A$2:$ZZ$119, 85, MATCH($B$3, resultados!$A$1:$ZZ$1, 0))</f>
        <v/>
      </c>
    </row>
    <row r="92">
      <c r="A92">
        <f>INDEX(resultados!$A$2:$ZZ$119, 86, MATCH($B$1, resultados!$A$1:$ZZ$1, 0))</f>
        <v/>
      </c>
      <c r="B92">
        <f>INDEX(resultados!$A$2:$ZZ$119, 86, MATCH($B$2, resultados!$A$1:$ZZ$1, 0))</f>
        <v/>
      </c>
      <c r="C92">
        <f>INDEX(resultados!$A$2:$ZZ$119, 86, MATCH($B$3, resultados!$A$1:$ZZ$1, 0))</f>
        <v/>
      </c>
    </row>
    <row r="93">
      <c r="A93">
        <f>INDEX(resultados!$A$2:$ZZ$119, 87, MATCH($B$1, resultados!$A$1:$ZZ$1, 0))</f>
        <v/>
      </c>
      <c r="B93">
        <f>INDEX(resultados!$A$2:$ZZ$119, 87, MATCH($B$2, resultados!$A$1:$ZZ$1, 0))</f>
        <v/>
      </c>
      <c r="C93">
        <f>INDEX(resultados!$A$2:$ZZ$119, 87, MATCH($B$3, resultados!$A$1:$ZZ$1, 0))</f>
        <v/>
      </c>
    </row>
    <row r="94">
      <c r="A94">
        <f>INDEX(resultados!$A$2:$ZZ$119, 88, MATCH($B$1, resultados!$A$1:$ZZ$1, 0))</f>
        <v/>
      </c>
      <c r="B94">
        <f>INDEX(resultados!$A$2:$ZZ$119, 88, MATCH($B$2, resultados!$A$1:$ZZ$1, 0))</f>
        <v/>
      </c>
      <c r="C94">
        <f>INDEX(resultados!$A$2:$ZZ$119, 88, MATCH($B$3, resultados!$A$1:$ZZ$1, 0))</f>
        <v/>
      </c>
    </row>
    <row r="95">
      <c r="A95">
        <f>INDEX(resultados!$A$2:$ZZ$119, 89, MATCH($B$1, resultados!$A$1:$ZZ$1, 0))</f>
        <v/>
      </c>
      <c r="B95">
        <f>INDEX(resultados!$A$2:$ZZ$119, 89, MATCH($B$2, resultados!$A$1:$ZZ$1, 0))</f>
        <v/>
      </c>
      <c r="C95">
        <f>INDEX(resultados!$A$2:$ZZ$119, 89, MATCH($B$3, resultados!$A$1:$ZZ$1, 0))</f>
        <v/>
      </c>
    </row>
    <row r="96">
      <c r="A96">
        <f>INDEX(resultados!$A$2:$ZZ$119, 90, MATCH($B$1, resultados!$A$1:$ZZ$1, 0))</f>
        <v/>
      </c>
      <c r="B96">
        <f>INDEX(resultados!$A$2:$ZZ$119, 90, MATCH($B$2, resultados!$A$1:$ZZ$1, 0))</f>
        <v/>
      </c>
      <c r="C96">
        <f>INDEX(resultados!$A$2:$ZZ$119, 90, MATCH($B$3, resultados!$A$1:$ZZ$1, 0))</f>
        <v/>
      </c>
    </row>
    <row r="97">
      <c r="A97">
        <f>INDEX(resultados!$A$2:$ZZ$119, 91, MATCH($B$1, resultados!$A$1:$ZZ$1, 0))</f>
        <v/>
      </c>
      <c r="B97">
        <f>INDEX(resultados!$A$2:$ZZ$119, 91, MATCH($B$2, resultados!$A$1:$ZZ$1, 0))</f>
        <v/>
      </c>
      <c r="C97">
        <f>INDEX(resultados!$A$2:$ZZ$119, 91, MATCH($B$3, resultados!$A$1:$ZZ$1, 0))</f>
        <v/>
      </c>
    </row>
    <row r="98">
      <c r="A98">
        <f>INDEX(resultados!$A$2:$ZZ$119, 92, MATCH($B$1, resultados!$A$1:$ZZ$1, 0))</f>
        <v/>
      </c>
      <c r="B98">
        <f>INDEX(resultados!$A$2:$ZZ$119, 92, MATCH($B$2, resultados!$A$1:$ZZ$1, 0))</f>
        <v/>
      </c>
      <c r="C98">
        <f>INDEX(resultados!$A$2:$ZZ$119, 92, MATCH($B$3, resultados!$A$1:$ZZ$1, 0))</f>
        <v/>
      </c>
    </row>
    <row r="99">
      <c r="A99">
        <f>INDEX(resultados!$A$2:$ZZ$119, 93, MATCH($B$1, resultados!$A$1:$ZZ$1, 0))</f>
        <v/>
      </c>
      <c r="B99">
        <f>INDEX(resultados!$A$2:$ZZ$119, 93, MATCH($B$2, resultados!$A$1:$ZZ$1, 0))</f>
        <v/>
      </c>
      <c r="C99">
        <f>INDEX(resultados!$A$2:$ZZ$119, 93, MATCH($B$3, resultados!$A$1:$ZZ$1, 0))</f>
        <v/>
      </c>
    </row>
    <row r="100">
      <c r="A100">
        <f>INDEX(resultados!$A$2:$ZZ$119, 94, MATCH($B$1, resultados!$A$1:$ZZ$1, 0))</f>
        <v/>
      </c>
      <c r="B100">
        <f>INDEX(resultados!$A$2:$ZZ$119, 94, MATCH($B$2, resultados!$A$1:$ZZ$1, 0))</f>
        <v/>
      </c>
      <c r="C100">
        <f>INDEX(resultados!$A$2:$ZZ$119, 94, MATCH($B$3, resultados!$A$1:$ZZ$1, 0))</f>
        <v/>
      </c>
    </row>
    <row r="101">
      <c r="A101">
        <f>INDEX(resultados!$A$2:$ZZ$119, 95, MATCH($B$1, resultados!$A$1:$ZZ$1, 0))</f>
        <v/>
      </c>
      <c r="B101">
        <f>INDEX(resultados!$A$2:$ZZ$119, 95, MATCH($B$2, resultados!$A$1:$ZZ$1, 0))</f>
        <v/>
      </c>
      <c r="C101">
        <f>INDEX(resultados!$A$2:$ZZ$119, 95, MATCH($B$3, resultados!$A$1:$ZZ$1, 0))</f>
        <v/>
      </c>
    </row>
    <row r="102">
      <c r="A102">
        <f>INDEX(resultados!$A$2:$ZZ$119, 96, MATCH($B$1, resultados!$A$1:$ZZ$1, 0))</f>
        <v/>
      </c>
      <c r="B102">
        <f>INDEX(resultados!$A$2:$ZZ$119, 96, MATCH($B$2, resultados!$A$1:$ZZ$1, 0))</f>
        <v/>
      </c>
      <c r="C102">
        <f>INDEX(resultados!$A$2:$ZZ$119, 96, MATCH($B$3, resultados!$A$1:$ZZ$1, 0))</f>
        <v/>
      </c>
    </row>
    <row r="103">
      <c r="A103">
        <f>INDEX(resultados!$A$2:$ZZ$119, 97, MATCH($B$1, resultados!$A$1:$ZZ$1, 0))</f>
        <v/>
      </c>
      <c r="B103">
        <f>INDEX(resultados!$A$2:$ZZ$119, 97, MATCH($B$2, resultados!$A$1:$ZZ$1, 0))</f>
        <v/>
      </c>
      <c r="C103">
        <f>INDEX(resultados!$A$2:$ZZ$119, 97, MATCH($B$3, resultados!$A$1:$ZZ$1, 0))</f>
        <v/>
      </c>
    </row>
    <row r="104">
      <c r="A104">
        <f>INDEX(resultados!$A$2:$ZZ$119, 98, MATCH($B$1, resultados!$A$1:$ZZ$1, 0))</f>
        <v/>
      </c>
      <c r="B104">
        <f>INDEX(resultados!$A$2:$ZZ$119, 98, MATCH($B$2, resultados!$A$1:$ZZ$1, 0))</f>
        <v/>
      </c>
      <c r="C104">
        <f>INDEX(resultados!$A$2:$ZZ$119, 98, MATCH($B$3, resultados!$A$1:$ZZ$1, 0))</f>
        <v/>
      </c>
    </row>
    <row r="105">
      <c r="A105">
        <f>INDEX(resultados!$A$2:$ZZ$119, 99, MATCH($B$1, resultados!$A$1:$ZZ$1, 0))</f>
        <v/>
      </c>
      <c r="B105">
        <f>INDEX(resultados!$A$2:$ZZ$119, 99, MATCH($B$2, resultados!$A$1:$ZZ$1, 0))</f>
        <v/>
      </c>
      <c r="C105">
        <f>INDEX(resultados!$A$2:$ZZ$119, 99, MATCH($B$3, resultados!$A$1:$ZZ$1, 0))</f>
        <v/>
      </c>
    </row>
    <row r="106">
      <c r="A106">
        <f>INDEX(resultados!$A$2:$ZZ$119, 100, MATCH($B$1, resultados!$A$1:$ZZ$1, 0))</f>
        <v/>
      </c>
      <c r="B106">
        <f>INDEX(resultados!$A$2:$ZZ$119, 100, MATCH($B$2, resultados!$A$1:$ZZ$1, 0))</f>
        <v/>
      </c>
      <c r="C106">
        <f>INDEX(resultados!$A$2:$ZZ$119, 100, MATCH($B$3, resultados!$A$1:$ZZ$1, 0))</f>
        <v/>
      </c>
    </row>
    <row r="107">
      <c r="A107">
        <f>INDEX(resultados!$A$2:$ZZ$119, 101, MATCH($B$1, resultados!$A$1:$ZZ$1, 0))</f>
        <v/>
      </c>
      <c r="B107">
        <f>INDEX(resultados!$A$2:$ZZ$119, 101, MATCH($B$2, resultados!$A$1:$ZZ$1, 0))</f>
        <v/>
      </c>
      <c r="C107">
        <f>INDEX(resultados!$A$2:$ZZ$119, 101, MATCH($B$3, resultados!$A$1:$ZZ$1, 0))</f>
        <v/>
      </c>
    </row>
    <row r="108">
      <c r="A108">
        <f>INDEX(resultados!$A$2:$ZZ$119, 102, MATCH($B$1, resultados!$A$1:$ZZ$1, 0))</f>
        <v/>
      </c>
      <c r="B108">
        <f>INDEX(resultados!$A$2:$ZZ$119, 102, MATCH($B$2, resultados!$A$1:$ZZ$1, 0))</f>
        <v/>
      </c>
      <c r="C108">
        <f>INDEX(resultados!$A$2:$ZZ$119, 102, MATCH($B$3, resultados!$A$1:$ZZ$1, 0))</f>
        <v/>
      </c>
    </row>
    <row r="109">
      <c r="A109">
        <f>INDEX(resultados!$A$2:$ZZ$119, 103, MATCH($B$1, resultados!$A$1:$ZZ$1, 0))</f>
        <v/>
      </c>
      <c r="B109">
        <f>INDEX(resultados!$A$2:$ZZ$119, 103, MATCH($B$2, resultados!$A$1:$ZZ$1, 0))</f>
        <v/>
      </c>
      <c r="C109">
        <f>INDEX(resultados!$A$2:$ZZ$119, 103, MATCH($B$3, resultados!$A$1:$ZZ$1, 0))</f>
        <v/>
      </c>
    </row>
    <row r="110">
      <c r="A110">
        <f>INDEX(resultados!$A$2:$ZZ$119, 104, MATCH($B$1, resultados!$A$1:$ZZ$1, 0))</f>
        <v/>
      </c>
      <c r="B110">
        <f>INDEX(resultados!$A$2:$ZZ$119, 104, MATCH($B$2, resultados!$A$1:$ZZ$1, 0))</f>
        <v/>
      </c>
      <c r="C110">
        <f>INDEX(resultados!$A$2:$ZZ$119, 104, MATCH($B$3, resultados!$A$1:$ZZ$1, 0))</f>
        <v/>
      </c>
    </row>
    <row r="111">
      <c r="A111">
        <f>INDEX(resultados!$A$2:$ZZ$119, 105, MATCH($B$1, resultados!$A$1:$ZZ$1, 0))</f>
        <v/>
      </c>
      <c r="B111">
        <f>INDEX(resultados!$A$2:$ZZ$119, 105, MATCH($B$2, resultados!$A$1:$ZZ$1, 0))</f>
        <v/>
      </c>
      <c r="C111">
        <f>INDEX(resultados!$A$2:$ZZ$119, 105, MATCH($B$3, resultados!$A$1:$ZZ$1, 0))</f>
        <v/>
      </c>
    </row>
    <row r="112">
      <c r="A112">
        <f>INDEX(resultados!$A$2:$ZZ$119, 106, MATCH($B$1, resultados!$A$1:$ZZ$1, 0))</f>
        <v/>
      </c>
      <c r="B112">
        <f>INDEX(resultados!$A$2:$ZZ$119, 106, MATCH($B$2, resultados!$A$1:$ZZ$1, 0))</f>
        <v/>
      </c>
      <c r="C112">
        <f>INDEX(resultados!$A$2:$ZZ$119, 106, MATCH($B$3, resultados!$A$1:$ZZ$1, 0))</f>
        <v/>
      </c>
    </row>
    <row r="113">
      <c r="A113">
        <f>INDEX(resultados!$A$2:$ZZ$119, 107, MATCH($B$1, resultados!$A$1:$ZZ$1, 0))</f>
        <v/>
      </c>
      <c r="B113">
        <f>INDEX(resultados!$A$2:$ZZ$119, 107, MATCH($B$2, resultados!$A$1:$ZZ$1, 0))</f>
        <v/>
      </c>
      <c r="C113">
        <f>INDEX(resultados!$A$2:$ZZ$119, 107, MATCH($B$3, resultados!$A$1:$ZZ$1, 0))</f>
        <v/>
      </c>
    </row>
    <row r="114">
      <c r="A114">
        <f>INDEX(resultados!$A$2:$ZZ$119, 108, MATCH($B$1, resultados!$A$1:$ZZ$1, 0))</f>
        <v/>
      </c>
      <c r="B114">
        <f>INDEX(resultados!$A$2:$ZZ$119, 108, MATCH($B$2, resultados!$A$1:$ZZ$1, 0))</f>
        <v/>
      </c>
      <c r="C114">
        <f>INDEX(resultados!$A$2:$ZZ$119, 108, MATCH($B$3, resultados!$A$1:$ZZ$1, 0))</f>
        <v/>
      </c>
    </row>
    <row r="115">
      <c r="A115">
        <f>INDEX(resultados!$A$2:$ZZ$119, 109, MATCH($B$1, resultados!$A$1:$ZZ$1, 0))</f>
        <v/>
      </c>
      <c r="B115">
        <f>INDEX(resultados!$A$2:$ZZ$119, 109, MATCH($B$2, resultados!$A$1:$ZZ$1, 0))</f>
        <v/>
      </c>
      <c r="C115">
        <f>INDEX(resultados!$A$2:$ZZ$119, 109, MATCH($B$3, resultados!$A$1:$ZZ$1, 0))</f>
        <v/>
      </c>
    </row>
    <row r="116">
      <c r="A116">
        <f>INDEX(resultados!$A$2:$ZZ$119, 110, MATCH($B$1, resultados!$A$1:$ZZ$1, 0))</f>
        <v/>
      </c>
      <c r="B116">
        <f>INDEX(resultados!$A$2:$ZZ$119, 110, MATCH($B$2, resultados!$A$1:$ZZ$1, 0))</f>
        <v/>
      </c>
      <c r="C116">
        <f>INDEX(resultados!$A$2:$ZZ$119, 110, MATCH($B$3, resultados!$A$1:$ZZ$1, 0))</f>
        <v/>
      </c>
    </row>
    <row r="117">
      <c r="A117">
        <f>INDEX(resultados!$A$2:$ZZ$119, 111, MATCH($B$1, resultados!$A$1:$ZZ$1, 0))</f>
        <v/>
      </c>
      <c r="B117">
        <f>INDEX(resultados!$A$2:$ZZ$119, 111, MATCH($B$2, resultados!$A$1:$ZZ$1, 0))</f>
        <v/>
      </c>
      <c r="C117">
        <f>INDEX(resultados!$A$2:$ZZ$119, 111, MATCH($B$3, resultados!$A$1:$ZZ$1, 0))</f>
        <v/>
      </c>
    </row>
    <row r="118">
      <c r="A118">
        <f>INDEX(resultados!$A$2:$ZZ$119, 112, MATCH($B$1, resultados!$A$1:$ZZ$1, 0))</f>
        <v/>
      </c>
      <c r="B118">
        <f>INDEX(resultados!$A$2:$ZZ$119, 112, MATCH($B$2, resultados!$A$1:$ZZ$1, 0))</f>
        <v/>
      </c>
      <c r="C118">
        <f>INDEX(resultados!$A$2:$ZZ$119, 112, MATCH($B$3, resultados!$A$1:$ZZ$1, 0))</f>
        <v/>
      </c>
    </row>
    <row r="119">
      <c r="A119">
        <f>INDEX(resultados!$A$2:$ZZ$119, 113, MATCH($B$1, resultados!$A$1:$ZZ$1, 0))</f>
        <v/>
      </c>
      <c r="B119">
        <f>INDEX(resultados!$A$2:$ZZ$119, 113, MATCH($B$2, resultados!$A$1:$ZZ$1, 0))</f>
        <v/>
      </c>
      <c r="C119">
        <f>INDEX(resultados!$A$2:$ZZ$119, 113, MATCH($B$3, resultados!$A$1:$ZZ$1, 0))</f>
        <v/>
      </c>
    </row>
    <row r="120">
      <c r="A120">
        <f>INDEX(resultados!$A$2:$ZZ$119, 114, MATCH($B$1, resultados!$A$1:$ZZ$1, 0))</f>
        <v/>
      </c>
      <c r="B120">
        <f>INDEX(resultados!$A$2:$ZZ$119, 114, MATCH($B$2, resultados!$A$1:$ZZ$1, 0))</f>
        <v/>
      </c>
      <c r="C120">
        <f>INDEX(resultados!$A$2:$ZZ$119, 114, MATCH($B$3, resultados!$A$1:$ZZ$1, 0))</f>
        <v/>
      </c>
    </row>
    <row r="121">
      <c r="A121">
        <f>INDEX(resultados!$A$2:$ZZ$119, 115, MATCH($B$1, resultados!$A$1:$ZZ$1, 0))</f>
        <v/>
      </c>
      <c r="B121">
        <f>INDEX(resultados!$A$2:$ZZ$119, 115, MATCH($B$2, resultados!$A$1:$ZZ$1, 0))</f>
        <v/>
      </c>
      <c r="C121">
        <f>INDEX(resultados!$A$2:$ZZ$119, 115, MATCH($B$3, resultados!$A$1:$ZZ$1, 0))</f>
        <v/>
      </c>
    </row>
    <row r="122">
      <c r="A122">
        <f>INDEX(resultados!$A$2:$ZZ$119, 116, MATCH($B$1, resultados!$A$1:$ZZ$1, 0))</f>
        <v/>
      </c>
      <c r="B122">
        <f>INDEX(resultados!$A$2:$ZZ$119, 116, MATCH($B$2, resultados!$A$1:$ZZ$1, 0))</f>
        <v/>
      </c>
      <c r="C122">
        <f>INDEX(resultados!$A$2:$ZZ$119, 116, MATCH($B$3, resultados!$A$1:$ZZ$1, 0))</f>
        <v/>
      </c>
    </row>
    <row r="123">
      <c r="A123">
        <f>INDEX(resultados!$A$2:$ZZ$119, 117, MATCH($B$1, resultados!$A$1:$ZZ$1, 0))</f>
        <v/>
      </c>
      <c r="B123">
        <f>INDEX(resultados!$A$2:$ZZ$119, 117, MATCH($B$2, resultados!$A$1:$ZZ$1, 0))</f>
        <v/>
      </c>
      <c r="C123">
        <f>INDEX(resultados!$A$2:$ZZ$119, 117, MATCH($B$3, resultados!$A$1:$ZZ$1, 0))</f>
        <v/>
      </c>
    </row>
    <row r="124">
      <c r="A124">
        <f>INDEX(resultados!$A$2:$ZZ$119, 118, MATCH($B$1, resultados!$A$1:$ZZ$1, 0))</f>
        <v/>
      </c>
      <c r="B124">
        <f>INDEX(resultados!$A$2:$ZZ$119, 118, MATCH($B$2, resultados!$A$1:$ZZ$1, 0))</f>
        <v/>
      </c>
      <c r="C124">
        <f>INDEX(resultados!$A$2:$ZZ$119, 118, MATCH($B$3, resultados!$A$1:$ZZ$1, 0))</f>
        <v/>
      </c>
    </row>
  </sheetData>
  <dataValidations count="3">
    <dataValidation sqref="B1" showErrorMessage="1" showInputMessage="1" allowBlank="1" type="list">
      <formula1>'hidden'!$A$1:$A$26</formula1>
    </dataValidation>
    <dataValidation sqref="B2" showErrorMessage="1" showInputMessage="1" allowBlank="1" type="list">
      <formula1>'hidden'!$A$1:$A$26</formula1>
    </dataValidation>
    <dataValidation sqref="B3" showErrorMessage="1" showInputMessage="1" allowBlank="1" type="list">
      <formula1>'hidden'!$A$1:$A$26</formula1>
    </dataValidation>
  </dataValidations>
  <pageMargins left="0.7" right="0.7" top="0.75" bottom="0.75" header="0.3" footer="0.3"/>
  <drawing xmlns:r="http://schemas.openxmlformats.org/officeDocument/2006/relationships" r:id="rId1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A1:A26"/>
  <sheetViews>
    <sheetView workbookViewId="0">
      <selection activeCell="A1" sqref="A1"/>
    </sheetView>
  </sheetViews>
  <sheetFormatPr baseColWidth="8" defaultRowHeight="15"/>
  <sheetData>
    <row r="1">
      <c r="A1" t="inlineStr">
        <is>
          <t>Unnamed: 0</t>
        </is>
      </c>
    </row>
    <row r="2">
      <c r="A2" t="inlineStr">
        <is>
          <t>Volume de calda [L]</t>
        </is>
      </c>
    </row>
    <row r="3">
      <c r="A3" t="inlineStr">
        <is>
          <t>STATUS</t>
        </is>
      </c>
    </row>
    <row r="4">
      <c r="A4" t="inlineStr">
        <is>
          <t>Capacidade operacional [ha/h]</t>
        </is>
      </c>
    </row>
    <row r="5">
      <c r="A5" t="inlineStr">
        <is>
          <t>Tempo de missao [h]</t>
        </is>
      </c>
    </row>
    <row r="6">
      <c r="A6" t="inlineStr">
        <is>
          <t>Tempo util [h]</t>
        </is>
      </c>
    </row>
    <row r="7">
      <c r="A7" t="inlineStr">
        <is>
          <t>Tempo por voo [min]</t>
        </is>
      </c>
    </row>
    <row r="8">
      <c r="A8" t="inlineStr">
        <is>
          <t>Autonomia Projetada [h]</t>
        </is>
      </c>
    </row>
    <row r="9">
      <c r="A9" t="inlineStr">
        <is>
          <t>N° Voos</t>
        </is>
      </c>
    </row>
    <row r="10">
      <c r="A10" t="inlineStr">
        <is>
          <t>MTOW [kg]</t>
        </is>
      </c>
    </row>
    <row r="11">
      <c r="A11" t="inlineStr">
        <is>
          <t>Massa Estrutura [kg]</t>
        </is>
      </c>
    </row>
    <row r="12">
      <c r="A12" t="inlineStr">
        <is>
          <t>Combustível [kg]</t>
        </is>
      </c>
    </row>
    <row r="13">
      <c r="A13" t="inlineStr">
        <is>
          <t>Abastecimentos</t>
        </is>
      </c>
    </row>
    <row r="14">
      <c r="A14" t="inlineStr">
        <is>
          <t>Massa gerador</t>
        </is>
      </c>
    </row>
    <row r="15">
      <c r="A15" t="inlineStr">
        <is>
          <t>Potência gerador [W]</t>
        </is>
      </c>
    </row>
    <row r="16">
      <c r="A16" t="inlineStr">
        <is>
          <t>Combustível consumido [L]</t>
        </is>
      </c>
    </row>
    <row r="17">
      <c r="A17" t="inlineStr">
        <is>
          <t>Calda cons [L]</t>
        </is>
      </c>
    </row>
    <row r="18">
      <c r="A18" t="inlineStr">
        <is>
          <t>Distância percorrida [km]</t>
        </is>
      </c>
    </row>
    <row r="19">
      <c r="A19" t="inlineStr">
        <is>
          <t>Distância Pulverizando [km]</t>
        </is>
      </c>
    </row>
    <row r="20">
      <c r="A20" t="inlineStr">
        <is>
          <t>RTL ACUMULADO[m]</t>
        </is>
      </c>
    </row>
    <row r="21">
      <c r="A21" t="inlineStr">
        <is>
          <t>EOC [km/km]</t>
        </is>
      </c>
    </row>
    <row r="22">
      <c r="A22" t="inlineStr">
        <is>
          <t>EOC [h/h]</t>
        </is>
      </c>
    </row>
    <row r="23">
      <c r="A23" t="inlineStr">
        <is>
          <t>Tempo de manobra [h]</t>
        </is>
      </c>
    </row>
    <row r="24">
      <c r="A24" t="inlineStr">
        <is>
          <t>Tempo rtl_rtw [h]</t>
        </is>
      </c>
    </row>
    <row r="25">
      <c r="A25" t="inlineStr">
        <is>
          <t>V pulv [m/s]</t>
        </is>
      </c>
    </row>
    <row r="26">
      <c r="A26" t="inlineStr">
        <is>
          <t>V desloc [m/s]</t>
        </is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AH4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30</v>
      </c>
      <c r="C2" t="inlineStr">
        <is>
          <t xml:space="preserve">CONCLUIDO	</t>
        </is>
      </c>
      <c r="D2" t="n">
        <v>1.4622</v>
      </c>
      <c r="E2" t="n">
        <v>68.39</v>
      </c>
      <c r="F2" t="n">
        <v>61.93</v>
      </c>
      <c r="G2" t="n">
        <v>12.51</v>
      </c>
      <c r="H2" t="n">
        <v>0.24</v>
      </c>
      <c r="I2" t="n">
        <v>297</v>
      </c>
      <c r="J2" t="n">
        <v>71.52</v>
      </c>
      <c r="K2" t="n">
        <v>32.27</v>
      </c>
      <c r="L2" t="n">
        <v>1</v>
      </c>
      <c r="M2" t="n">
        <v>295</v>
      </c>
      <c r="N2" t="n">
        <v>8.25</v>
      </c>
      <c r="O2" t="n">
        <v>9054.6</v>
      </c>
      <c r="P2" t="n">
        <v>407.86</v>
      </c>
      <c r="Q2" t="n">
        <v>3549.5</v>
      </c>
      <c r="R2" t="n">
        <v>563.45</v>
      </c>
      <c r="S2" t="n">
        <v>84.39</v>
      </c>
      <c r="T2" t="n">
        <v>238244.4</v>
      </c>
      <c r="U2" t="n">
        <v>0.15</v>
      </c>
      <c r="V2" t="n">
        <v>0.77</v>
      </c>
      <c r="W2" t="n">
        <v>0.62</v>
      </c>
      <c r="X2" t="n">
        <v>14.09</v>
      </c>
      <c r="Y2" t="n">
        <v>0.5</v>
      </c>
      <c r="Z2" t="n">
        <v>10</v>
      </c>
      <c r="AA2" t="n">
        <v>360.6005078460117</v>
      </c>
      <c r="AB2" t="n">
        <v>493.3895234065497</v>
      </c>
      <c r="AC2" t="n">
        <v>446.3011197691732</v>
      </c>
      <c r="AD2" t="n">
        <v>360600.5078460117</v>
      </c>
      <c r="AE2" t="n">
        <v>493389.5234065497</v>
      </c>
      <c r="AF2" t="n">
        <v>2.506572314246336e-06</v>
      </c>
      <c r="AG2" t="n">
        <v>0.9498611111111112</v>
      </c>
      <c r="AH2" t="n">
        <v>446301.1197691732</v>
      </c>
    </row>
    <row r="3">
      <c r="A3" t="n">
        <v>1</v>
      </c>
      <c r="B3" t="n">
        <v>30</v>
      </c>
      <c r="C3" t="inlineStr">
        <is>
          <t xml:space="preserve">CONCLUIDO	</t>
        </is>
      </c>
      <c r="D3" t="n">
        <v>1.7467</v>
      </c>
      <c r="E3" t="n">
        <v>57.25</v>
      </c>
      <c r="F3" t="n">
        <v>53.51</v>
      </c>
      <c r="G3" t="n">
        <v>26.32</v>
      </c>
      <c r="H3" t="n">
        <v>0.48</v>
      </c>
      <c r="I3" t="n">
        <v>122</v>
      </c>
      <c r="J3" t="n">
        <v>72.7</v>
      </c>
      <c r="K3" t="n">
        <v>32.27</v>
      </c>
      <c r="L3" t="n">
        <v>2</v>
      </c>
      <c r="M3" t="n">
        <v>14</v>
      </c>
      <c r="N3" t="n">
        <v>8.43</v>
      </c>
      <c r="O3" t="n">
        <v>9200.25</v>
      </c>
      <c r="P3" t="n">
        <v>305.84</v>
      </c>
      <c r="Q3" t="n">
        <v>3549.38</v>
      </c>
      <c r="R3" t="n">
        <v>272.23</v>
      </c>
      <c r="S3" t="n">
        <v>84.39</v>
      </c>
      <c r="T3" t="n">
        <v>93508.19</v>
      </c>
      <c r="U3" t="n">
        <v>0.31</v>
      </c>
      <c r="V3" t="n">
        <v>0.89</v>
      </c>
      <c r="W3" t="n">
        <v>0.48</v>
      </c>
      <c r="X3" t="n">
        <v>5.68</v>
      </c>
      <c r="Y3" t="n">
        <v>0.5</v>
      </c>
      <c r="Z3" t="n">
        <v>10</v>
      </c>
      <c r="AA3" t="n">
        <v>238.3769376222868</v>
      </c>
      <c r="AB3" t="n">
        <v>326.1578425029346</v>
      </c>
      <c r="AC3" t="n">
        <v>295.0297957799584</v>
      </c>
      <c r="AD3" t="n">
        <v>238376.9376222868</v>
      </c>
      <c r="AE3" t="n">
        <v>326157.8425029346</v>
      </c>
      <c r="AF3" t="n">
        <v>2.994275654010447e-06</v>
      </c>
      <c r="AG3" t="n">
        <v>0.7951388888888888</v>
      </c>
      <c r="AH3" t="n">
        <v>295029.7957799584</v>
      </c>
    </row>
    <row r="4">
      <c r="A4" t="n">
        <v>2</v>
      </c>
      <c r="B4" t="n">
        <v>30</v>
      </c>
      <c r="C4" t="inlineStr">
        <is>
          <t xml:space="preserve">CONCLUIDO	</t>
        </is>
      </c>
      <c r="D4" t="n">
        <v>1.7512</v>
      </c>
      <c r="E4" t="n">
        <v>57.1</v>
      </c>
      <c r="F4" t="n">
        <v>53.39</v>
      </c>
      <c r="G4" t="n">
        <v>26.7</v>
      </c>
      <c r="H4" t="n">
        <v>0.71</v>
      </c>
      <c r="I4" t="n">
        <v>120</v>
      </c>
      <c r="J4" t="n">
        <v>73.88</v>
      </c>
      <c r="K4" t="n">
        <v>32.27</v>
      </c>
      <c r="L4" t="n">
        <v>3</v>
      </c>
      <c r="M4" t="n">
        <v>0</v>
      </c>
      <c r="N4" t="n">
        <v>8.609999999999999</v>
      </c>
      <c r="O4" t="n">
        <v>9346.23</v>
      </c>
      <c r="P4" t="n">
        <v>309.04</v>
      </c>
      <c r="Q4" t="n">
        <v>3549.38</v>
      </c>
      <c r="R4" t="n">
        <v>267.83</v>
      </c>
      <c r="S4" t="n">
        <v>84.39</v>
      </c>
      <c r="T4" t="n">
        <v>91318.89999999999</v>
      </c>
      <c r="U4" t="n">
        <v>0.32</v>
      </c>
      <c r="V4" t="n">
        <v>0.89</v>
      </c>
      <c r="W4" t="n">
        <v>0.49</v>
      </c>
      <c r="X4" t="n">
        <v>5.56</v>
      </c>
      <c r="Y4" t="n">
        <v>0.5</v>
      </c>
      <c r="Z4" t="n">
        <v>10</v>
      </c>
      <c r="AA4" t="n">
        <v>239.1761713993696</v>
      </c>
      <c r="AB4" t="n">
        <v>327.2513894164446</v>
      </c>
      <c r="AC4" t="n">
        <v>296.0189761108461</v>
      </c>
      <c r="AD4" t="n">
        <v>239176.1713993696</v>
      </c>
      <c r="AE4" t="n">
        <v>327251.3894164446</v>
      </c>
      <c r="AF4" t="n">
        <v>3.001989766590196e-06</v>
      </c>
      <c r="AG4" t="n">
        <v>0.7930555555555556</v>
      </c>
      <c r="AH4" t="n">
        <v>296018.9761108461</v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H3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15</v>
      </c>
      <c r="C2" t="inlineStr">
        <is>
          <t xml:space="preserve">CONCLUIDO	</t>
        </is>
      </c>
      <c r="D2" t="n">
        <v>1.5795</v>
      </c>
      <c r="E2" t="n">
        <v>63.31</v>
      </c>
      <c r="F2" t="n">
        <v>58.96</v>
      </c>
      <c r="G2" t="n">
        <v>14.8</v>
      </c>
      <c r="H2" t="n">
        <v>0.43</v>
      </c>
      <c r="I2" t="n">
        <v>239</v>
      </c>
      <c r="J2" t="n">
        <v>39.78</v>
      </c>
      <c r="K2" t="n">
        <v>19.54</v>
      </c>
      <c r="L2" t="n">
        <v>1</v>
      </c>
      <c r="M2" t="n">
        <v>2</v>
      </c>
      <c r="N2" t="n">
        <v>4.24</v>
      </c>
      <c r="O2" t="n">
        <v>5140</v>
      </c>
      <c r="P2" t="n">
        <v>229.85</v>
      </c>
      <c r="Q2" t="n">
        <v>3549.48</v>
      </c>
      <c r="R2" t="n">
        <v>450.96</v>
      </c>
      <c r="S2" t="n">
        <v>84.39</v>
      </c>
      <c r="T2" t="n">
        <v>182291.23</v>
      </c>
      <c r="U2" t="n">
        <v>0.19</v>
      </c>
      <c r="V2" t="n">
        <v>0.8</v>
      </c>
      <c r="W2" t="n">
        <v>0.83</v>
      </c>
      <c r="X2" t="n">
        <v>11.13</v>
      </c>
      <c r="Y2" t="n">
        <v>0.5</v>
      </c>
      <c r="Z2" t="n">
        <v>10</v>
      </c>
      <c r="AA2" t="n">
        <v>206.251717216591</v>
      </c>
      <c r="AB2" t="n">
        <v>282.202698679185</v>
      </c>
      <c r="AC2" t="n">
        <v>255.2696691913017</v>
      </c>
      <c r="AD2" t="n">
        <v>206251.717216591</v>
      </c>
      <c r="AE2" t="n">
        <v>282202.698679185</v>
      </c>
      <c r="AF2" t="n">
        <v>2.906138196437706e-06</v>
      </c>
      <c r="AG2" t="n">
        <v>0.8793055555555556</v>
      </c>
      <c r="AH2" t="n">
        <v>255269.6691913017</v>
      </c>
    </row>
    <row r="3">
      <c r="A3" t="n">
        <v>1</v>
      </c>
      <c r="B3" t="n">
        <v>15</v>
      </c>
      <c r="C3" t="inlineStr">
        <is>
          <t xml:space="preserve">CONCLUIDO	</t>
        </is>
      </c>
      <c r="D3" t="n">
        <v>1.5813</v>
      </c>
      <c r="E3" t="n">
        <v>63.24</v>
      </c>
      <c r="F3" t="n">
        <v>58.9</v>
      </c>
      <c r="G3" t="n">
        <v>14.85</v>
      </c>
      <c r="H3" t="n">
        <v>0.84</v>
      </c>
      <c r="I3" t="n">
        <v>238</v>
      </c>
      <c r="J3" t="n">
        <v>40.89</v>
      </c>
      <c r="K3" t="n">
        <v>19.54</v>
      </c>
      <c r="L3" t="n">
        <v>2</v>
      </c>
      <c r="M3" t="n">
        <v>0</v>
      </c>
      <c r="N3" t="n">
        <v>4.35</v>
      </c>
      <c r="O3" t="n">
        <v>5277.26</v>
      </c>
      <c r="P3" t="n">
        <v>235.32</v>
      </c>
      <c r="Q3" t="n">
        <v>3549.48</v>
      </c>
      <c r="R3" t="n">
        <v>448.8</v>
      </c>
      <c r="S3" t="n">
        <v>84.39</v>
      </c>
      <c r="T3" t="n">
        <v>181214.75</v>
      </c>
      <c r="U3" t="n">
        <v>0.19</v>
      </c>
      <c r="V3" t="n">
        <v>0.8</v>
      </c>
      <c r="W3" t="n">
        <v>0.83</v>
      </c>
      <c r="X3" t="n">
        <v>11.06</v>
      </c>
      <c r="Y3" t="n">
        <v>0.5</v>
      </c>
      <c r="Z3" t="n">
        <v>10</v>
      </c>
      <c r="AA3" t="n">
        <v>208.954061039994</v>
      </c>
      <c r="AB3" t="n">
        <v>285.9001647173585</v>
      </c>
      <c r="AC3" t="n">
        <v>258.6142542602192</v>
      </c>
      <c r="AD3" t="n">
        <v>208954.061039994</v>
      </c>
      <c r="AE3" t="n">
        <v>285900.1647173585</v>
      </c>
      <c r="AF3" t="n">
        <v>2.909450034838204e-06</v>
      </c>
      <c r="AG3" t="n">
        <v>0.8783333333333334</v>
      </c>
      <c r="AH3" t="n">
        <v>258614.2542602193</v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AH9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70</v>
      </c>
      <c r="C2" t="inlineStr">
        <is>
          <t xml:space="preserve">CONCLUIDO	</t>
        </is>
      </c>
      <c r="D2" t="n">
        <v>0.9825</v>
      </c>
      <c r="E2" t="n">
        <v>101.78</v>
      </c>
      <c r="F2" t="n">
        <v>80.48999999999999</v>
      </c>
      <c r="G2" t="n">
        <v>7.32</v>
      </c>
      <c r="H2" t="n">
        <v>0.12</v>
      </c>
      <c r="I2" t="n">
        <v>660</v>
      </c>
      <c r="J2" t="n">
        <v>141.81</v>
      </c>
      <c r="K2" t="n">
        <v>47.83</v>
      </c>
      <c r="L2" t="n">
        <v>1</v>
      </c>
      <c r="M2" t="n">
        <v>658</v>
      </c>
      <c r="N2" t="n">
        <v>22.98</v>
      </c>
      <c r="O2" t="n">
        <v>17723.39</v>
      </c>
      <c r="P2" t="n">
        <v>898.92</v>
      </c>
      <c r="Q2" t="n">
        <v>3550.01</v>
      </c>
      <c r="R2" t="n">
        <v>1195.68</v>
      </c>
      <c r="S2" t="n">
        <v>84.39</v>
      </c>
      <c r="T2" t="n">
        <v>552542.62</v>
      </c>
      <c r="U2" t="n">
        <v>0.07000000000000001</v>
      </c>
      <c r="V2" t="n">
        <v>0.59</v>
      </c>
      <c r="W2" t="n">
        <v>1.2</v>
      </c>
      <c r="X2" t="n">
        <v>32.65</v>
      </c>
      <c r="Y2" t="n">
        <v>0.5</v>
      </c>
      <c r="Z2" t="n">
        <v>10</v>
      </c>
      <c r="AA2" t="n">
        <v>1111.367290845042</v>
      </c>
      <c r="AB2" t="n">
        <v>1520.62175739869</v>
      </c>
      <c r="AC2" t="n">
        <v>1375.495751078599</v>
      </c>
      <c r="AD2" t="n">
        <v>1111367.290845042</v>
      </c>
      <c r="AE2" t="n">
        <v>1520621.75739869</v>
      </c>
      <c r="AF2" t="n">
        <v>1.511770145198485e-06</v>
      </c>
      <c r="AG2" t="n">
        <v>1.413611111111111</v>
      </c>
      <c r="AH2" t="n">
        <v>1375495.751078599</v>
      </c>
    </row>
    <row r="3">
      <c r="A3" t="n">
        <v>1</v>
      </c>
      <c r="B3" t="n">
        <v>70</v>
      </c>
      <c r="C3" t="inlineStr">
        <is>
          <t xml:space="preserve">CONCLUIDO	</t>
        </is>
      </c>
      <c r="D3" t="n">
        <v>1.4859</v>
      </c>
      <c r="E3" t="n">
        <v>67.3</v>
      </c>
      <c r="F3" t="n">
        <v>58.48</v>
      </c>
      <c r="G3" t="n">
        <v>15.39</v>
      </c>
      <c r="H3" t="n">
        <v>0.25</v>
      </c>
      <c r="I3" t="n">
        <v>228</v>
      </c>
      <c r="J3" t="n">
        <v>143.17</v>
      </c>
      <c r="K3" t="n">
        <v>47.83</v>
      </c>
      <c r="L3" t="n">
        <v>2</v>
      </c>
      <c r="M3" t="n">
        <v>226</v>
      </c>
      <c r="N3" t="n">
        <v>23.34</v>
      </c>
      <c r="O3" t="n">
        <v>17891.86</v>
      </c>
      <c r="P3" t="n">
        <v>628</v>
      </c>
      <c r="Q3" t="n">
        <v>3549.42</v>
      </c>
      <c r="R3" t="n">
        <v>446.3</v>
      </c>
      <c r="S3" t="n">
        <v>84.39</v>
      </c>
      <c r="T3" t="n">
        <v>180015.95</v>
      </c>
      <c r="U3" t="n">
        <v>0.19</v>
      </c>
      <c r="V3" t="n">
        <v>0.8100000000000001</v>
      </c>
      <c r="W3" t="n">
        <v>0.5</v>
      </c>
      <c r="X3" t="n">
        <v>10.65</v>
      </c>
      <c r="Y3" t="n">
        <v>0.5</v>
      </c>
      <c r="Z3" t="n">
        <v>10</v>
      </c>
      <c r="AA3" t="n">
        <v>520.8643048767044</v>
      </c>
      <c r="AB3" t="n">
        <v>712.6695208436688</v>
      </c>
      <c r="AC3" t="n">
        <v>644.6533420123029</v>
      </c>
      <c r="AD3" t="n">
        <v>520864.3048767044</v>
      </c>
      <c r="AE3" t="n">
        <v>712669.5208436688</v>
      </c>
      <c r="AF3" t="n">
        <v>2.286350390585678e-06</v>
      </c>
      <c r="AG3" t="n">
        <v>0.9347222222222222</v>
      </c>
      <c r="AH3" t="n">
        <v>644653.342012303</v>
      </c>
    </row>
    <row r="4">
      <c r="A4" t="n">
        <v>2</v>
      </c>
      <c r="B4" t="n">
        <v>70</v>
      </c>
      <c r="C4" t="inlineStr">
        <is>
          <t xml:space="preserve">CONCLUIDO	</t>
        </is>
      </c>
      <c r="D4" t="n">
        <v>1.6627</v>
      </c>
      <c r="E4" t="n">
        <v>60.14</v>
      </c>
      <c r="F4" t="n">
        <v>54.01</v>
      </c>
      <c r="G4" t="n">
        <v>24.01</v>
      </c>
      <c r="H4" t="n">
        <v>0.37</v>
      </c>
      <c r="I4" t="n">
        <v>135</v>
      </c>
      <c r="J4" t="n">
        <v>144.54</v>
      </c>
      <c r="K4" t="n">
        <v>47.83</v>
      </c>
      <c r="L4" t="n">
        <v>3</v>
      </c>
      <c r="M4" t="n">
        <v>133</v>
      </c>
      <c r="N4" t="n">
        <v>23.71</v>
      </c>
      <c r="O4" t="n">
        <v>18060.85</v>
      </c>
      <c r="P4" t="n">
        <v>555.53</v>
      </c>
      <c r="Q4" t="n">
        <v>3549.31</v>
      </c>
      <c r="R4" t="n">
        <v>294.36</v>
      </c>
      <c r="S4" t="n">
        <v>84.39</v>
      </c>
      <c r="T4" t="n">
        <v>104510.09</v>
      </c>
      <c r="U4" t="n">
        <v>0.29</v>
      </c>
      <c r="V4" t="n">
        <v>0.88</v>
      </c>
      <c r="W4" t="n">
        <v>0.36</v>
      </c>
      <c r="X4" t="n">
        <v>6.18</v>
      </c>
      <c r="Y4" t="n">
        <v>0.5</v>
      </c>
      <c r="Z4" t="n">
        <v>10</v>
      </c>
      <c r="AA4" t="n">
        <v>417.5768767680897</v>
      </c>
      <c r="AB4" t="n">
        <v>571.3471049857312</v>
      </c>
      <c r="AC4" t="n">
        <v>516.8185391765904</v>
      </c>
      <c r="AD4" t="n">
        <v>417576.8767680897</v>
      </c>
      <c r="AE4" t="n">
        <v>571347.1049857312</v>
      </c>
      <c r="AF4" t="n">
        <v>2.558392081853965e-06</v>
      </c>
      <c r="AG4" t="n">
        <v>0.8352777777777778</v>
      </c>
      <c r="AH4" t="n">
        <v>516818.5391765904</v>
      </c>
    </row>
    <row r="5">
      <c r="A5" t="n">
        <v>3</v>
      </c>
      <c r="B5" t="n">
        <v>70</v>
      </c>
      <c r="C5" t="inlineStr">
        <is>
          <t xml:space="preserve">CONCLUIDO	</t>
        </is>
      </c>
      <c r="D5" t="n">
        <v>1.7545</v>
      </c>
      <c r="E5" t="n">
        <v>57</v>
      </c>
      <c r="F5" t="n">
        <v>52.08</v>
      </c>
      <c r="G5" t="n">
        <v>33.6</v>
      </c>
      <c r="H5" t="n">
        <v>0.49</v>
      </c>
      <c r="I5" t="n">
        <v>93</v>
      </c>
      <c r="J5" t="n">
        <v>145.92</v>
      </c>
      <c r="K5" t="n">
        <v>47.83</v>
      </c>
      <c r="L5" t="n">
        <v>4</v>
      </c>
      <c r="M5" t="n">
        <v>91</v>
      </c>
      <c r="N5" t="n">
        <v>24.09</v>
      </c>
      <c r="O5" t="n">
        <v>18230.35</v>
      </c>
      <c r="P5" t="n">
        <v>509.83</v>
      </c>
      <c r="Q5" t="n">
        <v>3549.34</v>
      </c>
      <c r="R5" t="n">
        <v>228.87</v>
      </c>
      <c r="S5" t="n">
        <v>84.39</v>
      </c>
      <c r="T5" t="n">
        <v>71973.59</v>
      </c>
      <c r="U5" t="n">
        <v>0.37</v>
      </c>
      <c r="V5" t="n">
        <v>0.91</v>
      </c>
      <c r="W5" t="n">
        <v>0.29</v>
      </c>
      <c r="X5" t="n">
        <v>4.25</v>
      </c>
      <c r="Y5" t="n">
        <v>0.5</v>
      </c>
      <c r="Z5" t="n">
        <v>10</v>
      </c>
      <c r="AA5" t="n">
        <v>368.991214054109</v>
      </c>
      <c r="AB5" t="n">
        <v>504.870057812301</v>
      </c>
      <c r="AC5" t="n">
        <v>456.6859680842708</v>
      </c>
      <c r="AD5" t="n">
        <v>368991.2140541091</v>
      </c>
      <c r="AE5" t="n">
        <v>504870.057812301</v>
      </c>
      <c r="AF5" t="n">
        <v>2.699644498474037e-06</v>
      </c>
      <c r="AG5" t="n">
        <v>0.7916666666666666</v>
      </c>
      <c r="AH5" t="n">
        <v>456685.9680842708</v>
      </c>
    </row>
    <row r="6">
      <c r="A6" t="n">
        <v>4</v>
      </c>
      <c r="B6" t="n">
        <v>70</v>
      </c>
      <c r="C6" t="inlineStr">
        <is>
          <t xml:space="preserve">CONCLUIDO	</t>
        </is>
      </c>
      <c r="D6" t="n">
        <v>1.8126</v>
      </c>
      <c r="E6" t="n">
        <v>55.17</v>
      </c>
      <c r="F6" t="n">
        <v>50.95</v>
      </c>
      <c r="G6" t="n">
        <v>44.3</v>
      </c>
      <c r="H6" t="n">
        <v>0.6</v>
      </c>
      <c r="I6" t="n">
        <v>69</v>
      </c>
      <c r="J6" t="n">
        <v>147.3</v>
      </c>
      <c r="K6" t="n">
        <v>47.83</v>
      </c>
      <c r="L6" t="n">
        <v>5</v>
      </c>
      <c r="M6" t="n">
        <v>67</v>
      </c>
      <c r="N6" t="n">
        <v>24.47</v>
      </c>
      <c r="O6" t="n">
        <v>18400.38</v>
      </c>
      <c r="P6" t="n">
        <v>471.34</v>
      </c>
      <c r="Q6" t="n">
        <v>3549.28</v>
      </c>
      <c r="R6" t="n">
        <v>190.62</v>
      </c>
      <c r="S6" t="n">
        <v>84.39</v>
      </c>
      <c r="T6" t="n">
        <v>52969.64</v>
      </c>
      <c r="U6" t="n">
        <v>0.44</v>
      </c>
      <c r="V6" t="n">
        <v>0.93</v>
      </c>
      <c r="W6" t="n">
        <v>0.25</v>
      </c>
      <c r="X6" t="n">
        <v>3.12</v>
      </c>
      <c r="Y6" t="n">
        <v>0.5</v>
      </c>
      <c r="Z6" t="n">
        <v>10</v>
      </c>
      <c r="AA6" t="n">
        <v>336.3787524398487</v>
      </c>
      <c r="AB6" t="n">
        <v>460.2482490714063</v>
      </c>
      <c r="AC6" t="n">
        <v>416.3228021425051</v>
      </c>
      <c r="AD6" t="n">
        <v>336378.7524398487</v>
      </c>
      <c r="AE6" t="n">
        <v>460248.2490714063</v>
      </c>
      <c r="AF6" t="n">
        <v>2.789042814439464e-06</v>
      </c>
      <c r="AG6" t="n">
        <v>0.76625</v>
      </c>
      <c r="AH6" t="n">
        <v>416322.8021425051</v>
      </c>
    </row>
    <row r="7">
      <c r="A7" t="n">
        <v>5</v>
      </c>
      <c r="B7" t="n">
        <v>70</v>
      </c>
      <c r="C7" t="inlineStr">
        <is>
          <t xml:space="preserve">CONCLUIDO	</t>
        </is>
      </c>
      <c r="D7" t="n">
        <v>1.8465</v>
      </c>
      <c r="E7" t="n">
        <v>54.16</v>
      </c>
      <c r="F7" t="n">
        <v>50.34</v>
      </c>
      <c r="G7" t="n">
        <v>54.92</v>
      </c>
      <c r="H7" t="n">
        <v>0.71</v>
      </c>
      <c r="I7" t="n">
        <v>55</v>
      </c>
      <c r="J7" t="n">
        <v>148.68</v>
      </c>
      <c r="K7" t="n">
        <v>47.83</v>
      </c>
      <c r="L7" t="n">
        <v>6</v>
      </c>
      <c r="M7" t="n">
        <v>32</v>
      </c>
      <c r="N7" t="n">
        <v>24.85</v>
      </c>
      <c r="O7" t="n">
        <v>18570.94</v>
      </c>
      <c r="P7" t="n">
        <v>437.25</v>
      </c>
      <c r="Q7" t="n">
        <v>3549.31</v>
      </c>
      <c r="R7" t="n">
        <v>169.09</v>
      </c>
      <c r="S7" t="n">
        <v>84.39</v>
      </c>
      <c r="T7" t="n">
        <v>42276.66</v>
      </c>
      <c r="U7" t="n">
        <v>0.5</v>
      </c>
      <c r="V7" t="n">
        <v>0.9399999999999999</v>
      </c>
      <c r="W7" t="n">
        <v>0.25</v>
      </c>
      <c r="X7" t="n">
        <v>2.51</v>
      </c>
      <c r="Y7" t="n">
        <v>0.5</v>
      </c>
      <c r="Z7" t="n">
        <v>10</v>
      </c>
      <c r="AA7" t="n">
        <v>312.9140012458196</v>
      </c>
      <c r="AB7" t="n">
        <v>428.1427412959731</v>
      </c>
      <c r="AC7" t="n">
        <v>387.2813989687961</v>
      </c>
      <c r="AD7" t="n">
        <v>312914.0012458196</v>
      </c>
      <c r="AE7" t="n">
        <v>428142.7412959731</v>
      </c>
      <c r="AF7" t="n">
        <v>2.84120465456387e-06</v>
      </c>
      <c r="AG7" t="n">
        <v>0.7522222222222221</v>
      </c>
      <c r="AH7" t="n">
        <v>387281.3989687961</v>
      </c>
    </row>
    <row r="8">
      <c r="A8" t="n">
        <v>6</v>
      </c>
      <c r="B8" t="n">
        <v>70</v>
      </c>
      <c r="C8" t="inlineStr">
        <is>
          <t xml:space="preserve">CONCLUIDO	</t>
        </is>
      </c>
      <c r="D8" t="n">
        <v>1.8511</v>
      </c>
      <c r="E8" t="n">
        <v>54.02</v>
      </c>
      <c r="F8" t="n">
        <v>50.26</v>
      </c>
      <c r="G8" t="n">
        <v>56.9</v>
      </c>
      <c r="H8" t="n">
        <v>0.83</v>
      </c>
      <c r="I8" t="n">
        <v>53</v>
      </c>
      <c r="J8" t="n">
        <v>150.07</v>
      </c>
      <c r="K8" t="n">
        <v>47.83</v>
      </c>
      <c r="L8" t="n">
        <v>7</v>
      </c>
      <c r="M8" t="n">
        <v>1</v>
      </c>
      <c r="N8" t="n">
        <v>25.24</v>
      </c>
      <c r="O8" t="n">
        <v>18742.03</v>
      </c>
      <c r="P8" t="n">
        <v>434.92</v>
      </c>
      <c r="Q8" t="n">
        <v>3549.3</v>
      </c>
      <c r="R8" t="n">
        <v>165</v>
      </c>
      <c r="S8" t="n">
        <v>84.39</v>
      </c>
      <c r="T8" t="n">
        <v>40241.5</v>
      </c>
      <c r="U8" t="n">
        <v>0.51</v>
      </c>
      <c r="V8" t="n">
        <v>0.9399999999999999</v>
      </c>
      <c r="W8" t="n">
        <v>0.29</v>
      </c>
      <c r="X8" t="n">
        <v>2.43</v>
      </c>
      <c r="Y8" t="n">
        <v>0.5</v>
      </c>
      <c r="Z8" t="n">
        <v>10</v>
      </c>
      <c r="AA8" t="n">
        <v>310.8814795475917</v>
      </c>
      <c r="AB8" t="n">
        <v>425.3617554399289</v>
      </c>
      <c r="AC8" t="n">
        <v>384.7658264997145</v>
      </c>
      <c r="AD8" t="n">
        <v>310881.4795475917</v>
      </c>
      <c r="AE8" t="n">
        <v>425361.7554399289</v>
      </c>
      <c r="AF8" t="n">
        <v>2.848282662368361e-06</v>
      </c>
      <c r="AG8" t="n">
        <v>0.7502777777777778</v>
      </c>
      <c r="AH8" t="n">
        <v>384765.8264997145</v>
      </c>
    </row>
    <row r="9">
      <c r="A9" t="n">
        <v>7</v>
      </c>
      <c r="B9" t="n">
        <v>70</v>
      </c>
      <c r="C9" t="inlineStr">
        <is>
          <t xml:space="preserve">CONCLUIDO	</t>
        </is>
      </c>
      <c r="D9" t="n">
        <v>1.8542</v>
      </c>
      <c r="E9" t="n">
        <v>53.93</v>
      </c>
      <c r="F9" t="n">
        <v>50.2</v>
      </c>
      <c r="G9" t="n">
        <v>57.92</v>
      </c>
      <c r="H9" t="n">
        <v>0.9399999999999999</v>
      </c>
      <c r="I9" t="n">
        <v>52</v>
      </c>
      <c r="J9" t="n">
        <v>151.46</v>
      </c>
      <c r="K9" t="n">
        <v>47.83</v>
      </c>
      <c r="L9" t="n">
        <v>8</v>
      </c>
      <c r="M9" t="n">
        <v>0</v>
      </c>
      <c r="N9" t="n">
        <v>25.63</v>
      </c>
      <c r="O9" t="n">
        <v>18913.66</v>
      </c>
      <c r="P9" t="n">
        <v>437.73</v>
      </c>
      <c r="Q9" t="n">
        <v>3549.3</v>
      </c>
      <c r="R9" t="n">
        <v>162.97</v>
      </c>
      <c r="S9" t="n">
        <v>84.39</v>
      </c>
      <c r="T9" t="n">
        <v>39229.27</v>
      </c>
      <c r="U9" t="n">
        <v>0.52</v>
      </c>
      <c r="V9" t="n">
        <v>0.9399999999999999</v>
      </c>
      <c r="W9" t="n">
        <v>0.29</v>
      </c>
      <c r="X9" t="n">
        <v>2.37</v>
      </c>
      <c r="Y9" t="n">
        <v>0.5</v>
      </c>
      <c r="Z9" t="n">
        <v>10</v>
      </c>
      <c r="AA9" t="n">
        <v>311.5621432597328</v>
      </c>
      <c r="AB9" t="n">
        <v>426.293069559644</v>
      </c>
      <c r="AC9" t="n">
        <v>385.6082573069516</v>
      </c>
      <c r="AD9" t="n">
        <v>311562.1432597328</v>
      </c>
      <c r="AE9" t="n">
        <v>426293.069559644</v>
      </c>
      <c r="AF9" t="n">
        <v>2.853052624149649e-06</v>
      </c>
      <c r="AG9" t="n">
        <v>0.7490277777777777</v>
      </c>
      <c r="AH9" t="n">
        <v>385608.2573069516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AH11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90</v>
      </c>
      <c r="C2" t="inlineStr">
        <is>
          <t xml:space="preserve">CONCLUIDO	</t>
        </is>
      </c>
      <c r="D2" t="n">
        <v>0.7863</v>
      </c>
      <c r="E2" t="n">
        <v>127.17</v>
      </c>
      <c r="F2" t="n">
        <v>93.06999999999999</v>
      </c>
      <c r="G2" t="n">
        <v>6.27</v>
      </c>
      <c r="H2" t="n">
        <v>0.1</v>
      </c>
      <c r="I2" t="n">
        <v>891</v>
      </c>
      <c r="J2" t="n">
        <v>176.73</v>
      </c>
      <c r="K2" t="n">
        <v>52.44</v>
      </c>
      <c r="L2" t="n">
        <v>1</v>
      </c>
      <c r="M2" t="n">
        <v>889</v>
      </c>
      <c r="N2" t="n">
        <v>33.29</v>
      </c>
      <c r="O2" t="n">
        <v>22031.19</v>
      </c>
      <c r="P2" t="n">
        <v>1208.02</v>
      </c>
      <c r="Q2" t="n">
        <v>3550.35</v>
      </c>
      <c r="R2" t="n">
        <v>1625.77</v>
      </c>
      <c r="S2" t="n">
        <v>84.39</v>
      </c>
      <c r="T2" t="n">
        <v>766433.92</v>
      </c>
      <c r="U2" t="n">
        <v>0.05</v>
      </c>
      <c r="V2" t="n">
        <v>0.51</v>
      </c>
      <c r="W2" t="n">
        <v>1.57</v>
      </c>
      <c r="X2" t="n">
        <v>45.23</v>
      </c>
      <c r="Y2" t="n">
        <v>0.5</v>
      </c>
      <c r="Z2" t="n">
        <v>10</v>
      </c>
      <c r="AA2" t="n">
        <v>1838.746111025024</v>
      </c>
      <c r="AB2" t="n">
        <v>2515.853548857711</v>
      </c>
      <c r="AC2" t="n">
        <v>2275.744017177363</v>
      </c>
      <c r="AD2" t="n">
        <v>1838746.111025024</v>
      </c>
      <c r="AE2" t="n">
        <v>2515853.548857711</v>
      </c>
      <c r="AF2" t="n">
        <v>1.165876676502758e-06</v>
      </c>
      <c r="AG2" t="n">
        <v>1.76625</v>
      </c>
      <c r="AH2" t="n">
        <v>2275744.017177363</v>
      </c>
    </row>
    <row r="3">
      <c r="A3" t="n">
        <v>1</v>
      </c>
      <c r="B3" t="n">
        <v>90</v>
      </c>
      <c r="C3" t="inlineStr">
        <is>
          <t xml:space="preserve">CONCLUIDO	</t>
        </is>
      </c>
      <c r="D3" t="n">
        <v>1.3602</v>
      </c>
      <c r="E3" t="n">
        <v>73.52</v>
      </c>
      <c r="F3" t="n">
        <v>61.11</v>
      </c>
      <c r="G3" t="n">
        <v>13.05</v>
      </c>
      <c r="H3" t="n">
        <v>0.2</v>
      </c>
      <c r="I3" t="n">
        <v>281</v>
      </c>
      <c r="J3" t="n">
        <v>178.21</v>
      </c>
      <c r="K3" t="n">
        <v>52.44</v>
      </c>
      <c r="L3" t="n">
        <v>2</v>
      </c>
      <c r="M3" t="n">
        <v>279</v>
      </c>
      <c r="N3" t="n">
        <v>33.77</v>
      </c>
      <c r="O3" t="n">
        <v>22213.89</v>
      </c>
      <c r="P3" t="n">
        <v>772.22</v>
      </c>
      <c r="Q3" t="n">
        <v>3549.65</v>
      </c>
      <c r="R3" t="n">
        <v>535.0700000000001</v>
      </c>
      <c r="S3" t="n">
        <v>84.39</v>
      </c>
      <c r="T3" t="n">
        <v>224134.9</v>
      </c>
      <c r="U3" t="n">
        <v>0.16</v>
      </c>
      <c r="V3" t="n">
        <v>0.78</v>
      </c>
      <c r="W3" t="n">
        <v>0.6</v>
      </c>
      <c r="X3" t="n">
        <v>13.27</v>
      </c>
      <c r="Y3" t="n">
        <v>0.5</v>
      </c>
      <c r="Z3" t="n">
        <v>10</v>
      </c>
      <c r="AA3" t="n">
        <v>686.6212399335316</v>
      </c>
      <c r="AB3" t="n">
        <v>939.4654720682915</v>
      </c>
      <c r="AC3" t="n">
        <v>849.8042059621644</v>
      </c>
      <c r="AD3" t="n">
        <v>686621.2399335316</v>
      </c>
      <c r="AE3" t="n">
        <v>939465.4720682915</v>
      </c>
      <c r="AF3" t="n">
        <v>2.016819859314577e-06</v>
      </c>
      <c r="AG3" t="n">
        <v>1.021111111111111</v>
      </c>
      <c r="AH3" t="n">
        <v>849804.2059621643</v>
      </c>
    </row>
    <row r="4">
      <c r="A4" t="n">
        <v>2</v>
      </c>
      <c r="B4" t="n">
        <v>90</v>
      </c>
      <c r="C4" t="inlineStr">
        <is>
          <t xml:space="preserve">CONCLUIDO	</t>
        </is>
      </c>
      <c r="D4" t="n">
        <v>1.5681</v>
      </c>
      <c r="E4" t="n">
        <v>63.77</v>
      </c>
      <c r="F4" t="n">
        <v>55.48</v>
      </c>
      <c r="G4" t="n">
        <v>20.18</v>
      </c>
      <c r="H4" t="n">
        <v>0.3</v>
      </c>
      <c r="I4" t="n">
        <v>165</v>
      </c>
      <c r="J4" t="n">
        <v>179.7</v>
      </c>
      <c r="K4" t="n">
        <v>52.44</v>
      </c>
      <c r="L4" t="n">
        <v>3</v>
      </c>
      <c r="M4" t="n">
        <v>163</v>
      </c>
      <c r="N4" t="n">
        <v>34.26</v>
      </c>
      <c r="O4" t="n">
        <v>22397.24</v>
      </c>
      <c r="P4" t="n">
        <v>682.5700000000001</v>
      </c>
      <c r="Q4" t="n">
        <v>3549.42</v>
      </c>
      <c r="R4" t="n">
        <v>344.48</v>
      </c>
      <c r="S4" t="n">
        <v>84.39</v>
      </c>
      <c r="T4" t="n">
        <v>129420.16</v>
      </c>
      <c r="U4" t="n">
        <v>0.24</v>
      </c>
      <c r="V4" t="n">
        <v>0.85</v>
      </c>
      <c r="W4" t="n">
        <v>0.4</v>
      </c>
      <c r="X4" t="n">
        <v>7.65</v>
      </c>
      <c r="Y4" t="n">
        <v>0.5</v>
      </c>
      <c r="Z4" t="n">
        <v>10</v>
      </c>
      <c r="AA4" t="n">
        <v>531.0605249772078</v>
      </c>
      <c r="AB4" t="n">
        <v>726.6204390106611</v>
      </c>
      <c r="AC4" t="n">
        <v>657.2728041296742</v>
      </c>
      <c r="AD4" t="n">
        <v>531060.5249772078</v>
      </c>
      <c r="AE4" t="n">
        <v>726620.4390106611</v>
      </c>
      <c r="AF4" t="n">
        <v>2.325081033223929e-06</v>
      </c>
      <c r="AG4" t="n">
        <v>0.8856944444444445</v>
      </c>
      <c r="AH4" t="n">
        <v>657272.8041296742</v>
      </c>
    </row>
    <row r="5">
      <c r="A5" t="n">
        <v>3</v>
      </c>
      <c r="B5" t="n">
        <v>90</v>
      </c>
      <c r="C5" t="inlineStr">
        <is>
          <t xml:space="preserve">CONCLUIDO	</t>
        </is>
      </c>
      <c r="D5" t="n">
        <v>1.6745</v>
      </c>
      <c r="E5" t="n">
        <v>59.72</v>
      </c>
      <c r="F5" t="n">
        <v>53.17</v>
      </c>
      <c r="G5" t="n">
        <v>27.5</v>
      </c>
      <c r="H5" t="n">
        <v>0.39</v>
      </c>
      <c r="I5" t="n">
        <v>116</v>
      </c>
      <c r="J5" t="n">
        <v>181.19</v>
      </c>
      <c r="K5" t="n">
        <v>52.44</v>
      </c>
      <c r="L5" t="n">
        <v>4</v>
      </c>
      <c r="M5" t="n">
        <v>114</v>
      </c>
      <c r="N5" t="n">
        <v>34.75</v>
      </c>
      <c r="O5" t="n">
        <v>22581.25</v>
      </c>
      <c r="P5" t="n">
        <v>635.53</v>
      </c>
      <c r="Q5" t="n">
        <v>3549.44</v>
      </c>
      <c r="R5" t="n">
        <v>265.95</v>
      </c>
      <c r="S5" t="n">
        <v>84.39</v>
      </c>
      <c r="T5" t="n">
        <v>90402.17999999999</v>
      </c>
      <c r="U5" t="n">
        <v>0.32</v>
      </c>
      <c r="V5" t="n">
        <v>0.89</v>
      </c>
      <c r="W5" t="n">
        <v>0.33</v>
      </c>
      <c r="X5" t="n">
        <v>5.34</v>
      </c>
      <c r="Y5" t="n">
        <v>0.5</v>
      </c>
      <c r="Z5" t="n">
        <v>10</v>
      </c>
      <c r="AA5" t="n">
        <v>467.2101455167064</v>
      </c>
      <c r="AB5" t="n">
        <v>639.257532952867</v>
      </c>
      <c r="AC5" t="n">
        <v>578.2476912114271</v>
      </c>
      <c r="AD5" t="n">
        <v>467210.1455167064</v>
      </c>
      <c r="AE5" t="n">
        <v>639257.532952867</v>
      </c>
      <c r="AF5" t="n">
        <v>2.482844327615247e-06</v>
      </c>
      <c r="AG5" t="n">
        <v>0.8294444444444444</v>
      </c>
      <c r="AH5" t="n">
        <v>578247.6912114271</v>
      </c>
    </row>
    <row r="6">
      <c r="A6" t="n">
        <v>4</v>
      </c>
      <c r="B6" t="n">
        <v>90</v>
      </c>
      <c r="C6" t="inlineStr">
        <is>
          <t xml:space="preserve">CONCLUIDO	</t>
        </is>
      </c>
      <c r="D6" t="n">
        <v>1.741</v>
      </c>
      <c r="E6" t="n">
        <v>57.44</v>
      </c>
      <c r="F6" t="n">
        <v>51.89</v>
      </c>
      <c r="G6" t="n">
        <v>35.38</v>
      </c>
      <c r="H6" t="n">
        <v>0.49</v>
      </c>
      <c r="I6" t="n">
        <v>88</v>
      </c>
      <c r="J6" t="n">
        <v>182.69</v>
      </c>
      <c r="K6" t="n">
        <v>52.44</v>
      </c>
      <c r="L6" t="n">
        <v>5</v>
      </c>
      <c r="M6" t="n">
        <v>86</v>
      </c>
      <c r="N6" t="n">
        <v>35.25</v>
      </c>
      <c r="O6" t="n">
        <v>22766.06</v>
      </c>
      <c r="P6" t="n">
        <v>601.33</v>
      </c>
      <c r="Q6" t="n">
        <v>3549.38</v>
      </c>
      <c r="R6" t="n">
        <v>222.66</v>
      </c>
      <c r="S6" t="n">
        <v>84.39</v>
      </c>
      <c r="T6" t="n">
        <v>68894.46000000001</v>
      </c>
      <c r="U6" t="n">
        <v>0.38</v>
      </c>
      <c r="V6" t="n">
        <v>0.91</v>
      </c>
      <c r="W6" t="n">
        <v>0.28</v>
      </c>
      <c r="X6" t="n">
        <v>4.06</v>
      </c>
      <c r="Y6" t="n">
        <v>0.5</v>
      </c>
      <c r="Z6" t="n">
        <v>10</v>
      </c>
      <c r="AA6" t="n">
        <v>429.2582316268208</v>
      </c>
      <c r="AB6" t="n">
        <v>587.3300500484521</v>
      </c>
      <c r="AC6" t="n">
        <v>531.2760943947296</v>
      </c>
      <c r="AD6" t="n">
        <v>429258.2316268208</v>
      </c>
      <c r="AE6" t="n">
        <v>587330.0500484521</v>
      </c>
      <c r="AF6" t="n">
        <v>2.581446386609821e-06</v>
      </c>
      <c r="AG6" t="n">
        <v>0.7977777777777777</v>
      </c>
      <c r="AH6" t="n">
        <v>531276.0943947296</v>
      </c>
    </row>
    <row r="7">
      <c r="A7" t="n">
        <v>5</v>
      </c>
      <c r="B7" t="n">
        <v>90</v>
      </c>
      <c r="C7" t="inlineStr">
        <is>
          <t xml:space="preserve">CONCLUIDO	</t>
        </is>
      </c>
      <c r="D7" t="n">
        <v>1.7885</v>
      </c>
      <c r="E7" t="n">
        <v>55.91</v>
      </c>
      <c r="F7" t="n">
        <v>51</v>
      </c>
      <c r="G7" t="n">
        <v>43.72</v>
      </c>
      <c r="H7" t="n">
        <v>0.58</v>
      </c>
      <c r="I7" t="n">
        <v>70</v>
      </c>
      <c r="J7" t="n">
        <v>184.19</v>
      </c>
      <c r="K7" t="n">
        <v>52.44</v>
      </c>
      <c r="L7" t="n">
        <v>6</v>
      </c>
      <c r="M7" t="n">
        <v>68</v>
      </c>
      <c r="N7" t="n">
        <v>35.75</v>
      </c>
      <c r="O7" t="n">
        <v>22951.43</v>
      </c>
      <c r="P7" t="n">
        <v>570.9</v>
      </c>
      <c r="Q7" t="n">
        <v>3549.27</v>
      </c>
      <c r="R7" t="n">
        <v>192.42</v>
      </c>
      <c r="S7" t="n">
        <v>84.39</v>
      </c>
      <c r="T7" t="n">
        <v>53865.81</v>
      </c>
      <c r="U7" t="n">
        <v>0.44</v>
      </c>
      <c r="V7" t="n">
        <v>0.93</v>
      </c>
      <c r="W7" t="n">
        <v>0.25</v>
      </c>
      <c r="X7" t="n">
        <v>3.17</v>
      </c>
      <c r="Y7" t="n">
        <v>0.5</v>
      </c>
      <c r="Z7" t="n">
        <v>10</v>
      </c>
      <c r="AA7" t="n">
        <v>401.0122523921808</v>
      </c>
      <c r="AB7" t="n">
        <v>548.682655134961</v>
      </c>
      <c r="AC7" t="n">
        <v>496.3171526098226</v>
      </c>
      <c r="AD7" t="n">
        <v>401012.2523921807</v>
      </c>
      <c r="AE7" t="n">
        <v>548682.655134961</v>
      </c>
      <c r="AF7" t="n">
        <v>2.651876428748802e-06</v>
      </c>
      <c r="AG7" t="n">
        <v>0.7765277777777777</v>
      </c>
      <c r="AH7" t="n">
        <v>496317.1526098226</v>
      </c>
    </row>
    <row r="8">
      <c r="A8" t="n">
        <v>6</v>
      </c>
      <c r="B8" t="n">
        <v>90</v>
      </c>
      <c r="C8" t="inlineStr">
        <is>
          <t xml:space="preserve">CONCLUIDO	</t>
        </is>
      </c>
      <c r="D8" t="n">
        <v>1.824</v>
      </c>
      <c r="E8" t="n">
        <v>54.82</v>
      </c>
      <c r="F8" t="n">
        <v>50.38</v>
      </c>
      <c r="G8" t="n">
        <v>53.03</v>
      </c>
      <c r="H8" t="n">
        <v>0.67</v>
      </c>
      <c r="I8" t="n">
        <v>57</v>
      </c>
      <c r="J8" t="n">
        <v>185.7</v>
      </c>
      <c r="K8" t="n">
        <v>52.44</v>
      </c>
      <c r="L8" t="n">
        <v>7</v>
      </c>
      <c r="M8" t="n">
        <v>55</v>
      </c>
      <c r="N8" t="n">
        <v>36.26</v>
      </c>
      <c r="O8" t="n">
        <v>23137.49</v>
      </c>
      <c r="P8" t="n">
        <v>541.08</v>
      </c>
      <c r="Q8" t="n">
        <v>3549.27</v>
      </c>
      <c r="R8" t="n">
        <v>171.4</v>
      </c>
      <c r="S8" t="n">
        <v>84.39</v>
      </c>
      <c r="T8" t="n">
        <v>43417.61</v>
      </c>
      <c r="U8" t="n">
        <v>0.49</v>
      </c>
      <c r="V8" t="n">
        <v>0.9399999999999999</v>
      </c>
      <c r="W8" t="n">
        <v>0.23</v>
      </c>
      <c r="X8" t="n">
        <v>2.55</v>
      </c>
      <c r="Y8" t="n">
        <v>0.5</v>
      </c>
      <c r="Z8" t="n">
        <v>10</v>
      </c>
      <c r="AA8" t="n">
        <v>377.5873743051911</v>
      </c>
      <c r="AB8" t="n">
        <v>516.6317035036566</v>
      </c>
      <c r="AC8" t="n">
        <v>467.3250988184168</v>
      </c>
      <c r="AD8" t="n">
        <v>377587.3743051912</v>
      </c>
      <c r="AE8" t="n">
        <v>516631.7035036566</v>
      </c>
      <c r="AF8" t="n">
        <v>2.704513618136883e-06</v>
      </c>
      <c r="AG8" t="n">
        <v>0.7613888888888889</v>
      </c>
      <c r="AH8" t="n">
        <v>467325.0988184168</v>
      </c>
    </row>
    <row r="9">
      <c r="A9" t="n">
        <v>7</v>
      </c>
      <c r="B9" t="n">
        <v>90</v>
      </c>
      <c r="C9" t="inlineStr">
        <is>
          <t xml:space="preserve">CONCLUIDO	</t>
        </is>
      </c>
      <c r="D9" t="n">
        <v>1.8499</v>
      </c>
      <c r="E9" t="n">
        <v>54.06</v>
      </c>
      <c r="F9" t="n">
        <v>49.93</v>
      </c>
      <c r="G9" t="n">
        <v>62.41</v>
      </c>
      <c r="H9" t="n">
        <v>0.76</v>
      </c>
      <c r="I9" t="n">
        <v>48</v>
      </c>
      <c r="J9" t="n">
        <v>187.22</v>
      </c>
      <c r="K9" t="n">
        <v>52.44</v>
      </c>
      <c r="L9" t="n">
        <v>8</v>
      </c>
      <c r="M9" t="n">
        <v>44</v>
      </c>
      <c r="N9" t="n">
        <v>36.78</v>
      </c>
      <c r="O9" t="n">
        <v>23324.24</v>
      </c>
      <c r="P9" t="n">
        <v>514.59</v>
      </c>
      <c r="Q9" t="n">
        <v>3549.3</v>
      </c>
      <c r="R9" t="n">
        <v>155.87</v>
      </c>
      <c r="S9" t="n">
        <v>84.39</v>
      </c>
      <c r="T9" t="n">
        <v>35701.58</v>
      </c>
      <c r="U9" t="n">
        <v>0.54</v>
      </c>
      <c r="V9" t="n">
        <v>0.95</v>
      </c>
      <c r="W9" t="n">
        <v>0.22</v>
      </c>
      <c r="X9" t="n">
        <v>2.1</v>
      </c>
      <c r="Y9" t="n">
        <v>0.5</v>
      </c>
      <c r="Z9" t="n">
        <v>10</v>
      </c>
      <c r="AA9" t="n">
        <v>358.8418258066312</v>
      </c>
      <c r="AB9" t="n">
        <v>490.9832170526936</v>
      </c>
      <c r="AC9" t="n">
        <v>444.1244679164569</v>
      </c>
      <c r="AD9" t="n">
        <v>358841.8258066312</v>
      </c>
      <c r="AE9" t="n">
        <v>490983.2170526936</v>
      </c>
      <c r="AF9" t="n">
        <v>2.742916525324244e-06</v>
      </c>
      <c r="AG9" t="n">
        <v>0.7508333333333334</v>
      </c>
      <c r="AH9" t="n">
        <v>444124.4679164569</v>
      </c>
    </row>
    <row r="10">
      <c r="A10" t="n">
        <v>8</v>
      </c>
      <c r="B10" t="n">
        <v>90</v>
      </c>
      <c r="C10" t="inlineStr">
        <is>
          <t xml:space="preserve">CONCLUIDO	</t>
        </is>
      </c>
      <c r="D10" t="n">
        <v>1.8605</v>
      </c>
      <c r="E10" t="n">
        <v>53.75</v>
      </c>
      <c r="F10" t="n">
        <v>49.84</v>
      </c>
      <c r="G10" t="n">
        <v>71.19</v>
      </c>
      <c r="H10" t="n">
        <v>0.85</v>
      </c>
      <c r="I10" t="n">
        <v>42</v>
      </c>
      <c r="J10" t="n">
        <v>188.74</v>
      </c>
      <c r="K10" t="n">
        <v>52.44</v>
      </c>
      <c r="L10" t="n">
        <v>9</v>
      </c>
      <c r="M10" t="n">
        <v>13</v>
      </c>
      <c r="N10" t="n">
        <v>37.3</v>
      </c>
      <c r="O10" t="n">
        <v>23511.69</v>
      </c>
      <c r="P10" t="n">
        <v>495.76</v>
      </c>
      <c r="Q10" t="n">
        <v>3549.35</v>
      </c>
      <c r="R10" t="n">
        <v>151.96</v>
      </c>
      <c r="S10" t="n">
        <v>84.39</v>
      </c>
      <c r="T10" t="n">
        <v>33775.47</v>
      </c>
      <c r="U10" t="n">
        <v>0.5600000000000001</v>
      </c>
      <c r="V10" t="n">
        <v>0.95</v>
      </c>
      <c r="W10" t="n">
        <v>0.24</v>
      </c>
      <c r="X10" t="n">
        <v>2</v>
      </c>
      <c r="Y10" t="n">
        <v>0.5</v>
      </c>
      <c r="Z10" t="n">
        <v>10</v>
      </c>
      <c r="AA10" t="n">
        <v>347.7925146802376</v>
      </c>
      <c r="AB10" t="n">
        <v>475.8650621083584</v>
      </c>
      <c r="AC10" t="n">
        <v>430.4491684615452</v>
      </c>
      <c r="AD10" t="n">
        <v>347792.5146802376</v>
      </c>
      <c r="AE10" t="n">
        <v>475865.0621083584</v>
      </c>
      <c r="AF10" t="n">
        <v>2.758633545254205e-06</v>
      </c>
      <c r="AG10" t="n">
        <v>0.7465277777777778</v>
      </c>
      <c r="AH10" t="n">
        <v>430449.1684615452</v>
      </c>
    </row>
    <row r="11">
      <c r="A11" t="n">
        <v>9</v>
      </c>
      <c r="B11" t="n">
        <v>90</v>
      </c>
      <c r="C11" t="inlineStr">
        <is>
          <t xml:space="preserve">CONCLUIDO	</t>
        </is>
      </c>
      <c r="D11" t="n">
        <v>1.8661</v>
      </c>
      <c r="E11" t="n">
        <v>53.59</v>
      </c>
      <c r="F11" t="n">
        <v>49.71</v>
      </c>
      <c r="G11" t="n">
        <v>72.73999999999999</v>
      </c>
      <c r="H11" t="n">
        <v>0.93</v>
      </c>
      <c r="I11" t="n">
        <v>41</v>
      </c>
      <c r="J11" t="n">
        <v>190.26</v>
      </c>
      <c r="K11" t="n">
        <v>52.44</v>
      </c>
      <c r="L11" t="n">
        <v>10</v>
      </c>
      <c r="M11" t="n">
        <v>0</v>
      </c>
      <c r="N11" t="n">
        <v>37.82</v>
      </c>
      <c r="O11" t="n">
        <v>23699.85</v>
      </c>
      <c r="P11" t="n">
        <v>495.69</v>
      </c>
      <c r="Q11" t="n">
        <v>3549.35</v>
      </c>
      <c r="R11" t="n">
        <v>146.83</v>
      </c>
      <c r="S11" t="n">
        <v>84.39</v>
      </c>
      <c r="T11" t="n">
        <v>31214.11</v>
      </c>
      <c r="U11" t="n">
        <v>0.57</v>
      </c>
      <c r="V11" t="n">
        <v>0.95</v>
      </c>
      <c r="W11" t="n">
        <v>0.26</v>
      </c>
      <c r="X11" t="n">
        <v>1.88</v>
      </c>
      <c r="Y11" t="n">
        <v>0.5</v>
      </c>
      <c r="Z11" t="n">
        <v>10</v>
      </c>
      <c r="AA11" t="n">
        <v>346.4307569504103</v>
      </c>
      <c r="AB11" t="n">
        <v>474.0018451058975</v>
      </c>
      <c r="AC11" t="n">
        <v>428.7637742747577</v>
      </c>
      <c r="AD11" t="n">
        <v>346430.7569504103</v>
      </c>
      <c r="AE11" t="n">
        <v>474001.8451058975</v>
      </c>
      <c r="AF11" t="n">
        <v>2.766936876537959e-06</v>
      </c>
      <c r="AG11" t="n">
        <v>0.7443055555555556</v>
      </c>
      <c r="AH11" t="n">
        <v>428763.7742747577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AH2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10</v>
      </c>
      <c r="C2" t="inlineStr">
        <is>
          <t xml:space="preserve">CONCLUIDO	</t>
        </is>
      </c>
      <c r="D2" t="n">
        <v>1.4287</v>
      </c>
      <c r="E2" t="n">
        <v>69.98999999999999</v>
      </c>
      <c r="F2" t="n">
        <v>64.39</v>
      </c>
      <c r="G2" t="n">
        <v>10.85</v>
      </c>
      <c r="H2" t="n">
        <v>0.64</v>
      </c>
      <c r="I2" t="n">
        <v>356</v>
      </c>
      <c r="J2" t="n">
        <v>26.11</v>
      </c>
      <c r="K2" t="n">
        <v>12.1</v>
      </c>
      <c r="L2" t="n">
        <v>1</v>
      </c>
      <c r="M2" t="n">
        <v>0</v>
      </c>
      <c r="N2" t="n">
        <v>3.01</v>
      </c>
      <c r="O2" t="n">
        <v>3454.41</v>
      </c>
      <c r="P2" t="n">
        <v>186.58</v>
      </c>
      <c r="Q2" t="n">
        <v>3549.67</v>
      </c>
      <c r="R2" t="n">
        <v>629.45</v>
      </c>
      <c r="S2" t="n">
        <v>84.39</v>
      </c>
      <c r="T2" t="n">
        <v>270949.47</v>
      </c>
      <c r="U2" t="n">
        <v>0.13</v>
      </c>
      <c r="V2" t="n">
        <v>0.74</v>
      </c>
      <c r="W2" t="n">
        <v>1.18</v>
      </c>
      <c r="X2" t="n">
        <v>16.56</v>
      </c>
      <c r="Y2" t="n">
        <v>0.5</v>
      </c>
      <c r="Z2" t="n">
        <v>10</v>
      </c>
      <c r="AA2" t="n">
        <v>195.324818249745</v>
      </c>
      <c r="AB2" t="n">
        <v>267.2520334519935</v>
      </c>
      <c r="AC2" t="n">
        <v>241.7458744699981</v>
      </c>
      <c r="AD2" t="n">
        <v>195324.818249745</v>
      </c>
      <c r="AE2" t="n">
        <v>267252.0334519935</v>
      </c>
      <c r="AF2" t="n">
        <v>2.722003702234342e-06</v>
      </c>
      <c r="AG2" t="n">
        <v>0.9720833333333333</v>
      </c>
      <c r="AH2" t="n">
        <v>241745.8744699981</v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AH6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45</v>
      </c>
      <c r="C2" t="inlineStr">
        <is>
          <t xml:space="preserve">CONCLUIDO	</t>
        </is>
      </c>
      <c r="D2" t="n">
        <v>1.261</v>
      </c>
      <c r="E2" t="n">
        <v>79.3</v>
      </c>
      <c r="F2" t="n">
        <v>68.5</v>
      </c>
      <c r="G2" t="n">
        <v>9.58</v>
      </c>
      <c r="H2" t="n">
        <v>0.18</v>
      </c>
      <c r="I2" t="n">
        <v>429</v>
      </c>
      <c r="J2" t="n">
        <v>98.70999999999999</v>
      </c>
      <c r="K2" t="n">
        <v>39.72</v>
      </c>
      <c r="L2" t="n">
        <v>1</v>
      </c>
      <c r="M2" t="n">
        <v>427</v>
      </c>
      <c r="N2" t="n">
        <v>12.99</v>
      </c>
      <c r="O2" t="n">
        <v>12407.75</v>
      </c>
      <c r="P2" t="n">
        <v>587.75</v>
      </c>
      <c r="Q2" t="n">
        <v>3549.53</v>
      </c>
      <c r="R2" t="n">
        <v>787.05</v>
      </c>
      <c r="S2" t="n">
        <v>84.39</v>
      </c>
      <c r="T2" t="n">
        <v>349386.94</v>
      </c>
      <c r="U2" t="n">
        <v>0.11</v>
      </c>
      <c r="V2" t="n">
        <v>0.6899999999999999</v>
      </c>
      <c r="W2" t="n">
        <v>0.82</v>
      </c>
      <c r="X2" t="n">
        <v>20.66</v>
      </c>
      <c r="Y2" t="n">
        <v>0.5</v>
      </c>
      <c r="Z2" t="n">
        <v>10</v>
      </c>
      <c r="AA2" t="n">
        <v>582.0107650918594</v>
      </c>
      <c r="AB2" t="n">
        <v>796.332805301482</v>
      </c>
      <c r="AC2" t="n">
        <v>720.3319200236198</v>
      </c>
      <c r="AD2" t="n">
        <v>582010.7650918594</v>
      </c>
      <c r="AE2" t="n">
        <v>796332.8053014821</v>
      </c>
      <c r="AF2" t="n">
        <v>2.059209780172102e-06</v>
      </c>
      <c r="AG2" t="n">
        <v>1.101388888888889</v>
      </c>
      <c r="AH2" t="n">
        <v>720331.9200236198</v>
      </c>
    </row>
    <row r="3">
      <c r="A3" t="n">
        <v>1</v>
      </c>
      <c r="B3" t="n">
        <v>45</v>
      </c>
      <c r="C3" t="inlineStr">
        <is>
          <t xml:space="preserve">CONCLUIDO	</t>
        </is>
      </c>
      <c r="D3" t="n">
        <v>1.6562</v>
      </c>
      <c r="E3" t="n">
        <v>60.38</v>
      </c>
      <c r="F3" t="n">
        <v>55.14</v>
      </c>
      <c r="G3" t="n">
        <v>20.94</v>
      </c>
      <c r="H3" t="n">
        <v>0.35</v>
      </c>
      <c r="I3" t="n">
        <v>158</v>
      </c>
      <c r="J3" t="n">
        <v>99.95</v>
      </c>
      <c r="K3" t="n">
        <v>39.72</v>
      </c>
      <c r="L3" t="n">
        <v>2</v>
      </c>
      <c r="M3" t="n">
        <v>156</v>
      </c>
      <c r="N3" t="n">
        <v>13.24</v>
      </c>
      <c r="O3" t="n">
        <v>12561.45</v>
      </c>
      <c r="P3" t="n">
        <v>435.9</v>
      </c>
      <c r="Q3" t="n">
        <v>3549.39</v>
      </c>
      <c r="R3" t="n">
        <v>332.95</v>
      </c>
      <c r="S3" t="n">
        <v>84.39</v>
      </c>
      <c r="T3" t="n">
        <v>123688.94</v>
      </c>
      <c r="U3" t="n">
        <v>0.25</v>
      </c>
      <c r="V3" t="n">
        <v>0.86</v>
      </c>
      <c r="W3" t="n">
        <v>0.39</v>
      </c>
      <c r="X3" t="n">
        <v>7.31</v>
      </c>
      <c r="Y3" t="n">
        <v>0.5</v>
      </c>
      <c r="Z3" t="n">
        <v>10</v>
      </c>
      <c r="AA3" t="n">
        <v>338.2685373637364</v>
      </c>
      <c r="AB3" t="n">
        <v>462.833936175696</v>
      </c>
      <c r="AC3" t="n">
        <v>418.6617148985961</v>
      </c>
      <c r="AD3" t="n">
        <v>338268.5373637364</v>
      </c>
      <c r="AE3" t="n">
        <v>462833.936175696</v>
      </c>
      <c r="AF3" t="n">
        <v>2.7045703710714e-06</v>
      </c>
      <c r="AG3" t="n">
        <v>0.8386111111111112</v>
      </c>
      <c r="AH3" t="n">
        <v>418661.7148985961</v>
      </c>
    </row>
    <row r="4">
      <c r="A4" t="n">
        <v>2</v>
      </c>
      <c r="B4" t="n">
        <v>45</v>
      </c>
      <c r="C4" t="inlineStr">
        <is>
          <t xml:space="preserve">CONCLUIDO	</t>
        </is>
      </c>
      <c r="D4" t="n">
        <v>1.7927</v>
      </c>
      <c r="E4" t="n">
        <v>55.78</v>
      </c>
      <c r="F4" t="n">
        <v>51.94</v>
      </c>
      <c r="G4" t="n">
        <v>34.63</v>
      </c>
      <c r="H4" t="n">
        <v>0.52</v>
      </c>
      <c r="I4" t="n">
        <v>90</v>
      </c>
      <c r="J4" t="n">
        <v>101.2</v>
      </c>
      <c r="K4" t="n">
        <v>39.72</v>
      </c>
      <c r="L4" t="n">
        <v>3</v>
      </c>
      <c r="M4" t="n">
        <v>73</v>
      </c>
      <c r="N4" t="n">
        <v>13.49</v>
      </c>
      <c r="O4" t="n">
        <v>12715.54</v>
      </c>
      <c r="P4" t="n">
        <v>369.73</v>
      </c>
      <c r="Q4" t="n">
        <v>3549.26</v>
      </c>
      <c r="R4" t="n">
        <v>223.7</v>
      </c>
      <c r="S4" t="n">
        <v>84.39</v>
      </c>
      <c r="T4" t="n">
        <v>69403.52</v>
      </c>
      <c r="U4" t="n">
        <v>0.38</v>
      </c>
      <c r="V4" t="n">
        <v>0.91</v>
      </c>
      <c r="W4" t="n">
        <v>0.3</v>
      </c>
      <c r="X4" t="n">
        <v>4.11</v>
      </c>
      <c r="Y4" t="n">
        <v>0.5</v>
      </c>
      <c r="Z4" t="n">
        <v>10</v>
      </c>
      <c r="AA4" t="n">
        <v>274.8722139603713</v>
      </c>
      <c r="AB4" t="n">
        <v>376.0922896468152</v>
      </c>
      <c r="AC4" t="n">
        <v>340.198569371766</v>
      </c>
      <c r="AD4" t="n">
        <v>274872.2139603713</v>
      </c>
      <c r="AE4" t="n">
        <v>376092.2896468152</v>
      </c>
      <c r="AF4" t="n">
        <v>2.927474522533328e-06</v>
      </c>
      <c r="AG4" t="n">
        <v>0.7747222222222222</v>
      </c>
      <c r="AH4" t="n">
        <v>340198.5693717661</v>
      </c>
    </row>
    <row r="5">
      <c r="A5" t="n">
        <v>3</v>
      </c>
      <c r="B5" t="n">
        <v>45</v>
      </c>
      <c r="C5" t="inlineStr">
        <is>
          <t xml:space="preserve">CONCLUIDO	</t>
        </is>
      </c>
      <c r="D5" t="n">
        <v>1.8106</v>
      </c>
      <c r="E5" t="n">
        <v>55.23</v>
      </c>
      <c r="F5" t="n">
        <v>51.58</v>
      </c>
      <c r="G5" t="n">
        <v>38.21</v>
      </c>
      <c r="H5" t="n">
        <v>0.6899999999999999</v>
      </c>
      <c r="I5" t="n">
        <v>81</v>
      </c>
      <c r="J5" t="n">
        <v>102.45</v>
      </c>
      <c r="K5" t="n">
        <v>39.72</v>
      </c>
      <c r="L5" t="n">
        <v>4</v>
      </c>
      <c r="M5" t="n">
        <v>1</v>
      </c>
      <c r="N5" t="n">
        <v>13.74</v>
      </c>
      <c r="O5" t="n">
        <v>12870.03</v>
      </c>
      <c r="P5" t="n">
        <v>359.37</v>
      </c>
      <c r="Q5" t="n">
        <v>3549.33</v>
      </c>
      <c r="R5" t="n">
        <v>208.3</v>
      </c>
      <c r="S5" t="n">
        <v>84.39</v>
      </c>
      <c r="T5" t="n">
        <v>61748.74</v>
      </c>
      <c r="U5" t="n">
        <v>0.41</v>
      </c>
      <c r="V5" t="n">
        <v>0.92</v>
      </c>
      <c r="W5" t="n">
        <v>0.37</v>
      </c>
      <c r="X5" t="n">
        <v>3.75</v>
      </c>
      <c r="Y5" t="n">
        <v>0.5</v>
      </c>
      <c r="Z5" t="n">
        <v>10</v>
      </c>
      <c r="AA5" t="n">
        <v>266.562276495138</v>
      </c>
      <c r="AB5" t="n">
        <v>364.7222665983159</v>
      </c>
      <c r="AC5" t="n">
        <v>329.913685365088</v>
      </c>
      <c r="AD5" t="n">
        <v>266562.276495138</v>
      </c>
      <c r="AE5" t="n">
        <v>364722.2665983159</v>
      </c>
      <c r="AF5" t="n">
        <v>2.956705176827603e-06</v>
      </c>
      <c r="AG5" t="n">
        <v>0.7670833333333333</v>
      </c>
      <c r="AH5" t="n">
        <v>329913.685365088</v>
      </c>
    </row>
    <row r="6">
      <c r="A6" t="n">
        <v>4</v>
      </c>
      <c r="B6" t="n">
        <v>45</v>
      </c>
      <c r="C6" t="inlineStr">
        <is>
          <t xml:space="preserve">CONCLUIDO	</t>
        </is>
      </c>
      <c r="D6" t="n">
        <v>1.8133</v>
      </c>
      <c r="E6" t="n">
        <v>55.15</v>
      </c>
      <c r="F6" t="n">
        <v>51.52</v>
      </c>
      <c r="G6" t="n">
        <v>38.64</v>
      </c>
      <c r="H6" t="n">
        <v>0.85</v>
      </c>
      <c r="I6" t="n">
        <v>80</v>
      </c>
      <c r="J6" t="n">
        <v>103.71</v>
      </c>
      <c r="K6" t="n">
        <v>39.72</v>
      </c>
      <c r="L6" t="n">
        <v>5</v>
      </c>
      <c r="M6" t="n">
        <v>0</v>
      </c>
      <c r="N6" t="n">
        <v>14</v>
      </c>
      <c r="O6" t="n">
        <v>13024.91</v>
      </c>
      <c r="P6" t="n">
        <v>362.23</v>
      </c>
      <c r="Q6" t="n">
        <v>3549.33</v>
      </c>
      <c r="R6" t="n">
        <v>206.16</v>
      </c>
      <c r="S6" t="n">
        <v>84.39</v>
      </c>
      <c r="T6" t="n">
        <v>60683.41</v>
      </c>
      <c r="U6" t="n">
        <v>0.41</v>
      </c>
      <c r="V6" t="n">
        <v>0.92</v>
      </c>
      <c r="W6" t="n">
        <v>0.37</v>
      </c>
      <c r="X6" t="n">
        <v>3.68</v>
      </c>
      <c r="Y6" t="n">
        <v>0.5</v>
      </c>
      <c r="Z6" t="n">
        <v>10</v>
      </c>
      <c r="AA6" t="n">
        <v>267.4369344876618</v>
      </c>
      <c r="AB6" t="n">
        <v>365.9190122508743</v>
      </c>
      <c r="AC6" t="n">
        <v>330.9962152922093</v>
      </c>
      <c r="AD6" t="n">
        <v>267436.9344876618</v>
      </c>
      <c r="AE6" t="n">
        <v>365919.0122508743</v>
      </c>
      <c r="AF6" t="n">
        <v>2.961114269933444e-06</v>
      </c>
      <c r="AG6" t="n">
        <v>0.7659722222222222</v>
      </c>
      <c r="AH6" t="n">
        <v>330996.2152922093</v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AH7"/>
  <sheetViews>
    <sheetView workbookViewId="0">
      <selection activeCell="A1" sqref="A1"/>
    </sheetView>
  </sheetViews>
  <sheetFormatPr baseColWidth="8" defaultRowHeight="15"/>
  <sheetData>
    <row r="1">
      <c r="A1" s="2" t="inlineStr">
        <is>
          <t>Unnamed: 0</t>
        </is>
      </c>
      <c r="B1" s="2" t="inlineStr">
        <is>
          <t>Volume de calda [L]</t>
        </is>
      </c>
      <c r="C1" s="2" t="inlineStr">
        <is>
          <t>STATUS</t>
        </is>
      </c>
      <c r="D1" s="2" t="inlineStr">
        <is>
          <t>Capacidade operacional [ha/h]</t>
        </is>
      </c>
      <c r="E1" s="2" t="inlineStr">
        <is>
          <t>Tempo de missao [h]</t>
        </is>
      </c>
      <c r="F1" s="2" t="inlineStr">
        <is>
          <t>Tempo util [h]</t>
        </is>
      </c>
      <c r="G1" s="2" t="inlineStr">
        <is>
          <t>Tempo por voo [min]</t>
        </is>
      </c>
      <c r="H1" s="2" t="inlineStr">
        <is>
          <t>Autonomia Projetada [h]</t>
        </is>
      </c>
      <c r="I1" s="2" t="inlineStr">
        <is>
          <t>N° Voos</t>
        </is>
      </c>
      <c r="J1" s="2" t="inlineStr">
        <is>
          <t>MTOW [kg]</t>
        </is>
      </c>
      <c r="K1" s="2" t="inlineStr">
        <is>
          <t>Massa Estrutura [kg]</t>
        </is>
      </c>
      <c r="L1" s="2" t="inlineStr">
        <is>
          <t>Combustível [kg]</t>
        </is>
      </c>
      <c r="M1" s="2" t="inlineStr">
        <is>
          <t>Abastecimentos</t>
        </is>
      </c>
      <c r="N1" s="2" t="inlineStr">
        <is>
          <t>Massa gerador</t>
        </is>
      </c>
      <c r="O1" s="2" t="inlineStr">
        <is>
          <t>Potência gerador [W]</t>
        </is>
      </c>
      <c r="P1" s="2" t="inlineStr">
        <is>
          <t>Combustível consumido [L]</t>
        </is>
      </c>
      <c r="Q1" s="2" t="inlineStr">
        <is>
          <t>Calda cons [L]</t>
        </is>
      </c>
      <c r="R1" s="2" t="inlineStr">
        <is>
          <t>Distância percorrida [km]</t>
        </is>
      </c>
      <c r="S1" s="2" t="inlineStr">
        <is>
          <t>Distância Pulverizando [km]</t>
        </is>
      </c>
      <c r="T1" s="2" t="inlineStr">
        <is>
          <t>RTL ACUMULADO[m]</t>
        </is>
      </c>
      <c r="U1" s="2" t="inlineStr">
        <is>
          <t>EOC [km/km]</t>
        </is>
      </c>
      <c r="V1" s="2" t="inlineStr">
        <is>
          <t>EOC [h/h]</t>
        </is>
      </c>
      <c r="W1" s="2" t="inlineStr">
        <is>
          <t>Tempo de manobra [h]</t>
        </is>
      </c>
      <c r="X1" s="2" t="inlineStr">
        <is>
          <t>Tempo rtl_rtw [h]</t>
        </is>
      </c>
      <c r="Y1" s="2" t="inlineStr">
        <is>
          <t>V pulv [m/s]</t>
        </is>
      </c>
      <c r="Z1" s="2" t="inlineStr">
        <is>
          <t>V desloc [m/s]</t>
        </is>
      </c>
      <c r="AA1" s="2" t="inlineStr">
        <is>
          <t>Preço Total por ha Simples [R$/ha]</t>
        </is>
      </c>
      <c r="AB1" s="2" t="inlineStr">
        <is>
          <t>Preço Total por ha Presumido [R$/ha]</t>
        </is>
      </c>
      <c r="AC1" s="2" t="inlineStr">
        <is>
          <t>Preço Total por ha Real [R$/ha]</t>
        </is>
      </c>
      <c r="AD1" s="2" t="inlineStr">
        <is>
          <t>Preço Total Simples [R$]</t>
        </is>
      </c>
      <c r="AE1" s="2" t="inlineStr">
        <is>
          <t>Preço Total Presumido [R$]</t>
        </is>
      </c>
      <c r="AF1" s="2" t="inlineStr">
        <is>
          <t>Prod CAPEX [ha/h/R$]</t>
        </is>
      </c>
      <c r="AG1" s="2" t="inlineStr">
        <is>
          <t>Dias Trabalhados</t>
        </is>
      </c>
      <c r="AH1" s="2" t="inlineStr">
        <is>
          <t>Preço Total Real [R$]</t>
        </is>
      </c>
    </row>
    <row r="2">
      <c r="A2" t="n">
        <v>0</v>
      </c>
      <c r="B2" t="n">
        <v>60</v>
      </c>
      <c r="C2" t="inlineStr">
        <is>
          <t xml:space="preserve">CONCLUIDO	</t>
        </is>
      </c>
      <c r="D2" t="n">
        <v>1.0882</v>
      </c>
      <c r="E2" t="n">
        <v>91.89</v>
      </c>
      <c r="F2" t="n">
        <v>75.37</v>
      </c>
      <c r="G2" t="n">
        <v>8.029999999999999</v>
      </c>
      <c r="H2" t="n">
        <v>0.14</v>
      </c>
      <c r="I2" t="n">
        <v>563</v>
      </c>
      <c r="J2" t="n">
        <v>124.63</v>
      </c>
      <c r="K2" t="n">
        <v>45</v>
      </c>
      <c r="L2" t="n">
        <v>1</v>
      </c>
      <c r="M2" t="n">
        <v>561</v>
      </c>
      <c r="N2" t="n">
        <v>18.64</v>
      </c>
      <c r="O2" t="n">
        <v>15605.44</v>
      </c>
      <c r="P2" t="n">
        <v>768.61</v>
      </c>
      <c r="Q2" t="n">
        <v>3549.86</v>
      </c>
      <c r="R2" t="n">
        <v>1021.49</v>
      </c>
      <c r="S2" t="n">
        <v>84.39</v>
      </c>
      <c r="T2" t="n">
        <v>465934.11</v>
      </c>
      <c r="U2" t="n">
        <v>0.08</v>
      </c>
      <c r="V2" t="n">
        <v>0.63</v>
      </c>
      <c r="W2" t="n">
        <v>1.04</v>
      </c>
      <c r="X2" t="n">
        <v>27.54</v>
      </c>
      <c r="Y2" t="n">
        <v>0.5</v>
      </c>
      <c r="Z2" t="n">
        <v>10</v>
      </c>
      <c r="AA2" t="n">
        <v>865.7796381803985</v>
      </c>
      <c r="AB2" t="n">
        <v>1184.597896460355</v>
      </c>
      <c r="AC2" t="n">
        <v>1071.541535815768</v>
      </c>
      <c r="AD2" t="n">
        <v>865779.6381803985</v>
      </c>
      <c r="AE2" t="n">
        <v>1184597.896460355</v>
      </c>
      <c r="AF2" t="n">
        <v>1.710896896091559e-06</v>
      </c>
      <c r="AG2" t="n">
        <v>1.27625</v>
      </c>
      <c r="AH2" t="n">
        <v>1071541.535815768</v>
      </c>
    </row>
    <row r="3">
      <c r="A3" t="n">
        <v>1</v>
      </c>
      <c r="B3" t="n">
        <v>60</v>
      </c>
      <c r="C3" t="inlineStr">
        <is>
          <t xml:space="preserve">CONCLUIDO	</t>
        </is>
      </c>
      <c r="D3" t="n">
        <v>1.5486</v>
      </c>
      <c r="E3" t="n">
        <v>64.56999999999999</v>
      </c>
      <c r="F3" t="n">
        <v>57.28</v>
      </c>
      <c r="G3" t="n">
        <v>17.01</v>
      </c>
      <c r="H3" t="n">
        <v>0.28</v>
      </c>
      <c r="I3" t="n">
        <v>202</v>
      </c>
      <c r="J3" t="n">
        <v>125.95</v>
      </c>
      <c r="K3" t="n">
        <v>45</v>
      </c>
      <c r="L3" t="n">
        <v>2</v>
      </c>
      <c r="M3" t="n">
        <v>200</v>
      </c>
      <c r="N3" t="n">
        <v>18.95</v>
      </c>
      <c r="O3" t="n">
        <v>15767.7</v>
      </c>
      <c r="P3" t="n">
        <v>555.4299999999999</v>
      </c>
      <c r="Q3" t="n">
        <v>3549.44</v>
      </c>
      <c r="R3" t="n">
        <v>405.29</v>
      </c>
      <c r="S3" t="n">
        <v>84.39</v>
      </c>
      <c r="T3" t="n">
        <v>159640.1</v>
      </c>
      <c r="U3" t="n">
        <v>0.21</v>
      </c>
      <c r="V3" t="n">
        <v>0.83</v>
      </c>
      <c r="W3" t="n">
        <v>0.47</v>
      </c>
      <c r="X3" t="n">
        <v>9.449999999999999</v>
      </c>
      <c r="Y3" t="n">
        <v>0.5</v>
      </c>
      <c r="Z3" t="n">
        <v>10</v>
      </c>
      <c r="AA3" t="n">
        <v>447.662935605807</v>
      </c>
      <c r="AB3" t="n">
        <v>612.5121779907356</v>
      </c>
      <c r="AC3" t="n">
        <v>554.0548753895401</v>
      </c>
      <c r="AD3" t="n">
        <v>447662.935605807</v>
      </c>
      <c r="AE3" t="n">
        <v>612512.1779907356</v>
      </c>
      <c r="AF3" t="n">
        <v>2.434749984641966e-06</v>
      </c>
      <c r="AG3" t="n">
        <v>0.8968055555555554</v>
      </c>
      <c r="AH3" t="n">
        <v>554054.8753895401</v>
      </c>
    </row>
    <row r="4">
      <c r="A4" t="n">
        <v>2</v>
      </c>
      <c r="B4" t="n">
        <v>60</v>
      </c>
      <c r="C4" t="inlineStr">
        <is>
          <t xml:space="preserve">CONCLUIDO	</t>
        </is>
      </c>
      <c r="D4" t="n">
        <v>1.712</v>
      </c>
      <c r="E4" t="n">
        <v>58.41</v>
      </c>
      <c r="F4" t="n">
        <v>53.26</v>
      </c>
      <c r="G4" t="n">
        <v>27.08</v>
      </c>
      <c r="H4" t="n">
        <v>0.42</v>
      </c>
      <c r="I4" t="n">
        <v>118</v>
      </c>
      <c r="J4" t="n">
        <v>127.27</v>
      </c>
      <c r="K4" t="n">
        <v>45</v>
      </c>
      <c r="L4" t="n">
        <v>3</v>
      </c>
      <c r="M4" t="n">
        <v>116</v>
      </c>
      <c r="N4" t="n">
        <v>19.27</v>
      </c>
      <c r="O4" t="n">
        <v>15930.42</v>
      </c>
      <c r="P4" t="n">
        <v>487.67</v>
      </c>
      <c r="Q4" t="n">
        <v>3549.44</v>
      </c>
      <c r="R4" t="n">
        <v>269.31</v>
      </c>
      <c r="S4" t="n">
        <v>84.39</v>
      </c>
      <c r="T4" t="n">
        <v>92072.5</v>
      </c>
      <c r="U4" t="n">
        <v>0.31</v>
      </c>
      <c r="V4" t="n">
        <v>0.89</v>
      </c>
      <c r="W4" t="n">
        <v>0.32</v>
      </c>
      <c r="X4" t="n">
        <v>5.43</v>
      </c>
      <c r="Y4" t="n">
        <v>0.5</v>
      </c>
      <c r="Z4" t="n">
        <v>10</v>
      </c>
      <c r="AA4" t="n">
        <v>362.3194124483873</v>
      </c>
      <c r="AB4" t="n">
        <v>495.741404516239</v>
      </c>
      <c r="AC4" t="n">
        <v>448.4285406466396</v>
      </c>
      <c r="AD4" t="n">
        <v>362319.4124483872</v>
      </c>
      <c r="AE4" t="n">
        <v>495741.404516239</v>
      </c>
      <c r="AF4" t="n">
        <v>2.691651797563636e-06</v>
      </c>
      <c r="AG4" t="n">
        <v>0.8112499999999999</v>
      </c>
      <c r="AH4" t="n">
        <v>448428.5406466396</v>
      </c>
    </row>
    <row r="5">
      <c r="A5" t="n">
        <v>3</v>
      </c>
      <c r="B5" t="n">
        <v>60</v>
      </c>
      <c r="C5" t="inlineStr">
        <is>
          <t xml:space="preserve">CONCLUIDO	</t>
        </is>
      </c>
      <c r="D5" t="n">
        <v>1.7974</v>
      </c>
      <c r="E5" t="n">
        <v>55.64</v>
      </c>
      <c r="F5" t="n">
        <v>51.46</v>
      </c>
      <c r="G5" t="n">
        <v>38.59</v>
      </c>
      <c r="H5" t="n">
        <v>0.55</v>
      </c>
      <c r="I5" t="n">
        <v>80</v>
      </c>
      <c r="J5" t="n">
        <v>128.59</v>
      </c>
      <c r="K5" t="n">
        <v>45</v>
      </c>
      <c r="L5" t="n">
        <v>4</v>
      </c>
      <c r="M5" t="n">
        <v>78</v>
      </c>
      <c r="N5" t="n">
        <v>19.59</v>
      </c>
      <c r="O5" t="n">
        <v>16093.6</v>
      </c>
      <c r="P5" t="n">
        <v>438.15</v>
      </c>
      <c r="Q5" t="n">
        <v>3549.34</v>
      </c>
      <c r="R5" t="n">
        <v>207.91</v>
      </c>
      <c r="S5" t="n">
        <v>84.39</v>
      </c>
      <c r="T5" t="n">
        <v>61562.48</v>
      </c>
      <c r="U5" t="n">
        <v>0.41</v>
      </c>
      <c r="V5" t="n">
        <v>0.92</v>
      </c>
      <c r="W5" t="n">
        <v>0.26</v>
      </c>
      <c r="X5" t="n">
        <v>3.63</v>
      </c>
      <c r="Y5" t="n">
        <v>0.5</v>
      </c>
      <c r="Z5" t="n">
        <v>10</v>
      </c>
      <c r="AA5" t="n">
        <v>317.6490802595278</v>
      </c>
      <c r="AB5" t="n">
        <v>434.6214852994717</v>
      </c>
      <c r="AC5" t="n">
        <v>393.1418207375751</v>
      </c>
      <c r="AD5" t="n">
        <v>317649.0802595278</v>
      </c>
      <c r="AE5" t="n">
        <v>434621.4852994716</v>
      </c>
      <c r="AF5" t="n">
        <v>2.825919942138365e-06</v>
      </c>
      <c r="AG5" t="n">
        <v>0.7727777777777778</v>
      </c>
      <c r="AH5" t="n">
        <v>393141.8207375751</v>
      </c>
    </row>
    <row r="6">
      <c r="A6" t="n">
        <v>4</v>
      </c>
      <c r="B6" t="n">
        <v>60</v>
      </c>
      <c r="C6" t="inlineStr">
        <is>
          <t xml:space="preserve">CONCLUIDO	</t>
        </is>
      </c>
      <c r="D6" t="n">
        <v>1.8386</v>
      </c>
      <c r="E6" t="n">
        <v>54.39</v>
      </c>
      <c r="F6" t="n">
        <v>50.67</v>
      </c>
      <c r="G6" t="n">
        <v>49.04</v>
      </c>
      <c r="H6" t="n">
        <v>0.68</v>
      </c>
      <c r="I6" t="n">
        <v>62</v>
      </c>
      <c r="J6" t="n">
        <v>129.92</v>
      </c>
      <c r="K6" t="n">
        <v>45</v>
      </c>
      <c r="L6" t="n">
        <v>5</v>
      </c>
      <c r="M6" t="n">
        <v>14</v>
      </c>
      <c r="N6" t="n">
        <v>19.92</v>
      </c>
      <c r="O6" t="n">
        <v>16257.24</v>
      </c>
      <c r="P6" t="n">
        <v>405.32</v>
      </c>
      <c r="Q6" t="n">
        <v>3549.25</v>
      </c>
      <c r="R6" t="n">
        <v>179.19</v>
      </c>
      <c r="S6" t="n">
        <v>84.39</v>
      </c>
      <c r="T6" t="n">
        <v>47289.01</v>
      </c>
      <c r="U6" t="n">
        <v>0.47</v>
      </c>
      <c r="V6" t="n">
        <v>0.9399999999999999</v>
      </c>
      <c r="W6" t="n">
        <v>0.3</v>
      </c>
      <c r="X6" t="n">
        <v>2.84</v>
      </c>
      <c r="Y6" t="n">
        <v>0.5</v>
      </c>
      <c r="Z6" t="n">
        <v>10</v>
      </c>
      <c r="AA6" t="n">
        <v>293.4994055750446</v>
      </c>
      <c r="AB6" t="n">
        <v>401.5788349877073</v>
      </c>
      <c r="AC6" t="n">
        <v>363.2527145959145</v>
      </c>
      <c r="AD6" t="n">
        <v>293499.4055750446</v>
      </c>
      <c r="AE6" t="n">
        <v>401578.8349877073</v>
      </c>
      <c r="AF6" t="n">
        <v>2.890695674649826e-06</v>
      </c>
      <c r="AG6" t="n">
        <v>0.7554166666666666</v>
      </c>
      <c r="AH6" t="n">
        <v>363252.7145959145</v>
      </c>
    </row>
    <row r="7">
      <c r="A7" t="n">
        <v>5</v>
      </c>
      <c r="B7" t="n">
        <v>60</v>
      </c>
      <c r="C7" t="inlineStr">
        <is>
          <t xml:space="preserve">CONCLUIDO	</t>
        </is>
      </c>
      <c r="D7" t="n">
        <v>1.8403</v>
      </c>
      <c r="E7" t="n">
        <v>54.34</v>
      </c>
      <c r="F7" t="n">
        <v>50.65</v>
      </c>
      <c r="G7" t="n">
        <v>49.82</v>
      </c>
      <c r="H7" t="n">
        <v>0.8100000000000001</v>
      </c>
      <c r="I7" t="n">
        <v>61</v>
      </c>
      <c r="J7" t="n">
        <v>131.25</v>
      </c>
      <c r="K7" t="n">
        <v>45</v>
      </c>
      <c r="L7" t="n">
        <v>6</v>
      </c>
      <c r="M7" t="n">
        <v>0</v>
      </c>
      <c r="N7" t="n">
        <v>20.25</v>
      </c>
      <c r="O7" t="n">
        <v>16421.36</v>
      </c>
      <c r="P7" t="n">
        <v>407.16</v>
      </c>
      <c r="Q7" t="n">
        <v>3549.38</v>
      </c>
      <c r="R7" t="n">
        <v>177.7</v>
      </c>
      <c r="S7" t="n">
        <v>84.39</v>
      </c>
      <c r="T7" t="n">
        <v>46549.84</v>
      </c>
      <c r="U7" t="n">
        <v>0.47</v>
      </c>
      <c r="V7" t="n">
        <v>0.9399999999999999</v>
      </c>
      <c r="W7" t="n">
        <v>0.32</v>
      </c>
      <c r="X7" t="n">
        <v>2.82</v>
      </c>
      <c r="Y7" t="n">
        <v>0.5</v>
      </c>
      <c r="Z7" t="n">
        <v>10</v>
      </c>
      <c r="AA7" t="n">
        <v>294.0619093044318</v>
      </c>
      <c r="AB7" t="n">
        <v>402.3484774061679</v>
      </c>
      <c r="AC7" t="n">
        <v>363.9489034221572</v>
      </c>
      <c r="AD7" t="n">
        <v>294061.9093044318</v>
      </c>
      <c r="AE7" t="n">
        <v>402348.4774061679</v>
      </c>
      <c r="AF7" t="n">
        <v>2.893368459729182e-06</v>
      </c>
      <c r="AG7" t="n">
        <v>0.7547222222222223</v>
      </c>
      <c r="AH7" t="n">
        <v>363948.9034221572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2024-09-25T21:24:04Z</dcterms:created>
  <dcterms:modified xmlns:dcterms="http://purl.org/dc/terms/" xmlns:xsi="http://www.w3.org/2001/XMLSchema-instance" xsi:type="dcterms:W3CDTF">2024-09-25T21:24:04Z</dcterms:modified>
</cp:coreProperties>
</file>